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results/"/>
    </mc:Choice>
  </mc:AlternateContent>
  <xr:revisionPtr revIDLastSave="0" documentId="13_ncr:1_{C87F1D92-B158-C442-BCF7-F602262E7190}" xr6:coauthVersionLast="33" xr6:coauthVersionMax="33" xr10:uidLastSave="{00000000-0000-0000-0000-000000000000}"/>
  <bookViews>
    <workbookView xWindow="0" yWindow="460" windowWidth="38400" windowHeight="22180" activeTab="5" xr2:uid="{4C78184B-04FE-8D46-A98D-602D70CE33E5}"/>
  </bookViews>
  <sheets>
    <sheet name="GAT F" sheetId="1" r:id="rId1"/>
    <sheet name="MPNNV1 F" sheetId="2" r:id="rId2"/>
    <sheet name="MPNNV1 B" sheetId="3" r:id="rId3"/>
    <sheet name="MPNNV2 F" sheetId="4" r:id="rId4"/>
    <sheet name="MPNNV2 B" sheetId="5" r:id="rId5"/>
    <sheet name="Sheet11" sheetId="11" r:id="rId6"/>
    <sheet name="Multiscale F" sheetId="6" r:id="rId7"/>
    <sheet name="Multiscale B" sheetId="8" r:id="rId8"/>
    <sheet name="DL B" sheetId="10" r:id="rId9"/>
    <sheet name="DL F" sheetId="9" r:id="rId10"/>
  </sheets>
  <definedNames>
    <definedName name="metrics" localSheetId="8">'DL B'!$A$1:$AD$38</definedName>
    <definedName name="metrics" localSheetId="9">'DL F'!$A$1:$AD$28</definedName>
    <definedName name="metrics" localSheetId="0">'GAT F'!$A$1:$AP$18</definedName>
    <definedName name="metrics" localSheetId="2">'MPNNV1 B'!$A$1:$AK$33</definedName>
    <definedName name="metrics" localSheetId="1">'MPNNV1 F'!$A$1:$AK$20</definedName>
    <definedName name="metrics" localSheetId="4">'MPNNV2 B'!$A$1:$AK$25</definedName>
    <definedName name="metrics" localSheetId="3">'MPNNV2 F'!$A$1:$AK$10</definedName>
    <definedName name="metrics" localSheetId="7">'Multiscale B'!$A$1:$AK$20</definedName>
    <definedName name="metrics" localSheetId="6">'Multiscale F'!$A$1:$AO$15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E18" i="6"/>
  <c r="F18" i="6"/>
  <c r="G1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  <c r="F2" i="1"/>
  <c r="E2" i="1"/>
  <c r="C20" i="1"/>
  <c r="D20" i="1"/>
  <c r="E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23" i="2"/>
  <c r="C23" i="2"/>
  <c r="D23" i="2"/>
  <c r="B36" i="3"/>
  <c r="C36" i="3"/>
  <c r="D36" i="3"/>
  <c r="B19" i="4"/>
  <c r="D19" i="4"/>
  <c r="C19" i="4"/>
  <c r="C28" i="5"/>
  <c r="D28" i="5"/>
  <c r="B28" i="5"/>
  <c r="B23" i="8"/>
  <c r="D23" i="8"/>
  <c r="B18" i="6"/>
  <c r="D18" i="6"/>
  <c r="C18" i="6"/>
  <c r="C23" i="8"/>
  <c r="C3" i="8"/>
  <c r="D3" i="8"/>
  <c r="C4" i="8"/>
  <c r="D4" i="8"/>
  <c r="B4" i="8" s="1"/>
  <c r="C5" i="8"/>
  <c r="D5" i="8"/>
  <c r="C6" i="8"/>
  <c r="D6" i="8"/>
  <c r="C7" i="8"/>
  <c r="D7" i="8"/>
  <c r="B7" i="8" s="1"/>
  <c r="B8" i="8"/>
  <c r="C8" i="8"/>
  <c r="D8" i="8"/>
  <c r="C9" i="8"/>
  <c r="D9" i="8"/>
  <c r="B10" i="8"/>
  <c r="C10" i="8"/>
  <c r="D10" i="8"/>
  <c r="C11" i="8"/>
  <c r="D11" i="8"/>
  <c r="C12" i="8"/>
  <c r="D12" i="8"/>
  <c r="B12" i="8" s="1"/>
  <c r="C13" i="8"/>
  <c r="B13" i="8" s="1"/>
  <c r="D13" i="8"/>
  <c r="C14" i="8"/>
  <c r="D14" i="8"/>
  <c r="B14" i="8" s="1"/>
  <c r="C15" i="8"/>
  <c r="D15" i="8"/>
  <c r="B15" i="8" s="1"/>
  <c r="B16" i="8"/>
  <c r="C16" i="8"/>
  <c r="D16" i="8"/>
  <c r="C17" i="8"/>
  <c r="D17" i="8"/>
  <c r="B17" i="8" s="1"/>
  <c r="C18" i="8"/>
  <c r="D18" i="8"/>
  <c r="B18" i="8" s="1"/>
  <c r="C19" i="8"/>
  <c r="D19" i="8"/>
  <c r="B19" i="8" s="1"/>
  <c r="C20" i="8"/>
  <c r="D20" i="8"/>
  <c r="B20" i="8" s="1"/>
  <c r="D2" i="8"/>
  <c r="C2" i="8"/>
  <c r="C3" i="6"/>
  <c r="D3" i="6"/>
  <c r="B3" i="6" s="1"/>
  <c r="C4" i="6"/>
  <c r="D4" i="6"/>
  <c r="C5" i="6"/>
  <c r="B5" i="6" s="1"/>
  <c r="D5" i="6"/>
  <c r="C6" i="6"/>
  <c r="D6" i="6"/>
  <c r="B6" i="6" s="1"/>
  <c r="C7" i="6"/>
  <c r="D7" i="6"/>
  <c r="B7" i="6" s="1"/>
  <c r="B8" i="6"/>
  <c r="C8" i="6"/>
  <c r="D8" i="6"/>
  <c r="C9" i="6"/>
  <c r="D9" i="6"/>
  <c r="B9" i="6" s="1"/>
  <c r="C10" i="6"/>
  <c r="D10" i="6"/>
  <c r="B10" i="6" s="1"/>
  <c r="C11" i="6"/>
  <c r="D11" i="6"/>
  <c r="B11" i="6" s="1"/>
  <c r="C12" i="6"/>
  <c r="D12" i="6"/>
  <c r="B12" i="6" s="1"/>
  <c r="C13" i="6"/>
  <c r="B13" i="6" s="1"/>
  <c r="D13" i="6"/>
  <c r="C14" i="6"/>
  <c r="D14" i="6"/>
  <c r="B14" i="6" s="1"/>
  <c r="C15" i="6"/>
  <c r="D15" i="6"/>
  <c r="B15" i="6" s="1"/>
  <c r="D2" i="6"/>
  <c r="C2" i="6"/>
  <c r="B2" i="6"/>
  <c r="C3" i="5"/>
  <c r="D3" i="5"/>
  <c r="B3" i="5" s="1"/>
  <c r="C4" i="5"/>
  <c r="D4" i="5"/>
  <c r="B4" i="5" s="1"/>
  <c r="C5" i="5"/>
  <c r="B5" i="5" s="1"/>
  <c r="D5" i="5"/>
  <c r="C6" i="5"/>
  <c r="D6" i="5"/>
  <c r="B6" i="5" s="1"/>
  <c r="C7" i="5"/>
  <c r="D7" i="5"/>
  <c r="B7" i="5" s="1"/>
  <c r="B8" i="5"/>
  <c r="C8" i="5"/>
  <c r="D8" i="5"/>
  <c r="C9" i="5"/>
  <c r="D9" i="5"/>
  <c r="B9" i="5" s="1"/>
  <c r="C10" i="5"/>
  <c r="D10" i="5"/>
  <c r="B10" i="5" s="1"/>
  <c r="C11" i="5"/>
  <c r="D11" i="5"/>
  <c r="B11" i="5" s="1"/>
  <c r="C12" i="5"/>
  <c r="D12" i="5"/>
  <c r="B12" i="5" s="1"/>
  <c r="C13" i="5"/>
  <c r="B13" i="5" s="1"/>
  <c r="D13" i="5"/>
  <c r="C14" i="5"/>
  <c r="D14" i="5"/>
  <c r="B14" i="5" s="1"/>
  <c r="C15" i="5"/>
  <c r="D15" i="5"/>
  <c r="B15" i="5" s="1"/>
  <c r="B16" i="5"/>
  <c r="C16" i="5"/>
  <c r="D16" i="5"/>
  <c r="C17" i="5"/>
  <c r="D17" i="5"/>
  <c r="B17" i="5" s="1"/>
  <c r="C18" i="5"/>
  <c r="D18" i="5"/>
  <c r="B18" i="5" s="1"/>
  <c r="C19" i="5"/>
  <c r="D19" i="5"/>
  <c r="B19" i="5" s="1"/>
  <c r="C20" i="5"/>
  <c r="D20" i="5"/>
  <c r="B20" i="5" s="1"/>
  <c r="C21" i="5"/>
  <c r="B21" i="5" s="1"/>
  <c r="D21" i="5"/>
  <c r="C22" i="5"/>
  <c r="D22" i="5"/>
  <c r="B22" i="5" s="1"/>
  <c r="C23" i="5"/>
  <c r="D23" i="5"/>
  <c r="B23" i="5" s="1"/>
  <c r="B24" i="5"/>
  <c r="C24" i="5"/>
  <c r="D24" i="5"/>
  <c r="C25" i="5"/>
  <c r="D25" i="5"/>
  <c r="B25" i="5" s="1"/>
  <c r="D2" i="5"/>
  <c r="C2" i="5"/>
  <c r="B2" i="5"/>
  <c r="C3" i="4"/>
  <c r="D3" i="4"/>
  <c r="B3" i="4" s="1"/>
  <c r="C4" i="4"/>
  <c r="D4" i="4"/>
  <c r="B4" i="4" s="1"/>
  <c r="C5" i="4"/>
  <c r="B5" i="4" s="1"/>
  <c r="D5" i="4"/>
  <c r="C6" i="4"/>
  <c r="D6" i="4"/>
  <c r="B6" i="4" s="1"/>
  <c r="C7" i="4"/>
  <c r="D7" i="4"/>
  <c r="B7" i="4" s="1"/>
  <c r="B8" i="4"/>
  <c r="C8" i="4"/>
  <c r="D8" i="4"/>
  <c r="C9" i="4"/>
  <c r="D9" i="4"/>
  <c r="B9" i="4" s="1"/>
  <c r="C10" i="4"/>
  <c r="D10" i="4"/>
  <c r="B10" i="4" s="1"/>
  <c r="D2" i="4"/>
  <c r="C2" i="4"/>
  <c r="B2" i="4"/>
  <c r="C3" i="3"/>
  <c r="D3" i="3"/>
  <c r="B3" i="3" s="1"/>
  <c r="C4" i="3"/>
  <c r="D4" i="3"/>
  <c r="B4" i="3" s="1"/>
  <c r="C5" i="3"/>
  <c r="B5" i="3" s="1"/>
  <c r="D5" i="3"/>
  <c r="C6" i="3"/>
  <c r="D6" i="3"/>
  <c r="B6" i="3" s="1"/>
  <c r="C7" i="3"/>
  <c r="D7" i="3"/>
  <c r="B7" i="3" s="1"/>
  <c r="B8" i="3"/>
  <c r="C8" i="3"/>
  <c r="D8" i="3"/>
  <c r="C9" i="3"/>
  <c r="D9" i="3"/>
  <c r="B9" i="3" s="1"/>
  <c r="C10" i="3"/>
  <c r="D10" i="3"/>
  <c r="B10" i="3" s="1"/>
  <c r="C11" i="3"/>
  <c r="D11" i="3"/>
  <c r="B11" i="3" s="1"/>
  <c r="C12" i="3"/>
  <c r="D12" i="3"/>
  <c r="B12" i="3" s="1"/>
  <c r="C13" i="3"/>
  <c r="B13" i="3" s="1"/>
  <c r="D13" i="3"/>
  <c r="C14" i="3"/>
  <c r="D14" i="3"/>
  <c r="B14" i="3" s="1"/>
  <c r="C15" i="3"/>
  <c r="D15" i="3"/>
  <c r="B15" i="3" s="1"/>
  <c r="B16" i="3"/>
  <c r="C16" i="3"/>
  <c r="D16" i="3"/>
  <c r="C17" i="3"/>
  <c r="D17" i="3"/>
  <c r="B17" i="3" s="1"/>
  <c r="C18" i="3"/>
  <c r="D18" i="3"/>
  <c r="B18" i="3" s="1"/>
  <c r="C19" i="3"/>
  <c r="D19" i="3"/>
  <c r="B19" i="3" s="1"/>
  <c r="C20" i="3"/>
  <c r="D20" i="3"/>
  <c r="B20" i="3" s="1"/>
  <c r="C21" i="3"/>
  <c r="B21" i="3" s="1"/>
  <c r="D21" i="3"/>
  <c r="C22" i="3"/>
  <c r="D22" i="3"/>
  <c r="B22" i="3" s="1"/>
  <c r="C23" i="3"/>
  <c r="D23" i="3"/>
  <c r="B23" i="3" s="1"/>
  <c r="B24" i="3"/>
  <c r="C24" i="3"/>
  <c r="D24" i="3"/>
  <c r="C25" i="3"/>
  <c r="D25" i="3"/>
  <c r="B25" i="3" s="1"/>
  <c r="C26" i="3"/>
  <c r="D26" i="3"/>
  <c r="B26" i="3" s="1"/>
  <c r="C27" i="3"/>
  <c r="D27" i="3"/>
  <c r="B27" i="3" s="1"/>
  <c r="C28" i="3"/>
  <c r="D28" i="3"/>
  <c r="B28" i="3" s="1"/>
  <c r="C29" i="3"/>
  <c r="B29" i="3" s="1"/>
  <c r="D29" i="3"/>
  <c r="C30" i="3"/>
  <c r="D30" i="3"/>
  <c r="B30" i="3" s="1"/>
  <c r="C31" i="3"/>
  <c r="D31" i="3"/>
  <c r="B31" i="3" s="1"/>
  <c r="B32" i="3"/>
  <c r="C32" i="3"/>
  <c r="D32" i="3"/>
  <c r="C33" i="3"/>
  <c r="D33" i="3"/>
  <c r="B33" i="3" s="1"/>
  <c r="D2" i="3"/>
  <c r="C2" i="3"/>
  <c r="B2" i="3"/>
  <c r="D18" i="2"/>
  <c r="C18" i="2"/>
  <c r="B18" i="2"/>
  <c r="D17" i="2"/>
  <c r="B17" i="2" s="1"/>
  <c r="C17" i="2"/>
  <c r="D16" i="2"/>
  <c r="C16" i="2"/>
  <c r="B16" i="2"/>
  <c r="D15" i="2"/>
  <c r="C15" i="2"/>
  <c r="B15" i="2"/>
  <c r="D14" i="2"/>
  <c r="B14" i="2" s="1"/>
  <c r="C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B9" i="2" s="1"/>
  <c r="C9" i="2"/>
  <c r="D8" i="2"/>
  <c r="C8" i="2"/>
  <c r="B8" i="2"/>
  <c r="D7" i="2"/>
  <c r="C7" i="2"/>
  <c r="B7" i="2"/>
  <c r="D6" i="2"/>
  <c r="B6" i="2" s="1"/>
  <c r="C6" i="2"/>
  <c r="D5" i="2"/>
  <c r="C5" i="2"/>
  <c r="B5" i="2"/>
  <c r="D4" i="2"/>
  <c r="C4" i="2"/>
  <c r="B4" i="2"/>
  <c r="D3" i="2"/>
  <c r="C3" i="2"/>
  <c r="B3" i="2"/>
  <c r="D2" i="2"/>
  <c r="D20" i="2" s="1"/>
  <c r="C2" i="2"/>
  <c r="C20" i="2" s="1"/>
  <c r="F3" i="1"/>
  <c r="F4" i="1"/>
  <c r="F5" i="1"/>
  <c r="F6" i="1"/>
  <c r="F7" i="1"/>
  <c r="F8" i="1"/>
  <c r="F9" i="1"/>
  <c r="F20" i="1" s="1"/>
  <c r="F10" i="1"/>
  <c r="F11" i="1"/>
  <c r="F12" i="1"/>
  <c r="F13" i="1"/>
  <c r="F14" i="1"/>
  <c r="F15" i="1"/>
  <c r="F16" i="1"/>
  <c r="F17" i="1"/>
  <c r="F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G20" i="1" l="1"/>
  <c r="B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D8CFC0-1183-1844-BA1D-3F048F2CC06C}" name="metrics" type="6" refreshedVersion="6" background="1" saveData="1">
    <textPr codePage="10000" sourceFile="/Users/adam/results/gat_dense_forward_10n_1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FEF9AAE-C93A-BF44-864E-F0CC01B15EA3}" name="metrics1" type="6" refreshedVersion="6" background="1" saveData="1">
    <textPr codePage="10000" sourceFile="/Users/adam/results/mpnnv1_forward_10n_1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88925FF-95FE-1240-BE9C-040571B5D66B}" name="metrics2" type="6" refreshedVersion="6" background="1" saveData="1">
    <textPr codePage="10000" sourceFile="/Users/adam/results/mpnnv1_backward_10n_1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7A44591-2E01-4D4A-8445-DFAD504B5B32}" name="metrics3" type="6" refreshedVersion="6" background="1" saveData="1">
    <textPr codePage="10000" sourceFile="/Users/adam/results/mpnnv2_forward_n10_1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E5037B-EBB6-D74D-B4AF-229626222E80}" name="metrics4" type="6" refreshedVersion="6" background="1" saveData="1">
    <textPr codePage="10000" sourceFile="/Users/adam/results/mpnnv2_backward_10n_1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9C09BF2-20F7-4B44-B644-051214DFB919}" name="metrics5" type="6" refreshedVersion="6" background="1" saveData="1">
    <textPr codePage="10000" sourceFile="/Users/adam/results/multiscale_forward_10n_10b/metrics.csv" tab="0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71BBE538-E2D5-2A48-A870-3D028A2FE8D2}" name="metrics6" type="6" refreshedVersion="6" background="1" saveData="1">
    <textPr codePage="10000" sourceFile="/Users/adam/results/multiscale_backward_10n_10b/metrics.csv" comma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38B1B706-54C2-3049-B508-A68DDA7AE0D6}" name="metrics7" type="6" refreshedVersion="6" background="1" saveData="1">
    <textPr codePage="10000" sourceFile="/Users/adam/results/deeplab_coco_2n_2b_forward/metrics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9D5E7E3A-C852-A048-A9AA-B284C54599DF}" name="metrics8" type="6" refreshedVersion="6" background="1" saveData="1">
    <textPr codePage="10000" sourceFile="/Users/adam/results/deeplab_coco_2n_2b_backward/metrics.csv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<sst xmlns="http://schemas.openxmlformats.org/spreadsheetml/2006/main" count="525" uniqueCount="164">
  <si>
    <t>Name</t>
  </si>
  <si>
    <t>Invocations</t>
  </si>
  <si>
    <t>Avg. Duration(ns)</t>
  </si>
  <si>
    <t>Registers/Thread</t>
  </si>
  <si>
    <t>Static Shared Memory</t>
  </si>
  <si>
    <t>Avg. Dynamic Shared Memory</t>
  </si>
  <si>
    <t>Global Memory Store Efficiency(%)</t>
  </si>
  <si>
    <t>L2 Cache Hit Rate(%)</t>
  </si>
  <si>
    <t>Unified Cache Transactions</t>
  </si>
  <si>
    <t>HP Instructions(Half)</t>
  </si>
  <si>
    <t>Floating Point Operations(Double Precision)</t>
  </si>
  <si>
    <t>Floating Point Operations(Single Precision)</t>
  </si>
  <si>
    <t>Total number of global load requests from Multiprocessor</t>
  </si>
  <si>
    <t>Total number of local load requests from Multiprocessor</t>
  </si>
  <si>
    <t>Total number of local store requests from Multiprocessor</t>
  </si>
  <si>
    <t>Shared Memory Load Throughput(bytes/sec)</t>
  </si>
  <si>
    <t>Floating Point Operations(Half Precision)</t>
  </si>
  <si>
    <t>Shared Memory Store Throughput(bytes/sec)</t>
  </si>
  <si>
    <t>Global Memory Load Efficiency(%)</t>
  </si>
  <si>
    <t>Global Hit Rate in unified l1/tex(%)</t>
  </si>
  <si>
    <t>Local Hit Rate(%)</t>
  </si>
  <si>
    <t>L2 Transactions (Texture Reads)</t>
  </si>
  <si>
    <t>Requested Global Load Throughput(bytes/sec)</t>
  </si>
  <si>
    <t>Requested Global Store Throughput(bytes/sec)</t>
  </si>
  <si>
    <t>Global Load Throughput(bytes/sec)</t>
  </si>
  <si>
    <t>L2 Transactions (Texture Writes)</t>
  </si>
  <si>
    <t>Global Store Throughput(bytes/sec)</t>
  </si>
  <si>
    <t>Unified Cache Hit Rate(%)</t>
  </si>
  <si>
    <t>Shared Memory Efficiency(%)</t>
  </si>
  <si>
    <t>FP Instructions(Single)</t>
  </si>
  <si>
    <t>FP Instructions(Double)</t>
  </si>
  <si>
    <t>Integer Instructions</t>
  </si>
  <si>
    <t>Shared Store Transactions</t>
  </si>
  <si>
    <t>Shared Load Transactions</t>
  </si>
  <si>
    <t>void kernelPointwiseApply2&lt;ELUupdateOutput_functor&lt;float&gt;, float, float, unsigned int, int=1, int=1&gt;(OffsetInfo&lt;ELUupdateOutput_functor&lt;float&gt;, float, unsigned int&gt;, OffsetInfo&lt;float, float, int=1&gt;, float, float)</t>
  </si>
  <si>
    <t>void at::native::_GLOBAL__N__54_tmpxft_0000343e_00000000_10_SoftMax_compute_70_cpp1_ii_826a4626::cunn_SoftMaxForward&lt;int=2, float, float, at::native::_GLOBAL__N__54_tmpxft_0000343e_00000000_10_SoftMax_compute_70_cpp1_ii_826a4626::LogSoftMaxForwardEpilogue&gt;(float*, float, int)</t>
  </si>
  <si>
    <t>sgemm_32x32x32_NN</t>
  </si>
  <si>
    <t>void kernelPointwiseApply1&lt;TensorFillOp&lt;float&gt;, float, unsigned int, int=1&gt;(OffsetInfo&lt;TensorFillOp&lt;float&gt;, float, unsigned int&gt;, float, float)</t>
  </si>
  <si>
    <t>sgemm_32x32x32_NN_vec</t>
  </si>
  <si>
    <t>void kernelPointwiseApply2&lt;TensorGTValueOp&lt;float, unsigned char&gt;, unsigned char, float, unsigned int, int=1, int=1&gt;(OffsetInfo&lt;unsigned char, unsigned char, float&gt;, OffsetInfo&lt;TensorGTValueOp&lt;float, unsigned char&gt;, unsigned char, unsigned int&gt;, unsigned char, float)</t>
  </si>
  <si>
    <t>void kernelPointwiseApply1&lt;TensorDivConstantOp&lt;float&gt;, float, unsigned int, int=1&gt;(OffsetInfo&lt;TensorDivConstantOp&lt;float&gt;, float, unsigned int&gt;, float, float)</t>
  </si>
  <si>
    <t>void kernelPointwiseApply2&lt;TensorMulConstantOp&lt;float&gt;, float, float, unsigned int, int=1, int=1&gt;(OffsetInfo&lt;TensorMulConstantOp&lt;float&gt;, float, unsigned int&gt;, OffsetInfo&lt;float, float, int=1&gt;, float, float)</t>
  </si>
  <si>
    <t>void kernelPointwiseApply2&lt;LeakyReLUUpdateOutput&lt;float&gt;, float, float, unsigned int, int=1, int=1&gt;(OffsetInfo&lt;LeakyReLUUpdateOutput&lt;float&gt;, float, unsigned int&gt;, OffsetInfo&lt;float, float, int=1&gt;, float, float)</t>
  </si>
  <si>
    <t>_ZN2at4cuda21kernelPointwiseApply4IZN84_GLOBAL__N__60_tmpxft_00003553_00000000_10_TensorCompare_compute_70_cpp1_ii_865d2fc810where_cudaIfEEvRNS_6TensorERKS4_S7_S7_EUlRfRKhRKfSC_E_fhffjLi1ELi1ELi1ELi1EEEvNS0_6detail10TensorInfoIT0_T4_EENSF_IT1_SH_EENSF_IT2_SH_EENSF_IT3_SH_EESH_T_</t>
  </si>
  <si>
    <t>void kernelPointwiseApply2&lt;TensorMulOp&lt;float&gt;, float, float, unsigned int, int=1, int=1&gt;(OffsetInfo&lt;TensorMulOp&lt;float&gt;, float, unsigned int&gt;, OffsetInfo&lt;float, float, int=1&gt;, float, float)</t>
  </si>
  <si>
    <t>void at::native::_GLOBAL__N__54_tmpxft_0000343e_00000000_10_SoftMax_compute_70_cpp1_ii_826a4626::cunn_SoftMaxForward&lt;int=2, float, float, at::native::_GLOBAL__N__54_tmpxft_0000343e_00000000_10_SoftMax_compute_70_cpp1_ii_826a4626::SoftMaxForwardEpilogue&gt;(float*, float, int)</t>
  </si>
  <si>
    <t>generate_bernoulli(curandStateMtgp32*, int, float*, double)</t>
  </si>
  <si>
    <t>void kernelPointwiseApply2&lt;CopyOp&lt;float, float&gt;, float, float, unsigned int, int=1, int=2&gt;(OffsetInfo&lt;float, float, float&gt;, OffsetInfo&lt;CopyOp&lt;float, float&gt;, float, unsigned int&gt;, float, float)</t>
  </si>
  <si>
    <t>void kernelPointwiseApply2&lt;CopyOp&lt;float, float&gt;, float, float, unsigned int, int=1, int=-1&gt;(OffsetInfo&lt;float, float, float&gt;, OffsetInfo&lt;CopyOp&lt;float, float&gt;, float, unsigned int&gt;, float, float)</t>
  </si>
  <si>
    <t>void CatArrayBatchedCopy&lt;float, unsigned int, int=2&gt;(float*, CatArrInputTensor&lt;float, unsigned int&gt;*, OutputTensorSizeStride&lt;unsigned int, unsigned int=4&gt;, int, unsigned int)</t>
  </si>
  <si>
    <t>void gemv2T_kernel_val&lt;float, float, float, int=128, int=16, int=2, int=4, bool=0&gt;(int, int, float, float const *, int, float const *, int, float, float*, int)</t>
  </si>
  <si>
    <t>memset (0)</t>
  </si>
  <si>
    <t>void kernelPointwiseApply3&lt;TensorMulOp&lt;float&gt;, float, float, float, unsigned int, int=1, int=1, int=1&gt;(OffsetInfo&lt;TensorMulOp&lt;float&gt;, float, unsigned int&gt;, OffsetInfo&lt;float, float, int=1&gt;, OffsetInfo&lt;float, float, int=1&gt;, float, float)</t>
  </si>
  <si>
    <t>void kernelPointwiseApply2&lt;TensorSigmoidOp&lt;float&gt;, float, float, unsigned int, int=1, int=1&gt;(OffsetInfo&lt;TensorSigmoidOp&lt;float&gt;, float, unsigned int&gt;, OffsetInfo&lt;float, float, int=1&gt;, float, float)</t>
  </si>
  <si>
    <t>void kernelPointwiseApply2&lt;CopyOp&lt;float, unsigned char&gt;, float, unsigned char, unsigned int, int=1, int=1&gt;(OffsetInfo&lt;unsigned char, float, unsigned char&gt;, OffsetInfo&lt;CopyOp&lt;float, unsigned char&gt;, float, unsigned int&gt;, float, float)</t>
  </si>
  <si>
    <t>void kernelPointwiseApply2&lt;TensorGTValueOp&lt;float, unsigned char&gt;, unsigned char, float, unsigned int, int=1, int=2&gt;(OffsetInfo&lt;unsigned char, unsigned char, float&gt;, OffsetInfo&lt;TensorGTValueOp&lt;float, unsigned char&gt;, unsigned char, unsigned int&gt;, unsigned char, float)</t>
  </si>
  <si>
    <t>void kernelReduceContigDim&lt;float, unsigned int, float, thrust::identity&lt;float&gt;, ReduceAdd&lt;float&gt;, thrust::identity&lt;float&gt;, int=1, int=1&gt;(TensorInfo&lt;float, unsigned int&gt;, TensorInfo&lt;float, unsigned int&gt;, unsigned int, unsigned int, float, float, thrust::identity&lt;float&gt;, float)</t>
  </si>
  <si>
    <t>void kernelReduceNoncontigDim_shared&lt;float, unsigned int, float, thrust::identity&lt;float&gt;, ReduceAdd&lt;float&gt;, thrust::identity&lt;float&gt;, int=1, int=1&gt;(TensorInfo&lt;float, unsigned int&gt;, TensorInfo&lt;float, unsigned int&gt;, unsigned int, unsigned int, unsigned int, float, float, thrust::identity&lt;float&gt;, float, float volatile *, int*)</t>
  </si>
  <si>
    <t>void CatArrayBatchedCopy&lt;float, unsigned int, int=3&gt;(float*, CatArrInputTensor&lt;float, unsigned int&gt;*, OutputTensorSizeStride&lt;unsigned int, unsigned int=4&gt;, int, unsigned int)</t>
  </si>
  <si>
    <t>void kernelReduceNoncontigDim&lt;float, unsigned int, float, thrust::identity&lt;float&gt;, ReduceAdd&lt;float&gt;, thrust::identity&lt;float&gt;, int=1, int=2&gt;(TensorInfo&lt;float, unsigned int&gt;, TensorInfo&lt;float, unsigned int&gt;, unsigned int, unsigned int, unsigned int, float, float, thrust::identity&lt;float&gt;, float)</t>
  </si>
  <si>
    <t>void kernelPointwiseApply2&lt;TensorMaxValueOp&lt;float&gt;, float, float, unsigned int, int=1, int=1&gt;(OffsetInfo&lt;TensorMaxValueOp&lt;float&gt;, float, unsigned int&gt;, OffsetInfo&lt;float, float, int=1&gt;, float, float)</t>
  </si>
  <si>
    <t>void GRU_elementWise_fp&lt;float, float, float&gt;(int, int, int, int, float const *, float const *, float const *, float*, float const *, float*, float*, bool, bool, int)</t>
  </si>
  <si>
    <t>sgemm_32x32x32_NT_vec</t>
  </si>
  <si>
    <t>sgemm_32x32x32_NT</t>
  </si>
  <si>
    <t>void kernelPointwiseApply3&lt;TensorMulOp&lt;float&gt;, float, float, float, unsigned int, int=1, int=2, int=1&gt;(OffsetInfo&lt;TensorMulOp&lt;float&gt;, float, unsigned int&gt;, OffsetInfo&lt;float, float, int=1&gt;, OffsetInfo&lt;float, float, int=2&gt;, float, float)</t>
  </si>
  <si>
    <t>maxwell_sgemm_64x64_tn</t>
  </si>
  <si>
    <t>maxwell_sgemm_128x64_tn</t>
  </si>
  <si>
    <t>sgemm_128x128x8_NT_vec</t>
  </si>
  <si>
    <t>void kernelPointwiseApply3&lt;sigmoid_updateGradInput_functor&lt;float&gt;, float, float, float, unsigned int, int=1, int=1, int=1&gt;(OffsetInfo&lt;sigmoid_updateGradInput_functor&lt;float&gt;, float, unsigned int&gt;, OffsetInfo&lt;float, float, int=1&gt;, OffsetInfo&lt;float, float, int=1&gt;, float, float)</t>
  </si>
  <si>
    <t>void thrust::cuda_cub::core::_kernel_agent&lt;thrust::cuda_cub::__parallel_for::ParallelForAgent&lt;thrust::cuda_cub::__transform::binary_transform_f&lt;thrust::device_ptr&lt;float&gt;, thrust::device_ptr&lt;float&gt;, thrust::device_ptr&lt;float&gt;, thrust::cuda_cub::__transform::no_stencil_tag, mse_updateGradInput_functor&lt;float, float&gt;, thrust::cuda_cub::__transform::always_true_predicate&gt;, long&gt;, thrust::cuda_cub::__transform::binary_transform_f&lt;thrust::device_ptr&lt;float&gt;, thrust::device_ptr&lt;float&gt;, thrust::device_ptr&lt;float&gt;, thrust::cuda_cub::__transform::no_stencil_tag, mse_updateGradInput_functor&lt;float, float&gt;, thrust::cuda_cub::__transform::always_true_predicate&gt;, long&gt;(thrust::device_ptr&lt;float&gt;, thrust::device_ptr&lt;float&gt;)</t>
  </si>
  <si>
    <t>void kernelPointwiseApply3&lt;TensorAddOp&lt;float&gt;, float, float, float, unsigned int, int=1, int=1, int=1&gt;(OffsetInfo&lt;TensorAddOp&lt;float&gt;, float, unsigned int&gt;, OffsetInfo&lt;float, float, int=1&gt;, OffsetInfo&lt;float, float, int=1&gt;, float, float)</t>
  </si>
  <si>
    <t>void scal_kernel&lt;float, float, int=1, bool=1, int=6, int=5, int=5, int=3&gt;(cublasTransposeParams&lt;float&gt;, float const *, float*, float const *)</t>
  </si>
  <si>
    <t>void kernelPointwiseApply1&lt;TensorAddConstantOp&lt;float&gt;, float, unsigned int, int=1&gt;(OffsetInfo&lt;TensorAddConstantOp&lt;float&gt;, float, unsigned int&gt;, float, float)</t>
  </si>
  <si>
    <t>void kernelPointwiseApply1&lt;TensorMulConstantOp&lt;float&gt;, float, unsigned int, int=1&gt;(OffsetInfo&lt;TensorMulConstantOp&lt;float&gt;, float, unsigned int&gt;, float, float)</t>
  </si>
  <si>
    <t>void kernelPointwiseApply2&lt;Tensor_sqrt_Float_Op, float, float, unsigned int, int=1, int=1&gt;(OffsetInfo&lt;float, unsigned int, int=1&gt;, OffsetInfo&lt;float, unsigned int, int=1&gt;, unsigned int, Tensor_sqrt_Float_Op)</t>
  </si>
  <si>
    <t>void kernelPointwiseApply3&lt;TensorAddCMulOp&lt;float&gt;, float, float, float, unsigned int, int=1, int=1, int=1&gt;(OffsetInfo&lt;TensorAddCMulOp&lt;float&gt;, float, unsigned int&gt;, OffsetInfo&lt;float, float, int=1&gt;, OffsetInfo&lt;float, float, int=1&gt;, float, float)</t>
  </si>
  <si>
    <t>void kernelPointwiseApply2&lt;TensorAddOp&lt;float&gt;, float, float, unsigned int, int=1, int=1&gt;(OffsetInfo&lt;TensorAddOp&lt;float&gt;, float, unsigned int&gt;, OffsetInfo&lt;float, float, int=1&gt;, float, float)</t>
  </si>
  <si>
    <t>void kernelPointwiseApply2&lt;TensorCAddOp&lt;float&gt;, float, float, unsigned int, int=1, int=1&gt;(OffsetInfo&lt;TensorCAddOp&lt;float&gt;, float, unsigned int&gt;, OffsetInfo&lt;float, float, int=1&gt;, float, float)</t>
  </si>
  <si>
    <t>void kernelPointwiseApply3&lt;TensorAddCDivOp&lt;float&gt;, float, float, float, unsigned int, int=1, int=1, int=1&gt;(OffsetInfo&lt;TensorAddCDivOp&lt;float&gt;, float, unsigned int&gt;, OffsetInfo&lt;float, float, int=1&gt;, OffsetInfo&lt;float, float, int=1&gt;, float, float)</t>
  </si>
  <si>
    <t>void GRU_elementWise_bp1&lt;float, float, float&gt;(int, int, float*, float*, float*, float*, float*, float*, float*, int, int)</t>
  </si>
  <si>
    <t>void elementWise_bp2&lt;float, float, float, int=3, int=6, bool=0&gt;(int, int, float*, float*)</t>
  </si>
  <si>
    <t>void kernelPointwiseApply3&lt;ThresholdUpdateGradInput&lt;float&gt;, float, float, float, unsigned int, int=1, int=1, int=1&gt;(OffsetInfo&lt;ThresholdUpdateGradInput&lt;float&gt;, float, unsigned int&gt;, OffsetInfo&lt;float, float, int=1&gt;, OffsetInfo&lt;float, float, int=1&gt;, float, float)</t>
  </si>
  <si>
    <t>sgemm_32x32x32_TN_vec</t>
  </si>
  <si>
    <t>maxwell_sgemm_64x64_nt</t>
  </si>
  <si>
    <t>void kernelPointwiseApply3&lt;TensorMulOp&lt;float&gt;, float, float, float, unsigned int, int=1, int=-1, int=2&gt;(OffsetInfo&lt;TensorMulOp&lt;float&gt;, float, unsigned int&gt;, OffsetInfo&lt;float, float, int=1&gt;, OffsetInfo&lt;float, float, int=-1&gt;, float, float)</t>
  </si>
  <si>
    <t>maxwell_sgemm_128x64_nt</t>
  </si>
  <si>
    <t>void sgemm_largek_lds64&lt;bool=0, bool=1, int=5, int=5, int=4, int=4, int=4, int=32&gt;(float*, float const *, float const *, int, int, int, int, int, int, float const *, float const *, float, float, int, int, int*, int*)</t>
  </si>
  <si>
    <t>sgemm_128x128x8_NN_vec</t>
  </si>
  <si>
    <t>sgemm_32x32x32_TN</t>
  </si>
  <si>
    <t>void kernelReduceNoncontigDim&lt;float, unsigned int, float, thrust::identity&lt;float&gt;, ReduceAdd&lt;float&gt;, thrust::identity&lt;float&gt;, int=1, int=1&gt;(TensorInfo&lt;float, unsigned int&gt;, TensorInfo&lt;float, unsigned int&gt;, unsigned int, unsigned int, unsigned int, float, float, thrust::identity&lt;float&gt;, float)</t>
  </si>
  <si>
    <t>maxwell_sgemm_128x64_nn</t>
  </si>
  <si>
    <t>void kernelPointwiseApply2&lt;CopyOp&lt;float, float&gt;, float, float, unsigned int, int=2, int=1&gt;(OffsetInfo&lt;float, float, float&gt;, OffsetInfo&lt;CopyOp&lt;float, float&gt;, float, unsigned int&gt;, float, float)</t>
  </si>
  <si>
    <t>void kernelPointwiseApply2&lt;CopyOp&lt;float, float&gt;, float, float, unsigned int, int=2, int=2&gt;(OffsetInfo&lt;float, float, float&gt;, OffsetInfo&lt;CopyOp&lt;float, float&gt;, float, unsigned int&gt;, float, float)</t>
  </si>
  <si>
    <t>void kernelPointwiseApply3&lt;TensorMulOp&lt;float&gt;, float, float, float, unsigned int, int=1, int=-1, int=1&gt;(OffsetInfo&lt;TensorMulOp&lt;float&gt;, float, unsigned int&gt;, OffsetInfo&lt;float, float, int=1&gt;, OffsetInfo&lt;float, float, int=-1&gt;, float, float)</t>
  </si>
  <si>
    <t>void kernelPointwiseApply2&lt;CopyOp&lt;float, float&gt;, float, float, unsigned int, int=2, int=-1&gt;(OffsetInfo&lt;float, float, float&gt;, OffsetInfo&lt;CopyOp&lt;float, float&gt;, float, unsigned int&gt;, float, float)</t>
  </si>
  <si>
    <t>void kernelReduceNoncontigDim_shared&lt;float, unsigned int, float, thrust::identity&lt;float&gt;, ReduceAdd&lt;float&gt;, thrust::identity&lt;float&gt;, int=1, int=2&gt;(TensorInfo&lt;float, unsigned int&gt;, TensorInfo&lt;float, unsigned int&gt;, unsigned int, unsigned int, unsigned int, float, float, thrust::identity&lt;float&gt;, float, float volatile *, int*)</t>
  </si>
  <si>
    <t>void kernelPointwiseApply3&lt;TensorAddOp&lt;float&gt;, float, float, float, unsigned int, int=1, int=1, int=2&gt;(OffsetInfo&lt;TensorAddOp&lt;float&gt;, float, unsigned int&gt;, OffsetInfo&lt;float, float, int=1&gt;, OffsetInfo&lt;float, float, int=1&gt;, float, float)</t>
  </si>
  <si>
    <t>void kernelPointwiseApply3&lt;TensorMulOp&lt;float&gt;, float, float, float, unsigned int, int=1, int=-1, int=-1&gt;(OffsetInfo&lt;TensorMulOp&lt;float&gt;, float, unsigned int&gt;, OffsetInfo&lt;float, float, int=1&gt;, OffsetInfo&lt;float, float, int=-1&gt;, float, float)</t>
  </si>
  <si>
    <t>void kernelPointwiseApply1&lt;TensorAddConstantOp&lt;long&gt;, long, unsigned int, int=1&gt;(OffsetInfo&lt;TensorAddConstantOp&lt;long&gt;, long, unsigned int&gt;, long, long)</t>
  </si>
  <si>
    <t>cudnn::maxwell::gemm::computeOffsetsKernel(cudnn::maxwell::gemm::ComputeOffsetsParams)</t>
  </si>
  <si>
    <t>void add_tensor_kernel_v3&lt;int=2, float, float, int=128, int=1, int=1, int=4, int=2&gt;(cudnnTensorStruct, float*, cudnnTensorStruct, float const *, float, float)</t>
  </si>
  <si>
    <t>void gemv2N_kernel_val&lt;float, float, float, int=128, int=32, int=4, int=4, int=1&gt;(float, float, cublasGemv2Params_v2&lt;float, float, float&gt;)</t>
  </si>
  <si>
    <t>void CatArrayBatchedCopy&lt;float, unsigned int, int=4&gt;(float*, CatArrInputTensor&lt;float, unsigned int&gt;*, OutputTensorSizeStride&lt;unsigned int, unsigned int=4&gt;, int, unsigned int)</t>
  </si>
  <si>
    <t>void cudnn::detail::bn_fw_tr_1C11_singleread&lt;float, int=512, bool=1, int=1, int=2, int=0&gt;(cudnnTensorStruct, float const *, cudnn::detail::bn_fw_tr_1C11_singleread&lt;float, int=512, bool=1, int=1, int=2, int=0&gt;,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</si>
  <si>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maxwell_scudnn_128x32_relu_interior_nn</t>
  </si>
  <si>
    <t>void gemv2N_kernel_val&lt;float, float, float, int=128, int=8, int=4, int=4, int=1&gt;(float, float, cublasGemv2Params_v2&lt;float, float, float&gt;)</t>
  </si>
  <si>
    <t>void gemv2N_kernel_val&lt;float, float, float, int=128, int=4, int=4, int=4, int=1&gt;(float, float, cublasGemv2Params_v2&lt;float, float, float&gt;)</t>
  </si>
  <si>
    <t>void kernelPointwiseApply2&lt;CopyOp&lt;float, float&gt;, float, float, unsigned int, int=1, int=1&gt;(OffsetInfo&lt;float, float, float&gt;, OffsetInfo&lt;CopyOp&lt;float, float&gt;, float, unsigned int&gt;, float, float)</t>
  </si>
  <si>
    <t>void scalePackedTensor_kernel&lt;float, float&gt;(cudnnTensor4dStruct, float*, float)</t>
  </si>
  <si>
    <t>cudnn::maxwell::gemm::computeBOffsetsKernel(cudnn::maxwell::gemm::ComputeBOffsetsParams)</t>
  </si>
  <si>
    <t>void kernelPointwiseApply2&lt;CopyOp&lt;long, long&gt;, long, long, unsigned int, int=1, int=1&gt;(OffsetInfo&lt;long, long, long&gt;, OffsetInfo&lt;CopyOp&lt;long, long&gt;, long, unsigned int&gt;, long, long)</t>
  </si>
  <si>
    <t>cudnn::maxwell::gemm::computeWgradOffsetsKernel(cudnn::maxwell::gemm::ComputeOffsetsParams)</t>
  </si>
  <si>
    <t>void calc_bias_diff&lt;int=2, float, float, int=128, int=0&gt;(cudnnTensorStruct, float const *, cudnnTensorStruct, float*, float, float, int)</t>
  </si>
  <si>
    <t>void cudnn::detail::bn_bw_1C11_singleread&lt;float, int=512, bool=1, int=1, int=2, int=0&gt;(float, float, float, float, cudnnTensorStruct, float const *, cudnn::detail::bn_bw_1C11_singleread&lt;float, int=512, bool=1, int=1, int=2, int=0&gt;, float const , cudnn::detail::bn_bw_1C11_singleread&lt;float, int=512, bool=1, int=1, int=2, int=0&gt;, cudnnTensorStruct*, float const *, float*, float const *, float const , float const , float, cudnn::reduced_divisor, int, float*, cudnn::detail::bnBwPersistentState*, int, float, float, float, int, float, cudnnStatus_t*, bool)</t>
  </si>
  <si>
    <t>void at::native::_GLOBAL__N__54_tmpxft_0000343e_00000000_10_SoftMax_compute_70_cpp1_ii_826a4626::cunn_SoftMaxBackward&lt;int=2, float, float, at::native::_GLOBAL__N__54_tmpxft_0000343e_00000000_10_SoftMax_compute_70_cpp1_ii_826a4626::LogSoftMaxBackwardEpilogue&gt;(float*, float, float, int)</t>
  </si>
  <si>
    <t>void cunn_ClassNLLCriterion_updateGradInput_kernel&lt;float&gt;(float*, float*, long*, float*, float*, int, int, int, int, long)</t>
  </si>
  <si>
    <t>maxwell_scudnn_128x128_stridedB_interior_nn</t>
  </si>
  <si>
    <t>maxwell_scudnn_128x32_stridedB_splitK_interior_nn</t>
  </si>
  <si>
    <t>Compute Bytes</t>
  </si>
  <si>
    <t>Load Bytes</t>
  </si>
  <si>
    <t>Compute:Memory</t>
  </si>
  <si>
    <t>gl</t>
  </si>
  <si>
    <t>Chaff Bytes</t>
  </si>
  <si>
    <t>void cudnn::winograd::generateWinogradTilesKernel&lt;int=0, float, float&gt;(cudnn::winograd::GenerateWinogradTilesParams&lt;float, float&gt;)</t>
  </si>
  <si>
    <t>void kernelPointwiseApply2&lt;ThresholdUpdateOutput&lt;float&gt;, float, float, unsigned int, int=1, int=1&gt;(OffsetInfo&lt;ThresholdUpdateOutput&lt;float&gt;, float, unsigned int&gt;, OffsetInfo&lt;float, float, int=1&gt;, float, float)</t>
  </si>
  <si>
    <t>void kernelPointwiseApply1&lt;ThresholdUpdateOutputIP&lt;float&gt;, float, unsigned int, int=1&gt;(OffsetInfo&lt;ThresholdUpdateOutputIP&lt;float&gt;, float, unsigned int&gt;, float, float)</t>
  </si>
  <si>
    <t>maxwell_scudnn_128x32_relu_small_nn</t>
  </si>
  <si>
    <t>void cudnn::detail::bn_fw_tr_1C11_singleread&lt;float, int=512, bool=1, int=1, int=2, int=10&gt;(cudnnTensorStruct, float const *, cudnn::detail::bn_fw_tr_1C11_singleread&lt;float, int=512, bool=1, int=1, int=2, int=10&gt;,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</si>
  <si>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maxwell_scudnn_128x64_relu_interior_nn</t>
  </si>
  <si>
    <t>void kernelPointwiseApply2&lt;CopyOp&lt;float, float&gt;, float, float, unsigned int, int=-1, int=1&gt;(OffsetInfo&lt;float, float, float&gt;, OffsetInfo&lt;CopyOp&lt;float, float&gt;, float, unsigned int&gt;, float, float)</t>
  </si>
  <si>
    <t>void caffe_gpu_interp2_kernel&lt;float, float&gt;(int, float, float, bool, THCDeviceTensor&lt;float, int=4, int, DefaultPtrTraits&gt;, THCDeviceTensor&lt;float, int=4, int, DefaultPtrTraits&gt;)</t>
  </si>
  <si>
    <t>void cudnn::detail::bn_fw_tr_1C11_singleread&lt;float, int=512, bool=1, int=1, int=2, int=20&gt;(cudnnTensorStruct, float const *, cudnn::detail::bn_fw_tr_1C11_singleread&lt;float, int=512, bool=1, int=1, int=2, int=20&gt;,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</si>
  <si>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spatialDepthwiseConvolutionUpdateOutput&lt;float, float, unsigned int, int=3&gt;(THCDeviceTensor&lt;float, int=4, int, DefaultPtrTraits&gt;, THCDeviceTensor&lt;float, int=4, int, DefaultPtrTraits&gt;, THCDeviceTensor&lt;float, int=4, int, DefaultPtrTraits&gt;, THCDeviceTensor&lt;float, int=1, int, DefaultPtrTraits&gt;, bool, unsigned int, int, int, int, int, int, int, int, int, int, int, int, int, int, int)</t>
  </si>
  <si>
    <t>maxwell_scudnn_128x128_relu_interior_nn</t>
  </si>
  <si>
    <t>maxwell_scudnn_128x64_relu_small_nn</t>
  </si>
  <si>
    <t>void adaptiveaveragepool&lt;float&gt;(float*, float*, int, int, int, int, long, long, long)</t>
  </si>
  <si>
    <t>maxwell_scudnn_winograd_128x128_ldg1_ldg4_tile148n_nt</t>
  </si>
  <si>
    <t>void cudnn::detail::implicit_convolve_sgemm&lt;float, float, int=128, int=6, int=7, int=3, int=3, int=5, int=1, bool=1, bool=0, bool=0&gt;(int, int, int, float const *, int, float*, cudnn::detail::implicit_convolve_sgemm&lt;float, float, int=128, int=6, int=7, int=3, int=3, int=5, int=1, bool=1, bool=0, bool=0&gt;*, kernel_conv_params, int, float, float, int, float, float, int, int)</t>
  </si>
  <si>
    <t>void kernelPointwiseApply2&lt;TensorDivConstantOp&lt;float&gt;, float, float, unsigned int, int=1, int=1&gt;(OffsetInfo&lt;TensorDivConstantOp&lt;float&gt;, float, unsigned int&gt;, OffsetInfo&lt;float, float, int=1&gt;, float, float)</t>
  </si>
  <si>
    <t>void kernelPointwiseApply3&lt;ThresholdUpdateGradInput&lt;float&gt;, float, float, float, unsigned int, int=1, int=1, int=2&gt;(OffsetInfo&lt;ThresholdUpdateGradInput&lt;float&gt;, float, unsigned int&gt;, OffsetInfo&lt;float, float, int=1&gt;, OffsetInfo&lt;float, float, int=1&gt;, float, float)</t>
  </si>
  <si>
    <t>void cunn_SpatialClassNLLCriterion_updateGradInput_kernel&lt;float&gt;(float*, float*, long*, float*, float*, int, int, int, int, int, long)</t>
  </si>
  <si>
    <t>void cudnn::detail::dgrad_engine&lt;float, int=128, int=6, int=8, int=3, int=3, int=5, bool=1&gt;(int, int, int, float const *, int, float const , int, cudnn::detail::dgrad_engine&lt;float, int=128, int=6, int=8, int=3, int=3, int=5, bool=1&gt;*, kernel_grad_params, int, int, float, int, int, int)</t>
  </si>
  <si>
    <t>void spatialDepthwiseConvolutionAccGradParameters&lt;float, float, unsigned int&gt;(THCDeviceTensor&lt;float, int=4, int, DefaultPtrTraits&gt;, THCDeviceTensor&lt;float, int=4, int, DefaultPtrTraits&gt;, THCDeviceTensor&lt;float, int=4, int, DefaultPtrTraits&gt;, int, int, int, int, int, int, int, int, int, int, int, int, int, int, int, int)</t>
  </si>
  <si>
    <t>void cudnn::detail::bn_bw_1C11_singleread&lt;float, int=512, bool=1, int=1, int=2, int=14&gt;(float, float, float, float, cudnnTensorStruct, float const *, cudnn::detail::bn_bw_1C11_singleread&lt;float, int=512, bool=1, int=1, int=2, int=14&gt;, float const , cudnn::detail::bn_bw_1C11_singleread&lt;float, int=512, bool=1, int=1, int=2, int=14&gt;, cudnnTensorStruct*, float const *, float*, float const *, float const , float const , float, cudnn::reduced_divisor, int, float*, cudnn::detail::bnBwPersistentState*, int, float, float, float, int, float, cudnnStatus_t*, bool)</t>
  </si>
  <si>
    <t>maxwell_scudnn_128x32_stridedB_splitK_large_nn</t>
  </si>
  <si>
    <t>maxwell_scudnn_128x64_stridedB_interior_nn</t>
  </si>
  <si>
    <t>void spatialDepthwiseConvolutionUpdateGradInput&lt;float, float, unsigned int, int=3, int=1&gt;(THCDeviceTensor&lt;float, int=4, int, DefaultPtrTraits&gt;, THCDeviceTensor&lt;float, int=4, int, DefaultPtrTraits&gt;, THCDeviceTensor&lt;float, int=4, int, DefaultPtrTraits&gt;, unsigned int, int, int, int, int, int, int, int, int, int, int, int, int, int, int, int)</t>
  </si>
  <si>
    <t>void atomicadaptiveaveragegradinput&lt;float&gt;(float*, float*, int, int, int, int)</t>
  </si>
  <si>
    <t>maxwell_scudnn_128x64_stridedB_splitK_interior_nn</t>
  </si>
  <si>
    <t>void at::native::_GLOBAL__N__54_tmpxft_000067c6_00000000_13_SoftMax_compute_61_cpp1_ii_826a4626::cunn_SpatialSoftMaxBackward&lt;float, float, at::native::_GLOBAL__N__54_tmpxft_000067c6_00000000_13_SoftMax_compute_61_cpp1_ii_826a4626::LogSoftMaxBackwardEpilogue&gt;(float*, float, float, unsigned int, unsigned int, unsigned int)</t>
  </si>
  <si>
    <t>maxwell_scudnn_128x128_stridedB_splitK_interior_nn</t>
  </si>
  <si>
    <t>maxwell_scudnn_128x64_stridedB_splitK_large_nn</t>
  </si>
  <si>
    <t>void spatialDepthwiseConvolutionUpdateGradInput&lt;float, float, unsigned int, int=3, int=2&gt;(THCDeviceTensor&lt;float, int=4, int, DefaultPtrTraits&gt;, THCDeviceTensor&lt;float, int=4, int, DefaultPtrTraits&gt;, THCDeviceTensor&lt;float, int=4, int, DefaultPtrTraits&gt;, unsigned int, int, int, int, int, int, int, int, int, int, int, int, int, int, int, int)</t>
  </si>
  <si>
    <t>void caffe_gpu_interp2_kernel_backward&lt;float, float&gt;(int, float, float, bool, THCDeviceTensor&lt;float, int=4, int, DefaultPtrTraits&gt;, THCDeviceTensor&lt;float, int=4, int, DefaultPtrTraits&gt;)</t>
  </si>
  <si>
    <t>void cudnn::detail::dgrad_engine&lt;float, int=128, int=6, int=7, int=3, int=3, int=5, bool=1&gt;(int, int, int, float const *, int, float const , int, cudnn::detail::dgrad_engine&lt;float, int=128, int=6, int=7, int=3, int=3, int=5, bool=1&gt;*, kernel_grad_params, int, int, float, int, int, int)</t>
  </si>
  <si>
    <t>void cudnn::detail::wgrad_alg1_engine&lt;float, int=128, int=6, int=8, int=3, int=3, int=5, bool=1, bool=0&gt;(int, int, int, float const *, int, cudnn::detail::wgrad_alg1_engine&lt;float, int=128, int=6, int=8, int=3, int=3, int=5, bool=1, bool=0&gt;*, float const , kernel_grad_params, int, float, float, int, int, int*, kernel_grad_params, int, int)</t>
  </si>
  <si>
    <t>maxwell_scudnn_128x128_stridedB_splitK_large_nn</t>
  </si>
  <si>
    <t>G Load Bytes</t>
  </si>
  <si>
    <t>S Load Bytes</t>
  </si>
  <si>
    <t>Total NonLocal Load Bytes</t>
  </si>
  <si>
    <t>Duration (s)</t>
  </si>
  <si>
    <t>Global req</t>
  </si>
  <si>
    <t>Global Trans</t>
  </si>
  <si>
    <t>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</si>
</sst>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1" xr16:uid="{E0C0C4FE-27F4-D743-AB64-4BCD2194730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2" xr16:uid="{FB3615FE-829B-FC4A-9600-6FEDA40240C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3" xr16:uid="{9745E26A-F754-C849-A662-243EECA1F41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4" xr16:uid="{2D6451A2-AAFD-B548-B4BF-AAC2F4EA1AD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5" xr16:uid="{2F936B9F-5D48-9B46-AD79-CB3C839FE35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6" xr16:uid="{BFC1A554-71A4-D74C-9C83-8639DAF20B4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7" xr16:uid="{CE58F508-F491-E64C-A426-DC995FBAD14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9" xr16:uid="{07F347A4-49F5-4E42-8E16-A07470968EB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s" connectionId="8" xr16:uid="{3B9DB2DC-9970-F342-ADCC-970E9CC234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EBE1-90E6-9F4B-A63E-E96C54401D21}">
  <dimension ref="A1:AP20"/>
  <sheetViews>
    <sheetView topLeftCell="AB1" workbookViewId="0">
      <selection activeCell="AE1" sqref="AE1"/>
    </sheetView>
  </sheetViews>
  <sheetFormatPr baseColWidth="10" defaultRowHeight="16" x14ac:dyDescent="0.2"/>
  <cols>
    <col min="1" max="1" width="80.6640625" bestFit="1" customWidth="1"/>
    <col min="2" max="2" width="120.33203125" customWidth="1"/>
    <col min="3" max="5" width="24.5" customWidth="1"/>
    <col min="6" max="6" width="19" customWidth="1"/>
    <col min="7" max="9" width="14.6640625" customWidth="1"/>
    <col min="10" max="10" width="10.33203125" bestFit="1" customWidth="1"/>
    <col min="11" max="12" width="15.33203125" bestFit="1" customWidth="1"/>
    <col min="13" max="13" width="19.5" bestFit="1" customWidth="1"/>
    <col min="14" max="14" width="26" bestFit="1" customWidth="1"/>
    <col min="15" max="15" width="30.33203125" bestFit="1" customWidth="1"/>
    <col min="16" max="16" width="18.5" bestFit="1" customWidth="1"/>
    <col min="17" max="17" width="23.6640625" bestFit="1" customWidth="1"/>
    <col min="18" max="18" width="18.1640625" bestFit="1" customWidth="1"/>
    <col min="19" max="19" width="37.6640625" bestFit="1" customWidth="1"/>
    <col min="20" max="20" width="37" bestFit="1" customWidth="1"/>
    <col min="21" max="21" width="49.6640625" bestFit="1" customWidth="1"/>
    <col min="22" max="22" width="48.5" bestFit="1" customWidth="1"/>
    <col min="23" max="23" width="49.1640625" bestFit="1" customWidth="1"/>
    <col min="24" max="24" width="38.33203125" bestFit="1" customWidth="1"/>
    <col min="25" max="25" width="35.1640625" bestFit="1" customWidth="1"/>
    <col min="26" max="26" width="38.83203125" bestFit="1" customWidth="1"/>
    <col min="27" max="27" width="29.83203125" bestFit="1" customWidth="1"/>
    <col min="28" max="28" width="30.5" bestFit="1" customWidth="1"/>
    <col min="29" max="29" width="15.33203125" bestFit="1" customWidth="1"/>
    <col min="30" max="30" width="27.83203125" bestFit="1" customWidth="1"/>
    <col min="31" max="31" width="39.83203125" bestFit="1" customWidth="1"/>
    <col min="32" max="32" width="40.33203125" bestFit="1" customWidth="1"/>
    <col min="33" max="33" width="30.33203125" bestFit="1" customWidth="1"/>
    <col min="34" max="34" width="28.33203125" bestFit="1" customWidth="1"/>
    <col min="35" max="35" width="30.83203125" bestFit="1" customWidth="1"/>
    <col min="36" max="36" width="22.83203125" bestFit="1" customWidth="1"/>
    <col min="37" max="37" width="25.6640625" bestFit="1" customWidth="1"/>
    <col min="38" max="38" width="19.6640625" bestFit="1" customWidth="1"/>
    <col min="39" max="39" width="20.33203125" bestFit="1" customWidth="1"/>
    <col min="40" max="40" width="17.1640625" bestFit="1" customWidth="1"/>
    <col min="41" max="41" width="22.83203125" bestFit="1" customWidth="1"/>
    <col min="42" max="42" width="22.33203125" bestFit="1" customWidth="1"/>
  </cols>
  <sheetData>
    <row r="1" spans="1:42" x14ac:dyDescent="0.2">
      <c r="A1" t="s">
        <v>0</v>
      </c>
      <c r="C1" t="s">
        <v>120</v>
      </c>
      <c r="D1" t="s">
        <v>159</v>
      </c>
      <c r="E1" t="s">
        <v>158</v>
      </c>
      <c r="F1" t="s">
        <v>157</v>
      </c>
      <c r="G1" t="s">
        <v>118</v>
      </c>
      <c r="H1" t="s">
        <v>122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</row>
    <row r="2" spans="1:42" x14ac:dyDescent="0.2">
      <c r="A2" t="s">
        <v>34</v>
      </c>
      <c r="C2">
        <f>G2/D2</f>
        <v>10.532789824528733</v>
      </c>
      <c r="D2">
        <f>F2+E2</f>
        <v>4577898.24</v>
      </c>
      <c r="E2">
        <f>X2*K2*0.000000001</f>
        <v>0</v>
      </c>
      <c r="F2">
        <f>AE2*K2*J2*0.000000001</f>
        <v>4577898.24</v>
      </c>
      <c r="G2">
        <f>J2*(S2*8+T2*4+Y2*2)</f>
        <v>48218040</v>
      </c>
      <c r="J2">
        <v>90</v>
      </c>
      <c r="K2">
        <v>1856</v>
      </c>
      <c r="L2">
        <v>8</v>
      </c>
      <c r="M2">
        <v>0</v>
      </c>
      <c r="N2">
        <v>0</v>
      </c>
      <c r="O2">
        <v>99.998000000000005</v>
      </c>
      <c r="P2">
        <v>0</v>
      </c>
      <c r="Q2">
        <v>2670</v>
      </c>
      <c r="R2">
        <v>0</v>
      </c>
      <c r="S2">
        <v>0</v>
      </c>
      <c r="T2">
        <v>133939</v>
      </c>
      <c r="U2">
        <v>2670</v>
      </c>
      <c r="V2">
        <v>0</v>
      </c>
      <c r="W2">
        <v>0</v>
      </c>
      <c r="X2">
        <v>0</v>
      </c>
      <c r="Y2">
        <v>0</v>
      </c>
      <c r="Z2">
        <v>0</v>
      </c>
      <c r="AA2">
        <v>99.998000000000005</v>
      </c>
      <c r="AB2">
        <v>0</v>
      </c>
      <c r="AC2">
        <v>0</v>
      </c>
      <c r="AD2">
        <v>2670</v>
      </c>
      <c r="AE2">
        <v>27406000000</v>
      </c>
      <c r="AF2">
        <v>27406000000</v>
      </c>
      <c r="AG2">
        <v>27407000000</v>
      </c>
      <c r="AH2">
        <v>2670</v>
      </c>
      <c r="AI2">
        <v>27407000000</v>
      </c>
      <c r="AJ2">
        <v>49.999000000000002</v>
      </c>
      <c r="AK2">
        <v>0</v>
      </c>
      <c r="AL2">
        <v>205335</v>
      </c>
      <c r="AM2">
        <v>0</v>
      </c>
      <c r="AN2">
        <v>428736</v>
      </c>
      <c r="AO2">
        <v>0</v>
      </c>
      <c r="AP2">
        <v>0</v>
      </c>
    </row>
    <row r="3" spans="1:42" x14ac:dyDescent="0.2">
      <c r="A3" t="s">
        <v>35</v>
      </c>
      <c r="C3">
        <f t="shared" ref="C3:C18" si="0">G3/D3</f>
        <v>7.3065435123834019</v>
      </c>
      <c r="D3">
        <f t="shared" ref="D3:D17" si="1">F3+E3</f>
        <v>13490811.33</v>
      </c>
      <c r="E3">
        <f t="shared" ref="E3:E20" si="2">X3*K3*0.000000001</f>
        <v>11410807.25</v>
      </c>
      <c r="F3">
        <f t="shared" ref="F3:F18" si="3">AE3*K3*J3*0.000000001</f>
        <v>2080004.08</v>
      </c>
      <c r="G3">
        <f t="shared" ref="G3:G18" si="4">J3*(S3*8+T3*4+Y3*2)</f>
        <v>98571200</v>
      </c>
      <c r="J3">
        <v>10</v>
      </c>
      <c r="K3">
        <v>14681</v>
      </c>
      <c r="L3">
        <v>25</v>
      </c>
      <c r="M3">
        <v>0</v>
      </c>
      <c r="N3">
        <v>128</v>
      </c>
      <c r="O3">
        <v>50</v>
      </c>
      <c r="P3">
        <v>82.861999999999995</v>
      </c>
      <c r="Q3">
        <v>16248</v>
      </c>
      <c r="R3">
        <v>0</v>
      </c>
      <c r="S3">
        <v>0</v>
      </c>
      <c r="T3">
        <v>2464280</v>
      </c>
      <c r="U3">
        <v>16248</v>
      </c>
      <c r="V3">
        <v>0</v>
      </c>
      <c r="W3">
        <v>0</v>
      </c>
      <c r="X3">
        <v>777250000000</v>
      </c>
      <c r="Y3">
        <v>0</v>
      </c>
      <c r="Z3">
        <v>129541000000</v>
      </c>
      <c r="AA3">
        <v>50</v>
      </c>
      <c r="AB3">
        <v>0</v>
      </c>
      <c r="AC3">
        <v>0</v>
      </c>
      <c r="AD3">
        <v>14217</v>
      </c>
      <c r="AE3">
        <v>14168000000</v>
      </c>
      <c r="AF3">
        <v>4722000000</v>
      </c>
      <c r="AG3">
        <v>28336000000</v>
      </c>
      <c r="AH3">
        <v>4739</v>
      </c>
      <c r="AI3">
        <v>9445000000</v>
      </c>
      <c r="AJ3">
        <v>33.338000000000001</v>
      </c>
      <c r="AK3">
        <v>10.119</v>
      </c>
      <c r="AL3">
        <v>1974132</v>
      </c>
      <c r="AM3">
        <v>0</v>
      </c>
      <c r="AN3">
        <v>4497988</v>
      </c>
      <c r="AO3">
        <v>16248</v>
      </c>
      <c r="AP3">
        <v>97488</v>
      </c>
    </row>
    <row r="4" spans="1:42" x14ac:dyDescent="0.2">
      <c r="A4" t="s">
        <v>36</v>
      </c>
      <c r="C4">
        <f t="shared" si="0"/>
        <v>52.86355657189047</v>
      </c>
      <c r="D4">
        <f t="shared" si="1"/>
        <v>1895569411.1070001</v>
      </c>
      <c r="E4">
        <f t="shared" si="2"/>
        <v>63331270.107000001</v>
      </c>
      <c r="F4">
        <f t="shared" si="3"/>
        <v>1832238141</v>
      </c>
      <c r="G4">
        <f t="shared" si="4"/>
        <v>100206540800</v>
      </c>
      <c r="J4">
        <v>100</v>
      </c>
      <c r="K4">
        <v>88681</v>
      </c>
      <c r="L4">
        <v>153</v>
      </c>
      <c r="M4">
        <v>16912</v>
      </c>
      <c r="N4">
        <v>0</v>
      </c>
      <c r="O4">
        <v>90</v>
      </c>
      <c r="P4">
        <v>14.771000000000001</v>
      </c>
      <c r="Q4">
        <v>726338</v>
      </c>
      <c r="R4">
        <v>0</v>
      </c>
      <c r="S4">
        <v>0</v>
      </c>
      <c r="T4">
        <v>250516352</v>
      </c>
      <c r="U4">
        <v>726338</v>
      </c>
      <c r="V4">
        <v>0</v>
      </c>
      <c r="W4">
        <v>0</v>
      </c>
      <c r="X4">
        <v>714147000000</v>
      </c>
      <c r="Y4">
        <v>0</v>
      </c>
      <c r="Z4">
        <v>366257000000</v>
      </c>
      <c r="AA4">
        <v>22.827000000000002</v>
      </c>
      <c r="AB4">
        <v>78.644000000000005</v>
      </c>
      <c r="AC4">
        <v>0</v>
      </c>
      <c r="AD4">
        <v>564061</v>
      </c>
      <c r="AE4">
        <v>206610000000</v>
      </c>
      <c r="AF4">
        <v>891000000</v>
      </c>
      <c r="AG4">
        <v>913754000000</v>
      </c>
      <c r="AH4">
        <v>3114</v>
      </c>
      <c r="AI4">
        <v>1045000000</v>
      </c>
      <c r="AJ4">
        <v>80.006</v>
      </c>
      <c r="AK4">
        <v>68.230999999999995</v>
      </c>
      <c r="AL4">
        <v>125927296</v>
      </c>
      <c r="AM4">
        <v>0</v>
      </c>
      <c r="AN4">
        <v>9108736</v>
      </c>
      <c r="AO4">
        <v>266288</v>
      </c>
      <c r="AP4">
        <v>518976</v>
      </c>
    </row>
    <row r="5" spans="1:42" x14ac:dyDescent="0.2">
      <c r="A5" t="s">
        <v>37</v>
      </c>
      <c r="C5" t="e">
        <f t="shared" si="0"/>
        <v>#DIV/0!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J5">
        <v>90</v>
      </c>
      <c r="K5">
        <v>141988</v>
      </c>
      <c r="L5">
        <v>8</v>
      </c>
      <c r="M5">
        <v>0</v>
      </c>
      <c r="N5">
        <v>0</v>
      </c>
      <c r="O5">
        <v>100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207674000000</v>
      </c>
      <c r="AG5">
        <v>0</v>
      </c>
      <c r="AH5">
        <v>916658</v>
      </c>
      <c r="AI5">
        <v>207674000000</v>
      </c>
      <c r="AJ5">
        <v>50</v>
      </c>
      <c r="AK5">
        <v>0</v>
      </c>
      <c r="AL5">
        <v>0</v>
      </c>
      <c r="AM5">
        <v>0</v>
      </c>
      <c r="AN5">
        <v>102666144</v>
      </c>
      <c r="AO5">
        <v>0</v>
      </c>
      <c r="AP5">
        <v>0</v>
      </c>
    </row>
    <row r="6" spans="1:42" x14ac:dyDescent="0.2">
      <c r="A6" t="s">
        <v>38</v>
      </c>
      <c r="C6">
        <f t="shared" si="0"/>
        <v>49.955239117269919</v>
      </c>
      <c r="D6">
        <f t="shared" si="1"/>
        <v>3042787445.04</v>
      </c>
      <c r="E6">
        <f t="shared" si="2"/>
        <v>122257086.00000001</v>
      </c>
      <c r="F6">
        <f t="shared" si="3"/>
        <v>2920530359.04</v>
      </c>
      <c r="G6">
        <f t="shared" si="4"/>
        <v>152003174400</v>
      </c>
      <c r="J6">
        <v>80</v>
      </c>
      <c r="K6">
        <v>170156</v>
      </c>
      <c r="L6">
        <v>153</v>
      </c>
      <c r="M6">
        <v>16912</v>
      </c>
      <c r="N6">
        <v>0</v>
      </c>
      <c r="O6">
        <v>100</v>
      </c>
      <c r="P6">
        <v>14.398999999999999</v>
      </c>
      <c r="Q6">
        <v>1381080</v>
      </c>
      <c r="R6">
        <v>0</v>
      </c>
      <c r="S6">
        <v>0</v>
      </c>
      <c r="T6">
        <v>475009920</v>
      </c>
      <c r="U6">
        <v>345270</v>
      </c>
      <c r="V6">
        <v>0</v>
      </c>
      <c r="W6">
        <v>0</v>
      </c>
      <c r="X6">
        <v>718500000000</v>
      </c>
      <c r="Y6">
        <v>0</v>
      </c>
      <c r="Z6">
        <v>363321000000</v>
      </c>
      <c r="AA6">
        <v>90.88</v>
      </c>
      <c r="AB6">
        <v>14.657999999999999</v>
      </c>
      <c r="AC6">
        <v>0</v>
      </c>
      <c r="AD6">
        <v>1076571</v>
      </c>
      <c r="AE6">
        <v>214548000000</v>
      </c>
      <c r="AF6">
        <v>506000000</v>
      </c>
      <c r="AG6">
        <v>236079000000</v>
      </c>
      <c r="AH6">
        <v>2708</v>
      </c>
      <c r="AI6">
        <v>506000000</v>
      </c>
      <c r="AJ6">
        <v>21.922000000000001</v>
      </c>
      <c r="AK6">
        <v>67.042000000000002</v>
      </c>
      <c r="AL6">
        <v>238174080</v>
      </c>
      <c r="AM6">
        <v>0</v>
      </c>
      <c r="AN6">
        <v>16896640</v>
      </c>
      <c r="AO6">
        <v>485520</v>
      </c>
      <c r="AP6">
        <v>960160</v>
      </c>
    </row>
    <row r="7" spans="1:42" x14ac:dyDescent="0.2">
      <c r="A7" t="s">
        <v>39</v>
      </c>
      <c r="C7">
        <f t="shared" si="0"/>
        <v>0</v>
      </c>
      <c r="D7">
        <f t="shared" si="1"/>
        <v>2672441475.2999997</v>
      </c>
      <c r="E7">
        <f t="shared" si="2"/>
        <v>0</v>
      </c>
      <c r="F7">
        <f t="shared" si="3"/>
        <v>2672441475.2999997</v>
      </c>
      <c r="G7">
        <f t="shared" si="4"/>
        <v>0</v>
      </c>
      <c r="J7">
        <v>90</v>
      </c>
      <c r="K7">
        <v>186063</v>
      </c>
      <c r="L7">
        <v>8</v>
      </c>
      <c r="M7">
        <v>0</v>
      </c>
      <c r="N7">
        <v>0</v>
      </c>
      <c r="O7">
        <v>100</v>
      </c>
      <c r="P7">
        <v>15</v>
      </c>
      <c r="Q7">
        <v>916658</v>
      </c>
      <c r="R7">
        <v>0</v>
      </c>
      <c r="S7">
        <v>0</v>
      </c>
      <c r="T7">
        <v>0</v>
      </c>
      <c r="U7">
        <v>916658</v>
      </c>
      <c r="V7">
        <v>0</v>
      </c>
      <c r="W7">
        <v>0</v>
      </c>
      <c r="X7">
        <v>0</v>
      </c>
      <c r="Y7">
        <v>0</v>
      </c>
      <c r="Z7">
        <v>0</v>
      </c>
      <c r="AA7">
        <v>100</v>
      </c>
      <c r="AB7">
        <v>0</v>
      </c>
      <c r="AC7">
        <v>0</v>
      </c>
      <c r="AD7">
        <v>916658</v>
      </c>
      <c r="AE7">
        <v>159590000000</v>
      </c>
      <c r="AF7">
        <v>39897000000</v>
      </c>
      <c r="AG7">
        <v>159590000000</v>
      </c>
      <c r="AH7">
        <v>229165</v>
      </c>
      <c r="AI7">
        <v>39897000000</v>
      </c>
      <c r="AJ7">
        <v>58.332999999999998</v>
      </c>
      <c r="AK7">
        <v>0</v>
      </c>
      <c r="AL7">
        <v>7333264</v>
      </c>
      <c r="AM7">
        <v>0</v>
      </c>
      <c r="AN7">
        <v>139332464</v>
      </c>
      <c r="AO7">
        <v>0</v>
      </c>
      <c r="AP7">
        <v>0</v>
      </c>
    </row>
    <row r="8" spans="1:42" x14ac:dyDescent="0.2">
      <c r="A8" t="s">
        <v>40</v>
      </c>
      <c r="C8">
        <f t="shared" si="0"/>
        <v>0.99885095886258446</v>
      </c>
      <c r="D8">
        <f t="shared" si="1"/>
        <v>2805353346.4000001</v>
      </c>
      <c r="E8">
        <f t="shared" si="2"/>
        <v>0</v>
      </c>
      <c r="F8">
        <f t="shared" si="3"/>
        <v>2805353346.4000001</v>
      </c>
      <c r="G8">
        <f t="shared" si="4"/>
        <v>2802129880</v>
      </c>
      <c r="J8">
        <v>110</v>
      </c>
      <c r="K8">
        <v>257840</v>
      </c>
      <c r="L8">
        <v>8</v>
      </c>
      <c r="M8">
        <v>0</v>
      </c>
      <c r="N8">
        <v>0</v>
      </c>
      <c r="O8">
        <v>100</v>
      </c>
      <c r="P8">
        <v>50</v>
      </c>
      <c r="Q8">
        <v>796059</v>
      </c>
      <c r="R8">
        <v>0</v>
      </c>
      <c r="S8">
        <v>0</v>
      </c>
      <c r="T8">
        <v>6368477</v>
      </c>
      <c r="U8">
        <v>796059</v>
      </c>
      <c r="V8">
        <v>0</v>
      </c>
      <c r="W8">
        <v>0</v>
      </c>
      <c r="X8">
        <v>0</v>
      </c>
      <c r="Y8">
        <v>0</v>
      </c>
      <c r="Z8">
        <v>0</v>
      </c>
      <c r="AA8">
        <v>100</v>
      </c>
      <c r="AB8">
        <v>0</v>
      </c>
      <c r="AC8">
        <v>0</v>
      </c>
      <c r="AD8">
        <v>796059</v>
      </c>
      <c r="AE8">
        <v>98911000000</v>
      </c>
      <c r="AF8">
        <v>98911000000</v>
      </c>
      <c r="AG8">
        <v>98911000000</v>
      </c>
      <c r="AH8">
        <v>796059</v>
      </c>
      <c r="AI8">
        <v>98911000000</v>
      </c>
      <c r="AJ8">
        <v>50</v>
      </c>
      <c r="AK8">
        <v>0</v>
      </c>
      <c r="AL8">
        <v>6368477</v>
      </c>
      <c r="AM8">
        <v>0</v>
      </c>
      <c r="AN8">
        <v>89159288</v>
      </c>
      <c r="AO8">
        <v>0</v>
      </c>
      <c r="AP8">
        <v>0</v>
      </c>
    </row>
    <row r="9" spans="1:42" x14ac:dyDescent="0.2">
      <c r="A9" t="s">
        <v>41</v>
      </c>
      <c r="C9">
        <f t="shared" si="0"/>
        <v>0.99663551665842032</v>
      </c>
      <c r="D9">
        <f t="shared" si="1"/>
        <v>2648887176.7800002</v>
      </c>
      <c r="E9">
        <f t="shared" si="2"/>
        <v>0</v>
      </c>
      <c r="F9">
        <f t="shared" si="3"/>
        <v>2648887176.7800002</v>
      </c>
      <c r="G9">
        <f t="shared" si="4"/>
        <v>2639975040</v>
      </c>
      <c r="J9">
        <v>90</v>
      </c>
      <c r="K9">
        <v>297778</v>
      </c>
      <c r="L9">
        <v>8</v>
      </c>
      <c r="M9">
        <v>0</v>
      </c>
      <c r="N9">
        <v>0</v>
      </c>
      <c r="O9">
        <v>100</v>
      </c>
      <c r="P9">
        <v>0</v>
      </c>
      <c r="Q9">
        <v>916658</v>
      </c>
      <c r="R9">
        <v>0</v>
      </c>
      <c r="S9">
        <v>0</v>
      </c>
      <c r="T9">
        <v>7333264</v>
      </c>
      <c r="U9">
        <v>916658</v>
      </c>
      <c r="V9">
        <v>0</v>
      </c>
      <c r="W9">
        <v>0</v>
      </c>
      <c r="X9">
        <v>0</v>
      </c>
      <c r="Y9">
        <v>0</v>
      </c>
      <c r="Z9">
        <v>0</v>
      </c>
      <c r="AA9">
        <v>100</v>
      </c>
      <c r="AB9">
        <v>0</v>
      </c>
      <c r="AC9">
        <v>0</v>
      </c>
      <c r="AD9">
        <v>916658</v>
      </c>
      <c r="AE9">
        <v>98839000000</v>
      </c>
      <c r="AF9">
        <v>98839000000</v>
      </c>
      <c r="AG9">
        <v>98839000000</v>
      </c>
      <c r="AH9">
        <v>916658</v>
      </c>
      <c r="AI9">
        <v>98839000000</v>
      </c>
      <c r="AJ9">
        <v>50</v>
      </c>
      <c r="AK9">
        <v>0</v>
      </c>
      <c r="AL9">
        <v>7333264</v>
      </c>
      <c r="AM9">
        <v>0</v>
      </c>
      <c r="AN9">
        <v>146665728</v>
      </c>
      <c r="AO9">
        <v>0</v>
      </c>
      <c r="AP9">
        <v>0</v>
      </c>
    </row>
    <row r="10" spans="1:42" x14ac:dyDescent="0.2">
      <c r="A10" t="s">
        <v>42</v>
      </c>
      <c r="C10">
        <f t="shared" si="0"/>
        <v>0.54407673885285113</v>
      </c>
      <c r="D10">
        <f t="shared" si="1"/>
        <v>2678563474.4700003</v>
      </c>
      <c r="E10">
        <f t="shared" si="2"/>
        <v>0</v>
      </c>
      <c r="F10">
        <f t="shared" si="3"/>
        <v>2678563474.4700003</v>
      </c>
      <c r="G10">
        <f t="shared" si="4"/>
        <v>1457344080</v>
      </c>
      <c r="J10">
        <v>90</v>
      </c>
      <c r="K10">
        <v>301041</v>
      </c>
      <c r="L10">
        <v>8</v>
      </c>
      <c r="M10">
        <v>0</v>
      </c>
      <c r="N10">
        <v>0</v>
      </c>
      <c r="O10">
        <v>100</v>
      </c>
      <c r="P10">
        <v>0</v>
      </c>
      <c r="Q10">
        <v>916658</v>
      </c>
      <c r="R10">
        <v>0</v>
      </c>
      <c r="S10">
        <v>0</v>
      </c>
      <c r="T10">
        <v>4048178</v>
      </c>
      <c r="U10">
        <v>916658</v>
      </c>
      <c r="V10">
        <v>0</v>
      </c>
      <c r="W10">
        <v>0</v>
      </c>
      <c r="X10">
        <v>0</v>
      </c>
      <c r="Y10">
        <v>0</v>
      </c>
      <c r="Z10">
        <v>0</v>
      </c>
      <c r="AA10">
        <v>100</v>
      </c>
      <c r="AB10">
        <v>0</v>
      </c>
      <c r="AC10">
        <v>0</v>
      </c>
      <c r="AD10">
        <v>916658</v>
      </c>
      <c r="AE10">
        <v>98863000000</v>
      </c>
      <c r="AF10">
        <v>98863000000</v>
      </c>
      <c r="AG10">
        <v>98863000000</v>
      </c>
      <c r="AH10">
        <v>916658</v>
      </c>
      <c r="AI10">
        <v>98863000000</v>
      </c>
      <c r="AJ10">
        <v>50</v>
      </c>
      <c r="AK10">
        <v>0</v>
      </c>
      <c r="AL10">
        <v>11381442</v>
      </c>
      <c r="AM10">
        <v>0</v>
      </c>
      <c r="AN10">
        <v>146665728</v>
      </c>
      <c r="AO10">
        <v>0</v>
      </c>
      <c r="AP10">
        <v>0</v>
      </c>
    </row>
    <row r="11" spans="1:42" x14ac:dyDescent="0.2">
      <c r="A11" t="s">
        <v>43</v>
      </c>
      <c r="C11">
        <f t="shared" si="0"/>
        <v>0</v>
      </c>
      <c r="D11">
        <f t="shared" si="1"/>
        <v>3277818090</v>
      </c>
      <c r="E11">
        <f t="shared" si="2"/>
        <v>0</v>
      </c>
      <c r="F11">
        <f t="shared" si="3"/>
        <v>3277818090</v>
      </c>
      <c r="G11">
        <f t="shared" si="4"/>
        <v>0</v>
      </c>
      <c r="J11">
        <v>90</v>
      </c>
      <c r="K11">
        <v>333500</v>
      </c>
      <c r="L11">
        <v>9</v>
      </c>
      <c r="M11">
        <v>0</v>
      </c>
      <c r="N11">
        <v>0</v>
      </c>
      <c r="O11">
        <v>100</v>
      </c>
      <c r="P11">
        <v>0</v>
      </c>
      <c r="Q11">
        <v>1833316</v>
      </c>
      <c r="R11">
        <v>0</v>
      </c>
      <c r="S11">
        <v>0</v>
      </c>
      <c r="T11">
        <v>0</v>
      </c>
      <c r="U11">
        <v>1833316</v>
      </c>
      <c r="V11">
        <v>0</v>
      </c>
      <c r="W11">
        <v>0</v>
      </c>
      <c r="X11">
        <v>0</v>
      </c>
      <c r="Y11">
        <v>0</v>
      </c>
      <c r="Z11">
        <v>0</v>
      </c>
      <c r="AA11">
        <v>98.924999999999997</v>
      </c>
      <c r="AB11">
        <v>0</v>
      </c>
      <c r="AC11">
        <v>0</v>
      </c>
      <c r="AD11">
        <v>1158272</v>
      </c>
      <c r="AE11">
        <v>109206000000</v>
      </c>
      <c r="AF11">
        <v>87365000000</v>
      </c>
      <c r="AG11">
        <v>110393000000</v>
      </c>
      <c r="AH11">
        <v>916658</v>
      </c>
      <c r="AI11">
        <v>87365000000</v>
      </c>
      <c r="AJ11">
        <v>54.853999999999999</v>
      </c>
      <c r="AK11">
        <v>0</v>
      </c>
      <c r="AL11">
        <v>0</v>
      </c>
      <c r="AM11">
        <v>0</v>
      </c>
      <c r="AN11">
        <v>241998160</v>
      </c>
      <c r="AO11">
        <v>0</v>
      </c>
      <c r="AP11">
        <v>0</v>
      </c>
    </row>
    <row r="12" spans="1:42" x14ac:dyDescent="0.2">
      <c r="A12" t="s">
        <v>44</v>
      </c>
      <c r="C12">
        <f t="shared" si="0"/>
        <v>0.50086828711630083</v>
      </c>
      <c r="D12">
        <f t="shared" si="1"/>
        <v>5594544418.3200006</v>
      </c>
      <c r="E12">
        <f t="shared" si="2"/>
        <v>0</v>
      </c>
      <c r="F12">
        <f t="shared" si="3"/>
        <v>5594544418.3200006</v>
      </c>
      <c r="G12">
        <f t="shared" si="4"/>
        <v>2802129880</v>
      </c>
      <c r="J12">
        <v>110</v>
      </c>
      <c r="K12">
        <v>373204</v>
      </c>
      <c r="L12">
        <v>10</v>
      </c>
      <c r="M12">
        <v>0</v>
      </c>
      <c r="N12">
        <v>0</v>
      </c>
      <c r="O12">
        <v>100</v>
      </c>
      <c r="P12">
        <v>33.332999999999998</v>
      </c>
      <c r="Q12">
        <v>1592119</v>
      </c>
      <c r="R12">
        <v>0</v>
      </c>
      <c r="S12">
        <v>0</v>
      </c>
      <c r="T12">
        <v>6368477</v>
      </c>
      <c r="U12">
        <v>1592119</v>
      </c>
      <c r="V12">
        <v>0</v>
      </c>
      <c r="W12">
        <v>0</v>
      </c>
      <c r="X12">
        <v>0</v>
      </c>
      <c r="Y12">
        <v>0</v>
      </c>
      <c r="Z12">
        <v>0</v>
      </c>
      <c r="AA12">
        <v>100</v>
      </c>
      <c r="AB12">
        <v>0</v>
      </c>
      <c r="AC12">
        <v>0</v>
      </c>
      <c r="AD12">
        <v>1592119</v>
      </c>
      <c r="AE12">
        <v>136278000000</v>
      </c>
      <c r="AF12">
        <v>68138000000</v>
      </c>
      <c r="AG12">
        <v>136278000000</v>
      </c>
      <c r="AH12">
        <v>796059</v>
      </c>
      <c r="AI12">
        <v>68139000000</v>
      </c>
      <c r="AJ12">
        <v>50</v>
      </c>
      <c r="AK12">
        <v>0</v>
      </c>
      <c r="AL12">
        <v>6368477</v>
      </c>
      <c r="AM12">
        <v>0</v>
      </c>
      <c r="AN12">
        <v>127370152</v>
      </c>
      <c r="AO12">
        <v>0</v>
      </c>
      <c r="AP12">
        <v>0</v>
      </c>
    </row>
    <row r="13" spans="1:42" x14ac:dyDescent="0.2">
      <c r="A13" t="s">
        <v>45</v>
      </c>
      <c r="C13">
        <f t="shared" si="0"/>
        <v>7.3821079868757442</v>
      </c>
      <c r="D13">
        <f t="shared" si="1"/>
        <v>8371785504.8820009</v>
      </c>
      <c r="E13">
        <f t="shared" si="2"/>
        <v>228107339.472</v>
      </c>
      <c r="F13">
        <f t="shared" si="3"/>
        <v>8143678165.4100008</v>
      </c>
      <c r="G13">
        <f t="shared" si="4"/>
        <v>61801424640</v>
      </c>
      <c r="J13">
        <v>90</v>
      </c>
      <c r="K13">
        <v>491899</v>
      </c>
      <c r="L13">
        <v>25</v>
      </c>
      <c r="M13">
        <v>0</v>
      </c>
      <c r="N13">
        <v>4096</v>
      </c>
      <c r="O13">
        <v>88.844999999999999</v>
      </c>
      <c r="P13">
        <v>63.875</v>
      </c>
      <c r="Q13">
        <v>2754036</v>
      </c>
      <c r="R13">
        <v>0</v>
      </c>
      <c r="S13">
        <v>0</v>
      </c>
      <c r="T13">
        <v>171670624</v>
      </c>
      <c r="U13">
        <v>2754036</v>
      </c>
      <c r="V13">
        <v>0</v>
      </c>
      <c r="W13">
        <v>0</v>
      </c>
      <c r="X13">
        <v>463728000000</v>
      </c>
      <c r="Y13">
        <v>0</v>
      </c>
      <c r="Z13">
        <v>49270000000</v>
      </c>
      <c r="AA13">
        <v>88.844999999999999</v>
      </c>
      <c r="AB13">
        <v>0</v>
      </c>
      <c r="AC13">
        <v>0</v>
      </c>
      <c r="AD13">
        <v>3095244</v>
      </c>
      <c r="AE13">
        <v>183951000000</v>
      </c>
      <c r="AF13">
        <v>61316000000</v>
      </c>
      <c r="AG13">
        <v>207047000000</v>
      </c>
      <c r="AH13">
        <v>1031748</v>
      </c>
      <c r="AI13">
        <v>69015000000</v>
      </c>
      <c r="AJ13">
        <v>43.722000000000001</v>
      </c>
      <c r="AK13">
        <v>18.934999999999999</v>
      </c>
      <c r="AL13">
        <v>301822848</v>
      </c>
      <c r="AM13">
        <v>0</v>
      </c>
      <c r="AN13">
        <v>348132408</v>
      </c>
      <c r="AO13">
        <v>184144</v>
      </c>
      <c r="AP13">
        <v>1733120</v>
      </c>
    </row>
    <row r="14" spans="1:42" x14ac:dyDescent="0.2">
      <c r="A14" t="s">
        <v>46</v>
      </c>
      <c r="C14">
        <f t="shared" si="0"/>
        <v>0.34276898942236633</v>
      </c>
      <c r="D14">
        <f t="shared" si="1"/>
        <v>16349961440.340002</v>
      </c>
      <c r="E14">
        <f t="shared" si="2"/>
        <v>0</v>
      </c>
      <c r="F14">
        <f t="shared" si="3"/>
        <v>16349961440.340002</v>
      </c>
      <c r="G14">
        <f t="shared" si="4"/>
        <v>5604259760</v>
      </c>
      <c r="J14">
        <v>110</v>
      </c>
      <c r="K14">
        <v>504333</v>
      </c>
      <c r="L14">
        <v>28</v>
      </c>
      <c r="M14">
        <v>0</v>
      </c>
      <c r="N14">
        <v>0</v>
      </c>
      <c r="O14">
        <v>87.376000000000005</v>
      </c>
      <c r="P14">
        <v>89.667000000000002</v>
      </c>
      <c r="Q14">
        <v>14354186</v>
      </c>
      <c r="R14">
        <v>0</v>
      </c>
      <c r="S14">
        <v>0</v>
      </c>
      <c r="T14">
        <v>12736954</v>
      </c>
      <c r="U14">
        <v>12762040</v>
      </c>
      <c r="V14">
        <v>0</v>
      </c>
      <c r="W14">
        <v>0</v>
      </c>
      <c r="X14">
        <v>0</v>
      </c>
      <c r="Y14">
        <v>0</v>
      </c>
      <c r="Z14">
        <v>0</v>
      </c>
      <c r="AA14">
        <v>62.344000000000001</v>
      </c>
      <c r="AB14">
        <v>0</v>
      </c>
      <c r="AC14">
        <v>0</v>
      </c>
      <c r="AD14">
        <v>6706708</v>
      </c>
      <c r="AE14">
        <v>294718000000</v>
      </c>
      <c r="AF14">
        <v>112445000000</v>
      </c>
      <c r="AG14">
        <v>472746000000</v>
      </c>
      <c r="AH14">
        <v>1825635</v>
      </c>
      <c r="AI14">
        <v>128685000000</v>
      </c>
      <c r="AJ14">
        <v>61.823999999999998</v>
      </c>
      <c r="AK14">
        <v>0</v>
      </c>
      <c r="AL14">
        <v>6368477</v>
      </c>
      <c r="AM14">
        <v>6368477</v>
      </c>
      <c r="AN14">
        <v>354368905</v>
      </c>
      <c r="AO14">
        <v>0</v>
      </c>
      <c r="AP14">
        <v>0</v>
      </c>
    </row>
    <row r="15" spans="1:42" x14ac:dyDescent="0.2">
      <c r="A15" t="s">
        <v>47</v>
      </c>
      <c r="B15" t="s">
        <v>121</v>
      </c>
      <c r="C15">
        <f t="shared" si="0"/>
        <v>0</v>
      </c>
      <c r="D15">
        <f t="shared" si="1"/>
        <v>21171521309.400002</v>
      </c>
      <c r="E15">
        <f t="shared" si="2"/>
        <v>0</v>
      </c>
      <c r="F15">
        <f t="shared" si="3"/>
        <v>21171521309.400002</v>
      </c>
      <c r="G15">
        <f t="shared" si="4"/>
        <v>0</v>
      </c>
      <c r="J15">
        <v>90</v>
      </c>
      <c r="K15">
        <v>1136366</v>
      </c>
      <c r="L15">
        <v>8</v>
      </c>
      <c r="M15">
        <v>0</v>
      </c>
      <c r="N15">
        <v>0</v>
      </c>
      <c r="O15">
        <v>100</v>
      </c>
      <c r="P15">
        <v>42.533999999999999</v>
      </c>
      <c r="Q15">
        <v>7231413</v>
      </c>
      <c r="R15">
        <v>0</v>
      </c>
      <c r="S15">
        <v>0</v>
      </c>
      <c r="T15">
        <v>0</v>
      </c>
      <c r="U15">
        <v>7231413</v>
      </c>
      <c r="V15">
        <v>0</v>
      </c>
      <c r="W15">
        <v>0</v>
      </c>
      <c r="X15">
        <v>0</v>
      </c>
      <c r="Y15">
        <v>0</v>
      </c>
      <c r="Z15">
        <v>0</v>
      </c>
      <c r="AA15">
        <v>98.763999999999996</v>
      </c>
      <c r="AB15">
        <v>26.867999999999999</v>
      </c>
      <c r="AC15">
        <v>0</v>
      </c>
      <c r="AD15">
        <v>5354492</v>
      </c>
      <c r="AE15">
        <v>207010000000</v>
      </c>
      <c r="AF15">
        <v>207010000000</v>
      </c>
      <c r="AG15">
        <v>209577000000</v>
      </c>
      <c r="AH15">
        <v>7231413</v>
      </c>
      <c r="AI15">
        <v>207010000000</v>
      </c>
      <c r="AJ15">
        <v>56.468000000000004</v>
      </c>
      <c r="AK15">
        <v>0</v>
      </c>
      <c r="AL15">
        <v>0</v>
      </c>
      <c r="AM15">
        <v>0</v>
      </c>
      <c r="AN15">
        <v>1909094547</v>
      </c>
      <c r="AO15">
        <v>0</v>
      </c>
      <c r="AP15">
        <v>0</v>
      </c>
    </row>
    <row r="16" spans="1:42" x14ac:dyDescent="0.2">
      <c r="A16" t="s">
        <v>48</v>
      </c>
      <c r="C16">
        <f t="shared" si="0"/>
        <v>0</v>
      </c>
      <c r="D16">
        <f t="shared" si="1"/>
        <v>5643675269.46</v>
      </c>
      <c r="E16">
        <f t="shared" si="2"/>
        <v>0</v>
      </c>
      <c r="F16">
        <f t="shared" si="3"/>
        <v>5643675269.46</v>
      </c>
      <c r="G16">
        <f t="shared" si="4"/>
        <v>0</v>
      </c>
      <c r="J16">
        <v>90</v>
      </c>
      <c r="K16">
        <v>2344907</v>
      </c>
      <c r="L16">
        <v>27</v>
      </c>
      <c r="M16">
        <v>0</v>
      </c>
      <c r="N16">
        <v>0</v>
      </c>
      <c r="O16">
        <v>100</v>
      </c>
      <c r="P16">
        <v>1.347</v>
      </c>
      <c r="Q16">
        <v>7231413</v>
      </c>
      <c r="R16">
        <v>0</v>
      </c>
      <c r="S16">
        <v>0</v>
      </c>
      <c r="T16">
        <v>0</v>
      </c>
      <c r="U16">
        <v>7231413</v>
      </c>
      <c r="V16">
        <v>0</v>
      </c>
      <c r="W16">
        <v>0</v>
      </c>
      <c r="X16">
        <v>0</v>
      </c>
      <c r="Y16">
        <v>0</v>
      </c>
      <c r="Z16">
        <v>0</v>
      </c>
      <c r="AA16">
        <v>94.448999999999998</v>
      </c>
      <c r="AB16">
        <v>94.655000000000001</v>
      </c>
      <c r="AC16">
        <v>0</v>
      </c>
      <c r="AD16">
        <v>101467</v>
      </c>
      <c r="AE16">
        <v>26742000000</v>
      </c>
      <c r="AF16">
        <v>108269000000</v>
      </c>
      <c r="AG16">
        <v>29034000000</v>
      </c>
      <c r="AH16">
        <v>7231413</v>
      </c>
      <c r="AI16">
        <v>108269000000</v>
      </c>
      <c r="AJ16">
        <v>66.861999999999995</v>
      </c>
      <c r="AK16">
        <v>0</v>
      </c>
      <c r="AL16">
        <v>115702609</v>
      </c>
      <c r="AM16">
        <v>0</v>
      </c>
      <c r="AN16">
        <v>6327872531</v>
      </c>
      <c r="AO16">
        <v>0</v>
      </c>
      <c r="AP16">
        <v>0</v>
      </c>
    </row>
    <row r="17" spans="1:42" x14ac:dyDescent="0.2">
      <c r="A17" t="s">
        <v>49</v>
      </c>
      <c r="C17">
        <f t="shared" si="0"/>
        <v>0</v>
      </c>
      <c r="D17">
        <f t="shared" si="1"/>
        <v>42046320308.900009</v>
      </c>
      <c r="E17">
        <f t="shared" si="2"/>
        <v>0</v>
      </c>
      <c r="F17">
        <f t="shared" si="3"/>
        <v>42046320308.900009</v>
      </c>
      <c r="G17">
        <f t="shared" si="4"/>
        <v>0</v>
      </c>
      <c r="J17">
        <v>100</v>
      </c>
      <c r="K17">
        <v>5195843</v>
      </c>
      <c r="L17">
        <v>16</v>
      </c>
      <c r="M17">
        <v>0</v>
      </c>
      <c r="N17">
        <v>0</v>
      </c>
      <c r="O17">
        <v>89.253</v>
      </c>
      <c r="P17">
        <v>13.211</v>
      </c>
      <c r="Q17">
        <v>13050326</v>
      </c>
      <c r="R17">
        <v>0</v>
      </c>
      <c r="S17">
        <v>0</v>
      </c>
      <c r="T17">
        <v>0</v>
      </c>
      <c r="U17">
        <v>13037679</v>
      </c>
      <c r="V17">
        <v>0</v>
      </c>
      <c r="W17">
        <v>0</v>
      </c>
      <c r="X17">
        <v>0</v>
      </c>
      <c r="Y17">
        <v>0</v>
      </c>
      <c r="Z17">
        <v>0</v>
      </c>
      <c r="AA17">
        <v>96.796000000000006</v>
      </c>
      <c r="AB17">
        <v>0</v>
      </c>
      <c r="AC17">
        <v>0</v>
      </c>
      <c r="AD17">
        <v>13023452</v>
      </c>
      <c r="AE17">
        <v>80923000000</v>
      </c>
      <c r="AF17">
        <v>80917000000</v>
      </c>
      <c r="AG17">
        <v>80945000000</v>
      </c>
      <c r="AH17">
        <v>14754844</v>
      </c>
      <c r="AI17">
        <v>91912000000</v>
      </c>
      <c r="AJ17">
        <v>48.652999999999999</v>
      </c>
      <c r="AK17">
        <v>0</v>
      </c>
      <c r="AL17">
        <v>50585</v>
      </c>
      <c r="AM17">
        <v>0</v>
      </c>
      <c r="AN17">
        <v>3360660820</v>
      </c>
      <c r="AO17">
        <v>0</v>
      </c>
      <c r="AP17">
        <v>0</v>
      </c>
    </row>
    <row r="18" spans="1:42" x14ac:dyDescent="0.2">
      <c r="A18" t="s">
        <v>50</v>
      </c>
      <c r="C18">
        <f t="shared" si="0"/>
        <v>3.0375401433287421</v>
      </c>
      <c r="D18">
        <f>F18+E18</f>
        <v>56082130408.758003</v>
      </c>
      <c r="E18">
        <f t="shared" si="2"/>
        <v>5105205644.3579998</v>
      </c>
      <c r="F18">
        <f t="shared" si="3"/>
        <v>50976924764.400002</v>
      </c>
      <c r="G18">
        <f t="shared" si="4"/>
        <v>170351722440</v>
      </c>
      <c r="J18">
        <v>90</v>
      </c>
      <c r="K18">
        <v>5362718</v>
      </c>
      <c r="L18">
        <v>31</v>
      </c>
      <c r="M18">
        <v>1536</v>
      </c>
      <c r="N18">
        <v>0</v>
      </c>
      <c r="O18">
        <v>25</v>
      </c>
      <c r="P18">
        <v>26.803999999999998</v>
      </c>
      <c r="Q18">
        <v>16499844</v>
      </c>
      <c r="R18">
        <v>0</v>
      </c>
      <c r="S18">
        <v>0</v>
      </c>
      <c r="T18">
        <v>473199229</v>
      </c>
      <c r="U18">
        <v>16499844</v>
      </c>
      <c r="V18">
        <v>0</v>
      </c>
      <c r="W18">
        <v>0</v>
      </c>
      <c r="X18">
        <v>951981000000</v>
      </c>
      <c r="Y18">
        <v>0</v>
      </c>
      <c r="Z18">
        <v>309393000000</v>
      </c>
      <c r="AA18">
        <v>98.611000000000004</v>
      </c>
      <c r="AB18">
        <v>0.61699999999999999</v>
      </c>
      <c r="AC18">
        <v>0</v>
      </c>
      <c r="AD18">
        <v>16397992</v>
      </c>
      <c r="AE18">
        <v>105620000000</v>
      </c>
      <c r="AF18">
        <v>5949000000</v>
      </c>
      <c r="AG18">
        <v>107097000000</v>
      </c>
      <c r="AH18">
        <v>3666632</v>
      </c>
      <c r="AI18">
        <v>23799000000</v>
      </c>
      <c r="AJ18">
        <v>50.482999999999997</v>
      </c>
      <c r="AK18">
        <v>35.311999999999998</v>
      </c>
      <c r="AL18">
        <v>364829884</v>
      </c>
      <c r="AM18">
        <v>0</v>
      </c>
      <c r="AN18">
        <v>6882471965</v>
      </c>
      <c r="AO18">
        <v>11916554</v>
      </c>
      <c r="AP18">
        <v>36666320</v>
      </c>
    </row>
    <row r="20" spans="1:42" x14ac:dyDescent="0.2">
      <c r="C20">
        <f>G20/D20</f>
        <v>2.8675681641699917</v>
      </c>
      <c r="D20">
        <f t="shared" ref="D20:E20" si="5">SUM(D2:D18)</f>
        <v>174299427788.72702</v>
      </c>
      <c r="E20">
        <f t="shared" si="5"/>
        <v>5530312147.1870003</v>
      </c>
      <c r="F20">
        <f>SUM(F2:F18)</f>
        <v>168769115641.54001</v>
      </c>
      <c r="G20">
        <f>SUM(G2:G18)</f>
        <v>499815490160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069D-3832-B349-82AE-303E6B24838D}">
  <dimension ref="A1:AD28"/>
  <sheetViews>
    <sheetView workbookViewId="0">
      <selection activeCell="X1" sqref="X1"/>
    </sheetView>
  </sheetViews>
  <sheetFormatPr baseColWidth="10" defaultRowHeight="16" x14ac:dyDescent="0.2"/>
  <cols>
    <col min="1" max="1" width="80.6640625" bestFit="1" customWidth="1"/>
    <col min="2" max="2" width="10.33203125" bestFit="1" customWidth="1"/>
    <col min="3" max="4" width="15.33203125" bestFit="1" customWidth="1"/>
    <col min="5" max="5" width="19.5" bestFit="1" customWidth="1"/>
    <col min="6" max="6" width="26" bestFit="1" customWidth="1"/>
    <col min="7" max="7" width="30.33203125" bestFit="1" customWidth="1"/>
    <col min="8" max="8" width="18.1640625" bestFit="1" customWidth="1"/>
    <col min="9" max="9" width="23.6640625" bestFit="1" customWidth="1"/>
    <col min="10" max="10" width="37.6640625" bestFit="1" customWidth="1"/>
    <col min="11" max="11" width="37" bestFit="1" customWidth="1"/>
    <col min="12" max="12" width="38.33203125" bestFit="1" customWidth="1"/>
    <col min="13" max="13" width="35.1640625" bestFit="1" customWidth="1"/>
    <col min="14" max="14" width="38.83203125" bestFit="1" customWidth="1"/>
    <col min="15" max="15" width="29.83203125" bestFit="1" customWidth="1"/>
    <col min="16" max="16" width="30.5" bestFit="1" customWidth="1"/>
    <col min="17" max="17" width="27.83203125" bestFit="1" customWidth="1"/>
    <col min="18" max="18" width="15.33203125" bestFit="1" customWidth="1"/>
    <col min="19" max="19" width="39.83203125" bestFit="1" customWidth="1"/>
    <col min="20" max="20" width="40.33203125" bestFit="1" customWidth="1"/>
    <col min="21" max="21" width="30.33203125" bestFit="1" customWidth="1"/>
    <col min="22" max="22" width="28.33203125" bestFit="1" customWidth="1"/>
    <col min="23" max="23" width="30.83203125" bestFit="1" customWidth="1"/>
    <col min="24" max="24" width="22.83203125" bestFit="1" customWidth="1"/>
    <col min="25" max="25" width="25.6640625" bestFit="1" customWidth="1"/>
    <col min="26" max="26" width="19.6640625" bestFit="1" customWidth="1"/>
    <col min="27" max="27" width="20.33203125" bestFit="1" customWidth="1"/>
    <col min="28" max="28" width="17.1640625" bestFit="1" customWidth="1"/>
    <col min="29" max="29" width="22.83203125" bestFit="1" customWidth="1"/>
    <col min="30" max="30" width="2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10</v>
      </c>
      <c r="K1" t="s">
        <v>11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30" x14ac:dyDescent="0.2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</row>
    <row r="3" spans="1:30" x14ac:dyDescent="0.2">
      <c r="A3" t="s">
        <v>98</v>
      </c>
      <c r="B3">
        <v>141</v>
      </c>
      <c r="C3">
        <v>1850</v>
      </c>
      <c r="D3">
        <v>10</v>
      </c>
      <c r="E3">
        <v>0</v>
      </c>
      <c r="F3">
        <v>0</v>
      </c>
      <c r="G3">
        <v>25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25</v>
      </c>
      <c r="P3">
        <v>0</v>
      </c>
      <c r="Q3">
        <v>1</v>
      </c>
      <c r="R3">
        <v>0</v>
      </c>
      <c r="S3">
        <v>3000000</v>
      </c>
      <c r="T3">
        <v>3000000</v>
      </c>
      <c r="U3">
        <v>16000000</v>
      </c>
      <c r="V3">
        <v>1</v>
      </c>
      <c r="W3">
        <v>16000000</v>
      </c>
      <c r="X3">
        <v>0</v>
      </c>
      <c r="Y3">
        <v>0</v>
      </c>
      <c r="Z3">
        <v>0</v>
      </c>
      <c r="AA3">
        <v>0</v>
      </c>
      <c r="AB3">
        <v>2059</v>
      </c>
      <c r="AC3">
        <v>0</v>
      </c>
      <c r="AD3">
        <v>0</v>
      </c>
    </row>
    <row r="4" spans="1:30" x14ac:dyDescent="0.2">
      <c r="A4" t="s">
        <v>99</v>
      </c>
      <c r="B4">
        <v>74</v>
      </c>
      <c r="C4">
        <v>1956</v>
      </c>
      <c r="D4">
        <v>16</v>
      </c>
      <c r="E4">
        <v>0</v>
      </c>
      <c r="F4">
        <v>0</v>
      </c>
      <c r="G4">
        <v>83.650999999999996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19824000000</v>
      </c>
      <c r="U4">
        <v>0</v>
      </c>
      <c r="V4">
        <v>1319</v>
      </c>
      <c r="W4">
        <v>23185000000</v>
      </c>
      <c r="X4">
        <v>48.984000000000002</v>
      </c>
      <c r="Y4">
        <v>0</v>
      </c>
      <c r="Z4">
        <v>0</v>
      </c>
      <c r="AA4">
        <v>0</v>
      </c>
      <c r="AB4">
        <v>505912</v>
      </c>
      <c r="AC4">
        <v>0</v>
      </c>
      <c r="AD4">
        <v>0</v>
      </c>
    </row>
    <row r="5" spans="1:30" x14ac:dyDescent="0.2">
      <c r="A5" t="s">
        <v>100</v>
      </c>
      <c r="B5">
        <v>1</v>
      </c>
      <c r="C5">
        <v>11520</v>
      </c>
      <c r="D5">
        <v>23</v>
      </c>
      <c r="E5">
        <v>0</v>
      </c>
      <c r="F5">
        <v>0</v>
      </c>
      <c r="G5">
        <v>99.957999999999998</v>
      </c>
      <c r="H5">
        <v>0</v>
      </c>
      <c r="I5">
        <v>85781</v>
      </c>
      <c r="J5">
        <v>0</v>
      </c>
      <c r="K5">
        <v>1897074</v>
      </c>
      <c r="L5">
        <v>0</v>
      </c>
      <c r="M5">
        <v>0</v>
      </c>
      <c r="N5">
        <v>0</v>
      </c>
      <c r="O5">
        <v>98.147000000000006</v>
      </c>
      <c r="P5">
        <v>51.003</v>
      </c>
      <c r="Q5">
        <v>80750</v>
      </c>
      <c r="R5">
        <v>0</v>
      </c>
      <c r="S5">
        <v>158745000000</v>
      </c>
      <c r="T5">
        <v>158326000000</v>
      </c>
      <c r="U5">
        <v>161742000000</v>
      </c>
      <c r="V5">
        <v>79078</v>
      </c>
      <c r="W5">
        <v>158393000000</v>
      </c>
      <c r="X5">
        <v>50.506</v>
      </c>
      <c r="Y5">
        <v>0</v>
      </c>
      <c r="Z5">
        <v>1736661</v>
      </c>
      <c r="AA5">
        <v>0</v>
      </c>
      <c r="AB5">
        <v>6391585</v>
      </c>
      <c r="AC5">
        <v>0</v>
      </c>
      <c r="AD5">
        <v>0</v>
      </c>
    </row>
    <row r="6" spans="1:30" x14ac:dyDescent="0.2">
      <c r="A6" t="s">
        <v>123</v>
      </c>
      <c r="B6">
        <v>2</v>
      </c>
      <c r="C6">
        <v>21489</v>
      </c>
      <c r="D6">
        <v>32</v>
      </c>
      <c r="E6">
        <v>8704</v>
      </c>
      <c r="F6">
        <v>0</v>
      </c>
      <c r="G6">
        <v>100</v>
      </c>
      <c r="H6">
        <v>0</v>
      </c>
      <c r="I6">
        <v>80640</v>
      </c>
      <c r="J6">
        <v>0</v>
      </c>
      <c r="K6">
        <v>4157440</v>
      </c>
      <c r="L6">
        <v>132026000000</v>
      </c>
      <c r="M6">
        <v>0</v>
      </c>
      <c r="N6">
        <v>132026000000</v>
      </c>
      <c r="O6">
        <v>31.579000000000001</v>
      </c>
      <c r="P6">
        <v>54.353000000000002</v>
      </c>
      <c r="Q6">
        <v>116573</v>
      </c>
      <c r="R6">
        <v>0</v>
      </c>
      <c r="S6">
        <v>132026000000</v>
      </c>
      <c r="T6">
        <v>234715000000</v>
      </c>
      <c r="U6">
        <v>418086000000</v>
      </c>
      <c r="V6">
        <v>143360</v>
      </c>
      <c r="W6">
        <v>234715000000</v>
      </c>
      <c r="X6">
        <v>52.05</v>
      </c>
      <c r="Y6">
        <v>100</v>
      </c>
      <c r="Z6">
        <v>2437120</v>
      </c>
      <c r="AA6">
        <v>0</v>
      </c>
      <c r="AB6">
        <v>35266560</v>
      </c>
      <c r="AC6">
        <v>20160</v>
      </c>
      <c r="AD6">
        <v>20160</v>
      </c>
    </row>
    <row r="7" spans="1:30" x14ac:dyDescent="0.2">
      <c r="A7" t="s">
        <v>37</v>
      </c>
      <c r="B7">
        <v>63</v>
      </c>
      <c r="C7">
        <v>24792</v>
      </c>
      <c r="D7">
        <v>8</v>
      </c>
      <c r="E7">
        <v>0</v>
      </c>
      <c r="F7">
        <v>0</v>
      </c>
      <c r="G7">
        <v>100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466243000000</v>
      </c>
      <c r="U7">
        <v>0</v>
      </c>
      <c r="V7">
        <v>363436</v>
      </c>
      <c r="W7">
        <v>466243000000</v>
      </c>
      <c r="X7">
        <v>50</v>
      </c>
      <c r="Y7">
        <v>0</v>
      </c>
      <c r="Z7">
        <v>0</v>
      </c>
      <c r="AA7">
        <v>0</v>
      </c>
      <c r="AB7">
        <v>37798136</v>
      </c>
      <c r="AC7">
        <v>0</v>
      </c>
      <c r="AD7">
        <v>0</v>
      </c>
    </row>
    <row r="8" spans="1:30" x14ac:dyDescent="0.2">
      <c r="A8" t="s">
        <v>124</v>
      </c>
      <c r="B8">
        <v>9</v>
      </c>
      <c r="C8">
        <v>43812</v>
      </c>
      <c r="D8">
        <v>9</v>
      </c>
      <c r="E8">
        <v>0</v>
      </c>
      <c r="F8">
        <v>0</v>
      </c>
      <c r="G8">
        <v>100</v>
      </c>
      <c r="H8">
        <v>0</v>
      </c>
      <c r="I8">
        <v>297587</v>
      </c>
      <c r="J8">
        <v>0</v>
      </c>
      <c r="K8">
        <v>0</v>
      </c>
      <c r="L8">
        <v>0</v>
      </c>
      <c r="M8">
        <v>0</v>
      </c>
      <c r="N8">
        <v>0</v>
      </c>
      <c r="O8">
        <v>100</v>
      </c>
      <c r="P8">
        <v>50</v>
      </c>
      <c r="Q8">
        <v>297587</v>
      </c>
      <c r="R8">
        <v>0</v>
      </c>
      <c r="S8">
        <v>211283000000</v>
      </c>
      <c r="T8">
        <v>211283000000</v>
      </c>
      <c r="U8">
        <v>211283000000</v>
      </c>
      <c r="V8">
        <v>297587</v>
      </c>
      <c r="W8">
        <v>211283000000</v>
      </c>
      <c r="X8">
        <v>50</v>
      </c>
      <c r="Y8">
        <v>0</v>
      </c>
      <c r="Z8">
        <v>2380696</v>
      </c>
      <c r="AA8">
        <v>0</v>
      </c>
      <c r="AB8">
        <v>42852728</v>
      </c>
      <c r="AC8">
        <v>0</v>
      </c>
      <c r="AD8">
        <v>0</v>
      </c>
    </row>
    <row r="9" spans="1:30" x14ac:dyDescent="0.2">
      <c r="A9" t="s">
        <v>70</v>
      </c>
      <c r="B9">
        <v>20</v>
      </c>
      <c r="C9">
        <v>50063</v>
      </c>
      <c r="D9">
        <v>11</v>
      </c>
      <c r="E9">
        <v>0</v>
      </c>
      <c r="F9">
        <v>0</v>
      </c>
      <c r="G9">
        <v>100</v>
      </c>
      <c r="H9">
        <v>0</v>
      </c>
      <c r="I9">
        <v>445106</v>
      </c>
      <c r="J9">
        <v>0</v>
      </c>
      <c r="K9">
        <v>1780424</v>
      </c>
      <c r="L9">
        <v>0</v>
      </c>
      <c r="M9">
        <v>0</v>
      </c>
      <c r="N9">
        <v>0</v>
      </c>
      <c r="O9">
        <v>100</v>
      </c>
      <c r="P9">
        <v>50</v>
      </c>
      <c r="Q9">
        <v>445106</v>
      </c>
      <c r="R9">
        <v>0</v>
      </c>
      <c r="S9">
        <v>283119000000</v>
      </c>
      <c r="T9">
        <v>141559000000</v>
      </c>
      <c r="U9">
        <v>283119000000</v>
      </c>
      <c r="V9">
        <v>222553</v>
      </c>
      <c r="W9">
        <v>141559000000</v>
      </c>
      <c r="X9">
        <v>50</v>
      </c>
      <c r="Y9">
        <v>0</v>
      </c>
      <c r="Z9">
        <v>1780424</v>
      </c>
      <c r="AA9">
        <v>0</v>
      </c>
      <c r="AB9">
        <v>40950093</v>
      </c>
      <c r="AC9">
        <v>0</v>
      </c>
      <c r="AD9">
        <v>0</v>
      </c>
    </row>
    <row r="10" spans="1:30" x14ac:dyDescent="0.2">
      <c r="A10" t="s">
        <v>125</v>
      </c>
      <c r="B10">
        <v>65</v>
      </c>
      <c r="C10">
        <v>50457</v>
      </c>
      <c r="D10">
        <v>8</v>
      </c>
      <c r="E10">
        <v>0</v>
      </c>
      <c r="F10">
        <v>0</v>
      </c>
      <c r="G10">
        <v>100</v>
      </c>
      <c r="H10">
        <v>0</v>
      </c>
      <c r="I10">
        <v>340685</v>
      </c>
      <c r="J10">
        <v>0</v>
      </c>
      <c r="K10">
        <v>0</v>
      </c>
      <c r="L10">
        <v>0</v>
      </c>
      <c r="M10">
        <v>0</v>
      </c>
      <c r="N10">
        <v>0</v>
      </c>
      <c r="O10">
        <v>100</v>
      </c>
      <c r="P10">
        <v>50</v>
      </c>
      <c r="Q10">
        <v>340685</v>
      </c>
      <c r="R10">
        <v>0</v>
      </c>
      <c r="S10">
        <v>212975000000</v>
      </c>
      <c r="T10">
        <v>212975000000</v>
      </c>
      <c r="U10">
        <v>212975000000</v>
      </c>
      <c r="V10">
        <v>340685</v>
      </c>
      <c r="W10">
        <v>212975000000</v>
      </c>
      <c r="X10">
        <v>50</v>
      </c>
      <c r="Y10">
        <v>0</v>
      </c>
      <c r="Z10">
        <v>2725484</v>
      </c>
      <c r="AA10">
        <v>0</v>
      </c>
      <c r="AB10">
        <v>35431650</v>
      </c>
      <c r="AC10">
        <v>0</v>
      </c>
      <c r="AD10">
        <v>0</v>
      </c>
    </row>
    <row r="11" spans="1:30" x14ac:dyDescent="0.2">
      <c r="A11" t="s">
        <v>103</v>
      </c>
      <c r="B11">
        <v>118</v>
      </c>
      <c r="C11">
        <v>51057</v>
      </c>
      <c r="D11">
        <v>37</v>
      </c>
      <c r="E11">
        <v>144</v>
      </c>
      <c r="F11">
        <v>10170</v>
      </c>
      <c r="G11">
        <v>80.070999999999998</v>
      </c>
      <c r="H11">
        <v>0</v>
      </c>
      <c r="I11">
        <v>303722</v>
      </c>
      <c r="J11">
        <v>0</v>
      </c>
      <c r="K11">
        <v>16661307</v>
      </c>
      <c r="L11">
        <v>312232000000</v>
      </c>
      <c r="M11">
        <v>0</v>
      </c>
      <c r="N11">
        <v>184939000000</v>
      </c>
      <c r="O11">
        <v>35.268000000000001</v>
      </c>
      <c r="P11">
        <v>60.484999999999999</v>
      </c>
      <c r="Q11">
        <v>233178</v>
      </c>
      <c r="R11">
        <v>0</v>
      </c>
      <c r="S11">
        <v>123998000000</v>
      </c>
      <c r="T11">
        <v>122311000000</v>
      </c>
      <c r="U11">
        <v>349057000000</v>
      </c>
      <c r="V11">
        <v>254656</v>
      </c>
      <c r="W11">
        <v>151666000000</v>
      </c>
      <c r="X11">
        <v>54.996000000000002</v>
      </c>
      <c r="Y11">
        <v>91.545000000000002</v>
      </c>
      <c r="Z11">
        <v>13768072</v>
      </c>
      <c r="AA11">
        <v>0</v>
      </c>
      <c r="AB11">
        <v>114727543</v>
      </c>
      <c r="AC11">
        <v>77629</v>
      </c>
      <c r="AD11">
        <v>131063</v>
      </c>
    </row>
    <row r="12" spans="1:30" x14ac:dyDescent="0.2">
      <c r="A12" t="s">
        <v>126</v>
      </c>
      <c r="B12">
        <v>1</v>
      </c>
      <c r="C12">
        <v>80963</v>
      </c>
      <c r="D12">
        <v>92</v>
      </c>
      <c r="E12">
        <v>8192</v>
      </c>
      <c r="F12">
        <v>0</v>
      </c>
      <c r="G12">
        <v>82.04</v>
      </c>
      <c r="H12">
        <v>0</v>
      </c>
      <c r="I12">
        <v>692622</v>
      </c>
      <c r="J12">
        <v>0</v>
      </c>
      <c r="K12">
        <v>245407744</v>
      </c>
      <c r="L12">
        <v>1550070000000</v>
      </c>
      <c r="M12">
        <v>0</v>
      </c>
      <c r="N12">
        <v>663377000000</v>
      </c>
      <c r="O12">
        <v>32.991999999999997</v>
      </c>
      <c r="P12">
        <v>63.290999999999997</v>
      </c>
      <c r="Q12">
        <v>727865</v>
      </c>
      <c r="R12">
        <v>0</v>
      </c>
      <c r="S12">
        <v>259958000000</v>
      </c>
      <c r="T12">
        <v>209978000000</v>
      </c>
      <c r="U12">
        <v>787945000000</v>
      </c>
      <c r="V12">
        <v>644065</v>
      </c>
      <c r="W12">
        <v>255946000000</v>
      </c>
      <c r="X12">
        <v>57.661000000000001</v>
      </c>
      <c r="Y12">
        <v>145.10400000000001</v>
      </c>
      <c r="Z12">
        <v>131298432</v>
      </c>
      <c r="AA12">
        <v>0</v>
      </c>
      <c r="AB12">
        <v>74706560</v>
      </c>
      <c r="AC12">
        <v>417332</v>
      </c>
      <c r="AD12">
        <v>975152</v>
      </c>
    </row>
    <row r="13" spans="1:30" x14ac:dyDescent="0.2">
      <c r="A13" t="s">
        <v>127</v>
      </c>
      <c r="B13">
        <v>7</v>
      </c>
      <c r="C13">
        <v>91362</v>
      </c>
      <c r="D13">
        <v>61</v>
      </c>
      <c r="E13">
        <v>144</v>
      </c>
      <c r="F13">
        <v>14336</v>
      </c>
      <c r="G13">
        <v>81.683999999999997</v>
      </c>
      <c r="H13">
        <v>0</v>
      </c>
      <c r="I13">
        <v>543985</v>
      </c>
      <c r="J13">
        <v>0</v>
      </c>
      <c r="K13">
        <v>27375238</v>
      </c>
      <c r="L13">
        <v>151833000000</v>
      </c>
      <c r="M13">
        <v>0</v>
      </c>
      <c r="N13">
        <v>85791000000</v>
      </c>
      <c r="O13">
        <v>40.17</v>
      </c>
      <c r="P13">
        <v>55.326999999999998</v>
      </c>
      <c r="Q13">
        <v>540487</v>
      </c>
      <c r="R13">
        <v>0</v>
      </c>
      <c r="S13">
        <v>163637000000</v>
      </c>
      <c r="T13">
        <v>163058000000</v>
      </c>
      <c r="U13">
        <v>407358000000</v>
      </c>
      <c r="V13">
        <v>592882</v>
      </c>
      <c r="W13">
        <v>199620000000</v>
      </c>
      <c r="X13">
        <v>52.015999999999998</v>
      </c>
      <c r="Y13">
        <v>94.114999999999995</v>
      </c>
      <c r="Z13">
        <v>19864852</v>
      </c>
      <c r="AA13">
        <v>0</v>
      </c>
      <c r="AB13">
        <v>193435984</v>
      </c>
      <c r="AC13">
        <v>63701</v>
      </c>
      <c r="AD13">
        <v>112738</v>
      </c>
    </row>
    <row r="14" spans="1:30" x14ac:dyDescent="0.2">
      <c r="A14" t="s">
        <v>128</v>
      </c>
      <c r="B14">
        <v>1</v>
      </c>
      <c r="C14">
        <v>96515</v>
      </c>
      <c r="D14">
        <v>120</v>
      </c>
      <c r="E14">
        <v>8192</v>
      </c>
      <c r="F14">
        <v>0</v>
      </c>
      <c r="G14">
        <v>82.013000000000005</v>
      </c>
      <c r="H14">
        <v>0</v>
      </c>
      <c r="I14">
        <v>751680</v>
      </c>
      <c r="J14">
        <v>0</v>
      </c>
      <c r="K14">
        <v>551632896</v>
      </c>
      <c r="L14">
        <v>1696057000000</v>
      </c>
      <c r="M14">
        <v>0</v>
      </c>
      <c r="N14">
        <v>472431000000</v>
      </c>
      <c r="O14">
        <v>43.96</v>
      </c>
      <c r="P14">
        <v>57.286000000000001</v>
      </c>
      <c r="Q14">
        <v>728420</v>
      </c>
      <c r="R14">
        <v>0</v>
      </c>
      <c r="S14">
        <v>263384000000</v>
      </c>
      <c r="T14">
        <v>70158000000</v>
      </c>
      <c r="U14">
        <v>599149000000</v>
      </c>
      <c r="V14">
        <v>243488</v>
      </c>
      <c r="W14">
        <v>85546000000</v>
      </c>
      <c r="X14">
        <v>55.6</v>
      </c>
      <c r="Y14">
        <v>167.11799999999999</v>
      </c>
      <c r="Z14">
        <v>280126080</v>
      </c>
      <c r="AA14">
        <v>0</v>
      </c>
      <c r="AB14">
        <v>39788928</v>
      </c>
      <c r="AC14">
        <v>336168</v>
      </c>
      <c r="AD14">
        <v>1206864</v>
      </c>
    </row>
    <row r="15" spans="1:30" x14ac:dyDescent="0.2">
      <c r="A15" t="s">
        <v>40</v>
      </c>
      <c r="B15">
        <v>3</v>
      </c>
      <c r="C15">
        <v>106883</v>
      </c>
      <c r="D15">
        <v>8</v>
      </c>
      <c r="E15">
        <v>0</v>
      </c>
      <c r="F15">
        <v>0</v>
      </c>
      <c r="G15">
        <v>100</v>
      </c>
      <c r="H15">
        <v>0</v>
      </c>
      <c r="I15">
        <v>733248</v>
      </c>
      <c r="J15">
        <v>0</v>
      </c>
      <c r="K15">
        <v>5865984</v>
      </c>
      <c r="L15">
        <v>0</v>
      </c>
      <c r="M15">
        <v>0</v>
      </c>
      <c r="N15">
        <v>0</v>
      </c>
      <c r="O15">
        <v>100</v>
      </c>
      <c r="P15">
        <v>50</v>
      </c>
      <c r="Q15">
        <v>733248</v>
      </c>
      <c r="R15">
        <v>0</v>
      </c>
      <c r="S15">
        <v>216707000000</v>
      </c>
      <c r="T15">
        <v>216707000000</v>
      </c>
      <c r="U15">
        <v>216707000000</v>
      </c>
      <c r="V15">
        <v>733248</v>
      </c>
      <c r="W15">
        <v>216707000000</v>
      </c>
      <c r="X15">
        <v>50</v>
      </c>
      <c r="Y15">
        <v>0</v>
      </c>
      <c r="Z15">
        <v>5865984</v>
      </c>
      <c r="AA15">
        <v>0</v>
      </c>
      <c r="AB15">
        <v>76257792</v>
      </c>
      <c r="AC15">
        <v>0</v>
      </c>
      <c r="AD15">
        <v>0</v>
      </c>
    </row>
    <row r="16" spans="1:30" x14ac:dyDescent="0.2">
      <c r="A16" t="s">
        <v>104</v>
      </c>
      <c r="B16">
        <v>1</v>
      </c>
      <c r="C16">
        <v>111716</v>
      </c>
      <c r="D16">
        <v>82</v>
      </c>
      <c r="E16">
        <v>8192</v>
      </c>
      <c r="F16">
        <v>0</v>
      </c>
      <c r="G16">
        <v>82.128</v>
      </c>
      <c r="H16">
        <v>0</v>
      </c>
      <c r="I16">
        <v>1252800</v>
      </c>
      <c r="J16">
        <v>0</v>
      </c>
      <c r="K16">
        <v>549494784</v>
      </c>
      <c r="L16">
        <v>1979331000000</v>
      </c>
      <c r="M16">
        <v>0</v>
      </c>
      <c r="N16">
        <v>476322000000</v>
      </c>
      <c r="O16">
        <v>42.942</v>
      </c>
      <c r="P16">
        <v>56.823</v>
      </c>
      <c r="Q16">
        <v>1248615</v>
      </c>
      <c r="R16">
        <v>0</v>
      </c>
      <c r="S16">
        <v>366559000000</v>
      </c>
      <c r="T16">
        <v>23357000000</v>
      </c>
      <c r="U16">
        <v>853624000000</v>
      </c>
      <c r="V16">
        <v>96246</v>
      </c>
      <c r="W16">
        <v>28440000000</v>
      </c>
      <c r="X16">
        <v>56.279000000000003</v>
      </c>
      <c r="Y16">
        <v>176.38200000000001</v>
      </c>
      <c r="Z16">
        <v>276918912</v>
      </c>
      <c r="AA16">
        <v>0</v>
      </c>
      <c r="AB16">
        <v>53385984</v>
      </c>
      <c r="AC16">
        <v>402984</v>
      </c>
      <c r="AD16">
        <v>1674576</v>
      </c>
    </row>
    <row r="17" spans="1:30" x14ac:dyDescent="0.2">
      <c r="A17" t="s">
        <v>102</v>
      </c>
      <c r="B17">
        <v>2</v>
      </c>
      <c r="C17">
        <v>134116</v>
      </c>
      <c r="D17">
        <v>25</v>
      </c>
      <c r="E17">
        <v>0</v>
      </c>
      <c r="F17">
        <v>0</v>
      </c>
      <c r="G17">
        <v>100</v>
      </c>
      <c r="H17">
        <v>0</v>
      </c>
      <c r="I17">
        <v>873798</v>
      </c>
      <c r="J17">
        <v>0</v>
      </c>
      <c r="K17">
        <v>0</v>
      </c>
      <c r="L17">
        <v>0</v>
      </c>
      <c r="M17">
        <v>0</v>
      </c>
      <c r="N17">
        <v>0</v>
      </c>
      <c r="O17">
        <v>98.25</v>
      </c>
      <c r="P17">
        <v>51.067</v>
      </c>
      <c r="Q17">
        <v>816678</v>
      </c>
      <c r="R17">
        <v>0</v>
      </c>
      <c r="S17">
        <v>194086000000</v>
      </c>
      <c r="T17">
        <v>193588000000</v>
      </c>
      <c r="U17">
        <v>195980000000</v>
      </c>
      <c r="V17">
        <v>806598</v>
      </c>
      <c r="W17">
        <v>193588000000</v>
      </c>
      <c r="X17">
        <v>50.552999999999997</v>
      </c>
      <c r="Y17">
        <v>0</v>
      </c>
      <c r="Z17">
        <v>322560</v>
      </c>
      <c r="AA17">
        <v>0</v>
      </c>
      <c r="AB17">
        <v>432053945</v>
      </c>
      <c r="AC17">
        <v>0</v>
      </c>
      <c r="AD17">
        <v>0</v>
      </c>
    </row>
    <row r="18" spans="1:30" x14ac:dyDescent="0.2">
      <c r="A18" t="s">
        <v>129</v>
      </c>
      <c r="B18">
        <v>63</v>
      </c>
      <c r="C18">
        <v>142320</v>
      </c>
      <c r="D18">
        <v>32</v>
      </c>
      <c r="E18">
        <v>0</v>
      </c>
      <c r="F18">
        <v>0</v>
      </c>
      <c r="G18">
        <v>79.938000000000002</v>
      </c>
      <c r="H18">
        <v>0</v>
      </c>
      <c r="I18">
        <v>1702037</v>
      </c>
      <c r="J18">
        <v>0</v>
      </c>
      <c r="K18">
        <v>0</v>
      </c>
      <c r="L18">
        <v>0</v>
      </c>
      <c r="M18">
        <v>0</v>
      </c>
      <c r="N18">
        <v>0</v>
      </c>
      <c r="O18">
        <v>50</v>
      </c>
      <c r="P18">
        <v>50</v>
      </c>
      <c r="Q18">
        <v>796567</v>
      </c>
      <c r="R18">
        <v>82.632000000000005</v>
      </c>
      <c r="S18">
        <v>75617000000</v>
      </c>
      <c r="T18">
        <v>75617000000</v>
      </c>
      <c r="U18">
        <v>151234000000</v>
      </c>
      <c r="V18">
        <v>826700</v>
      </c>
      <c r="W18">
        <v>93179000000</v>
      </c>
      <c r="X18">
        <v>66.174000000000007</v>
      </c>
      <c r="Y18">
        <v>0</v>
      </c>
      <c r="Z18">
        <v>10696431</v>
      </c>
      <c r="AA18">
        <v>0</v>
      </c>
      <c r="AB18">
        <v>313737005</v>
      </c>
      <c r="AC18">
        <v>0</v>
      </c>
      <c r="AD18">
        <v>0</v>
      </c>
    </row>
    <row r="19" spans="1:30" x14ac:dyDescent="0.2">
      <c r="A19" t="s">
        <v>44</v>
      </c>
      <c r="B19">
        <v>3</v>
      </c>
      <c r="C19">
        <v>161113</v>
      </c>
      <c r="D19">
        <v>10</v>
      </c>
      <c r="E19">
        <v>0</v>
      </c>
      <c r="F19">
        <v>0</v>
      </c>
      <c r="G19">
        <v>100</v>
      </c>
      <c r="H19">
        <v>0</v>
      </c>
      <c r="I19">
        <v>1466496</v>
      </c>
      <c r="J19">
        <v>0</v>
      </c>
      <c r="K19">
        <v>5865984</v>
      </c>
      <c r="L19">
        <v>0</v>
      </c>
      <c r="M19">
        <v>0</v>
      </c>
      <c r="N19">
        <v>0</v>
      </c>
      <c r="O19">
        <v>100</v>
      </c>
      <c r="P19">
        <v>50</v>
      </c>
      <c r="Q19">
        <v>1466496</v>
      </c>
      <c r="R19">
        <v>0</v>
      </c>
      <c r="S19">
        <v>289859000000</v>
      </c>
      <c r="T19">
        <v>144929000000</v>
      </c>
      <c r="U19">
        <v>289859000000</v>
      </c>
      <c r="V19">
        <v>733248</v>
      </c>
      <c r="W19">
        <v>144929000000</v>
      </c>
      <c r="X19">
        <v>50</v>
      </c>
      <c r="Y19">
        <v>0</v>
      </c>
      <c r="Z19">
        <v>5865984</v>
      </c>
      <c r="AA19">
        <v>0</v>
      </c>
      <c r="AB19">
        <v>105587712</v>
      </c>
      <c r="AC19">
        <v>0</v>
      </c>
      <c r="AD19">
        <v>0</v>
      </c>
    </row>
    <row r="20" spans="1:30" x14ac:dyDescent="0.2">
      <c r="A20" t="s">
        <v>130</v>
      </c>
      <c r="B20">
        <v>3</v>
      </c>
      <c r="C20">
        <v>170042</v>
      </c>
      <c r="D20">
        <v>40</v>
      </c>
      <c r="E20">
        <v>0</v>
      </c>
      <c r="F20">
        <v>0</v>
      </c>
      <c r="G20">
        <v>81.938999999999993</v>
      </c>
      <c r="H20">
        <v>0</v>
      </c>
      <c r="I20">
        <v>3180936</v>
      </c>
      <c r="J20">
        <v>0</v>
      </c>
      <c r="K20">
        <v>57796344</v>
      </c>
      <c r="L20">
        <v>0</v>
      </c>
      <c r="M20">
        <v>0</v>
      </c>
      <c r="N20">
        <v>0</v>
      </c>
      <c r="O20">
        <v>39.409999999999997</v>
      </c>
      <c r="P20">
        <v>66.441000000000003</v>
      </c>
      <c r="Q20">
        <v>1624242</v>
      </c>
      <c r="R20">
        <v>0</v>
      </c>
      <c r="S20">
        <v>166986000000</v>
      </c>
      <c r="T20">
        <v>156258000000</v>
      </c>
      <c r="U20">
        <v>319041000000</v>
      </c>
      <c r="V20">
        <v>968428</v>
      </c>
      <c r="W20">
        <v>190364000000</v>
      </c>
      <c r="X20">
        <v>60.47</v>
      </c>
      <c r="Y20">
        <v>0</v>
      </c>
      <c r="Z20">
        <v>38811795</v>
      </c>
      <c r="AA20">
        <v>0</v>
      </c>
      <c r="AB20">
        <v>198794337</v>
      </c>
      <c r="AC20">
        <v>0</v>
      </c>
      <c r="AD20">
        <v>0</v>
      </c>
    </row>
    <row r="21" spans="1:30" x14ac:dyDescent="0.2">
      <c r="A21" t="s">
        <v>131</v>
      </c>
      <c r="B21">
        <v>16</v>
      </c>
      <c r="C21">
        <v>205733</v>
      </c>
      <c r="D21">
        <v>64</v>
      </c>
      <c r="E21">
        <v>144</v>
      </c>
      <c r="F21">
        <v>29696</v>
      </c>
      <c r="G21">
        <v>81.950999999999993</v>
      </c>
      <c r="H21">
        <v>0</v>
      </c>
      <c r="I21">
        <v>1108153</v>
      </c>
      <c r="J21">
        <v>0</v>
      </c>
      <c r="K21">
        <v>54141357</v>
      </c>
      <c r="L21">
        <v>148410000000</v>
      </c>
      <c r="M21">
        <v>0</v>
      </c>
      <c r="N21">
        <v>79097000000</v>
      </c>
      <c r="O21">
        <v>41.088999999999999</v>
      </c>
      <c r="P21">
        <v>53.789000000000001</v>
      </c>
      <c r="Q21">
        <v>1172613</v>
      </c>
      <c r="R21">
        <v>0</v>
      </c>
      <c r="S21">
        <v>163311000000</v>
      </c>
      <c r="T21">
        <v>162929000000</v>
      </c>
      <c r="U21">
        <v>397303000000</v>
      </c>
      <c r="V21">
        <v>1268876</v>
      </c>
      <c r="W21">
        <v>198773000000</v>
      </c>
      <c r="X21">
        <v>51.277999999999999</v>
      </c>
      <c r="Y21">
        <v>97.313000000000002</v>
      </c>
      <c r="Z21">
        <v>37534423</v>
      </c>
      <c r="AA21">
        <v>0</v>
      </c>
      <c r="AB21">
        <v>386017086</v>
      </c>
      <c r="AC21">
        <v>126253</v>
      </c>
      <c r="AD21">
        <v>236892</v>
      </c>
    </row>
    <row r="22" spans="1:30" x14ac:dyDescent="0.2">
      <c r="A22" t="s">
        <v>132</v>
      </c>
      <c r="B22">
        <v>63</v>
      </c>
      <c r="C22">
        <v>256858</v>
      </c>
      <c r="D22">
        <v>28</v>
      </c>
      <c r="E22">
        <v>0</v>
      </c>
      <c r="F22">
        <v>0</v>
      </c>
      <c r="G22">
        <v>100</v>
      </c>
      <c r="H22">
        <v>0</v>
      </c>
      <c r="I22">
        <v>5174905</v>
      </c>
      <c r="J22">
        <v>0</v>
      </c>
      <c r="K22">
        <v>41399241</v>
      </c>
      <c r="L22">
        <v>0</v>
      </c>
      <c r="M22">
        <v>0</v>
      </c>
      <c r="N22">
        <v>0</v>
      </c>
      <c r="O22">
        <v>66.141000000000005</v>
      </c>
      <c r="P22">
        <v>55.039000000000001</v>
      </c>
      <c r="Q22">
        <v>4070613</v>
      </c>
      <c r="R22">
        <v>0</v>
      </c>
      <c r="S22">
        <v>329117000000</v>
      </c>
      <c r="T22">
        <v>35439000000</v>
      </c>
      <c r="U22">
        <v>501806000000</v>
      </c>
      <c r="V22">
        <v>287494</v>
      </c>
      <c r="W22">
        <v>35439000000</v>
      </c>
      <c r="X22">
        <v>54.73</v>
      </c>
      <c r="Y22">
        <v>0</v>
      </c>
      <c r="Z22">
        <v>27599494</v>
      </c>
      <c r="AA22">
        <v>0</v>
      </c>
      <c r="AB22">
        <v>434900161</v>
      </c>
      <c r="AC22">
        <v>0</v>
      </c>
      <c r="AD22">
        <v>0</v>
      </c>
    </row>
    <row r="23" spans="1:30" x14ac:dyDescent="0.2">
      <c r="A23" t="s">
        <v>133</v>
      </c>
      <c r="B23">
        <v>70</v>
      </c>
      <c r="C23">
        <v>288250</v>
      </c>
      <c r="D23">
        <v>124</v>
      </c>
      <c r="E23">
        <v>32768</v>
      </c>
      <c r="F23">
        <v>0</v>
      </c>
      <c r="G23">
        <v>80.55</v>
      </c>
      <c r="H23">
        <v>0</v>
      </c>
      <c r="I23">
        <v>2863303</v>
      </c>
      <c r="J23">
        <v>0</v>
      </c>
      <c r="K23">
        <v>2969042007</v>
      </c>
      <c r="L23">
        <v>2609146000000</v>
      </c>
      <c r="M23">
        <v>0</v>
      </c>
      <c r="N23">
        <v>391081000000</v>
      </c>
      <c r="O23">
        <v>44.613</v>
      </c>
      <c r="P23">
        <v>53.741</v>
      </c>
      <c r="Q23">
        <v>2867821</v>
      </c>
      <c r="R23">
        <v>0</v>
      </c>
      <c r="S23">
        <v>305834000000</v>
      </c>
      <c r="T23">
        <v>34375000000</v>
      </c>
      <c r="U23">
        <v>678605000000</v>
      </c>
      <c r="V23">
        <v>384346</v>
      </c>
      <c r="W23">
        <v>42078000000</v>
      </c>
      <c r="X23">
        <v>53.203000000000003</v>
      </c>
      <c r="Y23">
        <v>183.17599999999999</v>
      </c>
      <c r="Z23">
        <v>1489917125</v>
      </c>
      <c r="AA23">
        <v>0</v>
      </c>
      <c r="AB23">
        <v>94148944</v>
      </c>
      <c r="AC23">
        <v>893492</v>
      </c>
      <c r="AD23">
        <v>5961002</v>
      </c>
    </row>
    <row r="24" spans="1:30" x14ac:dyDescent="0.2">
      <c r="A24" t="s">
        <v>46</v>
      </c>
      <c r="B24">
        <v>3</v>
      </c>
      <c r="C24">
        <v>332649</v>
      </c>
      <c r="D24">
        <v>28</v>
      </c>
      <c r="E24">
        <v>0</v>
      </c>
      <c r="F24">
        <v>0</v>
      </c>
      <c r="G24">
        <v>87.382000000000005</v>
      </c>
      <c r="H24">
        <v>0</v>
      </c>
      <c r="I24">
        <v>13198464</v>
      </c>
      <c r="J24">
        <v>0</v>
      </c>
      <c r="K24">
        <v>11731968</v>
      </c>
      <c r="L24">
        <v>0</v>
      </c>
      <c r="M24">
        <v>0</v>
      </c>
      <c r="N24">
        <v>0</v>
      </c>
      <c r="O24">
        <v>62.524000000000001</v>
      </c>
      <c r="P24">
        <v>64.292000000000002</v>
      </c>
      <c r="Q24">
        <v>6154573</v>
      </c>
      <c r="R24">
        <v>0</v>
      </c>
      <c r="S24">
        <v>396404000000</v>
      </c>
      <c r="T24">
        <v>151353000000</v>
      </c>
      <c r="U24">
        <v>633962000000</v>
      </c>
      <c r="V24">
        <v>1681694</v>
      </c>
      <c r="W24">
        <v>173225000000</v>
      </c>
      <c r="X24">
        <v>61.892000000000003</v>
      </c>
      <c r="Y24">
        <v>0</v>
      </c>
      <c r="Z24">
        <v>5865984</v>
      </c>
      <c r="AA24">
        <v>5865984</v>
      </c>
      <c r="AB24">
        <v>342372100</v>
      </c>
      <c r="AC24">
        <v>0</v>
      </c>
      <c r="AD24">
        <v>0</v>
      </c>
    </row>
    <row r="25" spans="1:30" x14ac:dyDescent="0.2">
      <c r="A25" t="s">
        <v>134</v>
      </c>
      <c r="B25">
        <v>1</v>
      </c>
      <c r="C25">
        <v>501326</v>
      </c>
      <c r="D25">
        <v>124</v>
      </c>
      <c r="E25">
        <v>8192</v>
      </c>
      <c r="F25">
        <v>0</v>
      </c>
      <c r="G25">
        <v>82.039000000000001</v>
      </c>
      <c r="H25">
        <v>0</v>
      </c>
      <c r="I25">
        <v>7255744</v>
      </c>
      <c r="J25">
        <v>0</v>
      </c>
      <c r="K25">
        <v>4891230208</v>
      </c>
      <c r="L25">
        <v>2546307000000</v>
      </c>
      <c r="M25">
        <v>0</v>
      </c>
      <c r="N25">
        <v>587448000000</v>
      </c>
      <c r="O25">
        <v>44.314</v>
      </c>
      <c r="P25">
        <v>62.466000000000001</v>
      </c>
      <c r="Q25">
        <v>6106872</v>
      </c>
      <c r="R25">
        <v>0</v>
      </c>
      <c r="S25">
        <v>455982000000</v>
      </c>
      <c r="T25">
        <v>66834000000</v>
      </c>
      <c r="U25">
        <v>1028975000000</v>
      </c>
      <c r="V25">
        <v>1288150</v>
      </c>
      <c r="W25">
        <v>81466000000</v>
      </c>
      <c r="X25">
        <v>60.719000000000001</v>
      </c>
      <c r="Y25">
        <v>175.78399999999999</v>
      </c>
      <c r="Z25">
        <v>2462672000</v>
      </c>
      <c r="AA25">
        <v>0</v>
      </c>
      <c r="AB25">
        <v>318395392</v>
      </c>
      <c r="AC25">
        <v>2322184</v>
      </c>
      <c r="AD25">
        <v>10065552</v>
      </c>
    </row>
    <row r="26" spans="1:30" x14ac:dyDescent="0.2">
      <c r="A26" t="s">
        <v>135</v>
      </c>
      <c r="B26">
        <v>1</v>
      </c>
      <c r="C26">
        <v>522990</v>
      </c>
      <c r="D26">
        <v>30</v>
      </c>
      <c r="E26">
        <v>0</v>
      </c>
      <c r="F26">
        <v>0</v>
      </c>
      <c r="G26">
        <v>12.5</v>
      </c>
      <c r="H26">
        <v>0</v>
      </c>
      <c r="I26">
        <v>4460544</v>
      </c>
      <c r="J26">
        <v>0</v>
      </c>
      <c r="K26">
        <v>6610944</v>
      </c>
      <c r="L26">
        <v>0</v>
      </c>
      <c r="M26">
        <v>0</v>
      </c>
      <c r="N26">
        <v>0</v>
      </c>
      <c r="O26">
        <v>12.5</v>
      </c>
      <c r="P26">
        <v>0</v>
      </c>
      <c r="Q26">
        <v>4460544</v>
      </c>
      <c r="R26">
        <v>0</v>
      </c>
      <c r="S26">
        <v>35835000000</v>
      </c>
      <c r="T26">
        <v>32000000</v>
      </c>
      <c r="U26">
        <v>286685000000</v>
      </c>
      <c r="V26">
        <v>4096</v>
      </c>
      <c r="W26">
        <v>263000000</v>
      </c>
      <c r="X26">
        <v>0</v>
      </c>
      <c r="Y26">
        <v>0</v>
      </c>
      <c r="Z26">
        <v>6705152</v>
      </c>
      <c r="AA26">
        <v>0</v>
      </c>
      <c r="AB26">
        <v>23195648</v>
      </c>
      <c r="AC26">
        <v>0</v>
      </c>
      <c r="AD26">
        <v>0</v>
      </c>
    </row>
    <row r="27" spans="1:30" x14ac:dyDescent="0.2">
      <c r="A27" t="s">
        <v>136</v>
      </c>
      <c r="B27">
        <v>2</v>
      </c>
      <c r="C27">
        <v>2274656</v>
      </c>
      <c r="D27">
        <v>128</v>
      </c>
      <c r="E27">
        <v>49152</v>
      </c>
      <c r="F27">
        <v>0</v>
      </c>
      <c r="G27">
        <v>55.128</v>
      </c>
      <c r="H27">
        <v>0</v>
      </c>
      <c r="I27">
        <v>82306560</v>
      </c>
      <c r="J27">
        <v>0</v>
      </c>
      <c r="K27">
        <v>23433117696</v>
      </c>
      <c r="L27">
        <v>2483112000000</v>
      </c>
      <c r="M27">
        <v>0</v>
      </c>
      <c r="N27">
        <v>1298304000000</v>
      </c>
      <c r="O27">
        <v>46.247</v>
      </c>
      <c r="P27">
        <v>64.344999999999999</v>
      </c>
      <c r="Q27">
        <v>62340869</v>
      </c>
      <c r="R27">
        <v>0</v>
      </c>
      <c r="S27">
        <v>1087046000000</v>
      </c>
      <c r="T27">
        <v>14287000000</v>
      </c>
      <c r="U27">
        <v>2350538000000</v>
      </c>
      <c r="V27">
        <v>1931907</v>
      </c>
      <c r="W27">
        <v>25916000000</v>
      </c>
      <c r="X27">
        <v>63.813000000000002</v>
      </c>
      <c r="Y27">
        <v>163.41499999999999</v>
      </c>
      <c r="Z27">
        <v>12023635968</v>
      </c>
      <c r="AA27">
        <v>0</v>
      </c>
      <c r="AB27">
        <v>442303488</v>
      </c>
      <c r="AC27">
        <v>24147072</v>
      </c>
      <c r="AD27">
        <v>46179072</v>
      </c>
    </row>
    <row r="28" spans="1:30" x14ac:dyDescent="0.2">
      <c r="A28" t="s">
        <v>137</v>
      </c>
      <c r="B28">
        <v>3</v>
      </c>
      <c r="C28">
        <v>4060818</v>
      </c>
      <c r="D28">
        <v>63</v>
      </c>
      <c r="E28">
        <v>6400</v>
      </c>
      <c r="F28">
        <v>0</v>
      </c>
      <c r="G28">
        <v>19.981999999999999</v>
      </c>
      <c r="H28">
        <v>0</v>
      </c>
      <c r="I28">
        <v>48743765</v>
      </c>
      <c r="J28">
        <v>0</v>
      </c>
      <c r="K28">
        <v>21139849728</v>
      </c>
      <c r="L28">
        <v>3117051000000</v>
      </c>
      <c r="M28">
        <v>0</v>
      </c>
      <c r="N28">
        <v>233778000000</v>
      </c>
      <c r="O28">
        <v>38.927</v>
      </c>
      <c r="P28">
        <v>60.033000000000001</v>
      </c>
      <c r="Q28">
        <v>26639751</v>
      </c>
      <c r="R28">
        <v>0</v>
      </c>
      <c r="S28">
        <v>45323000000</v>
      </c>
      <c r="T28">
        <v>525000000</v>
      </c>
      <c r="U28">
        <v>116111000000</v>
      </c>
      <c r="V28">
        <v>348800</v>
      </c>
      <c r="W28">
        <v>2632000000</v>
      </c>
      <c r="X28">
        <v>52.595999999999997</v>
      </c>
      <c r="Y28">
        <v>118.605</v>
      </c>
      <c r="Z28">
        <v>10570761216</v>
      </c>
      <c r="AA28">
        <v>0</v>
      </c>
      <c r="AB28">
        <v>4133670528</v>
      </c>
      <c r="AC28">
        <v>7741440</v>
      </c>
      <c r="AD28">
        <v>103219200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412F-29C8-2940-BFA2-BF047F23B69F}">
  <dimension ref="A1:AK23"/>
  <sheetViews>
    <sheetView workbookViewId="0">
      <selection activeCell="F1" sqref="F1"/>
    </sheetView>
  </sheetViews>
  <sheetFormatPr baseColWidth="10" defaultRowHeight="16" x14ac:dyDescent="0.2"/>
  <cols>
    <col min="1" max="1" width="80.6640625" bestFit="1" customWidth="1"/>
    <col min="2" max="2" width="24.5" customWidth="1"/>
    <col min="3" max="3" width="19" customWidth="1"/>
    <col min="4" max="4" width="14.6640625" customWidth="1"/>
    <col min="5" max="5" width="10.33203125" bestFit="1" customWidth="1"/>
    <col min="6" max="7" width="15.33203125" bestFit="1" customWidth="1"/>
    <col min="8" max="8" width="19.5" bestFit="1" customWidth="1"/>
    <col min="9" max="9" width="26" bestFit="1" customWidth="1"/>
    <col min="10" max="10" width="30.33203125" bestFit="1" customWidth="1"/>
    <col min="11" max="11" width="18.5" bestFit="1" customWidth="1"/>
    <col min="12" max="12" width="18.1640625" bestFit="1" customWidth="1"/>
    <col min="13" max="13" width="23.6640625" bestFit="1" customWidth="1"/>
    <col min="14" max="14" width="37.6640625" bestFit="1" customWidth="1"/>
    <col min="15" max="15" width="37" bestFit="1" customWidth="1"/>
    <col min="16" max="16" width="49.6640625" bestFit="1" customWidth="1"/>
    <col min="17" max="17" width="48.5" bestFit="1" customWidth="1"/>
    <col min="18" max="18" width="49.1640625" bestFit="1" customWidth="1"/>
    <col min="19" max="19" width="38.33203125" bestFit="1" customWidth="1"/>
    <col min="20" max="20" width="35.1640625" bestFit="1" customWidth="1"/>
    <col min="21" max="21" width="38.83203125" bestFit="1" customWidth="1"/>
    <col min="22" max="22" width="29.83203125" bestFit="1" customWidth="1"/>
    <col min="23" max="23" width="30.5" bestFit="1" customWidth="1"/>
    <col min="24" max="24" width="27.83203125" bestFit="1" customWidth="1"/>
    <col min="25" max="25" width="15.33203125" bestFit="1" customWidth="1"/>
    <col min="26" max="26" width="39.83203125" bestFit="1" customWidth="1"/>
    <col min="27" max="27" width="40.33203125" bestFit="1" customWidth="1"/>
    <col min="28" max="28" width="30.33203125" bestFit="1" customWidth="1"/>
    <col min="29" max="29" width="28.33203125" bestFit="1" customWidth="1"/>
    <col min="30" max="30" width="30.83203125" bestFit="1" customWidth="1"/>
    <col min="31" max="31" width="22.83203125" bestFit="1" customWidth="1"/>
    <col min="32" max="32" width="25.6640625" bestFit="1" customWidth="1"/>
    <col min="33" max="33" width="19.6640625" bestFit="1" customWidth="1"/>
    <col min="34" max="34" width="20.33203125" bestFit="1" customWidth="1"/>
    <col min="35" max="35" width="17.1640625" bestFit="1" customWidth="1"/>
    <col min="36" max="36" width="22.83203125" bestFit="1" customWidth="1"/>
    <col min="37" max="37" width="22.33203125" bestFit="1" customWidth="1"/>
  </cols>
  <sheetData>
    <row r="1" spans="1:37" x14ac:dyDescent="0.2">
      <c r="A1" t="s">
        <v>0</v>
      </c>
      <c r="B1" t="s">
        <v>120</v>
      </c>
      <c r="C1" t="s">
        <v>119</v>
      </c>
      <c r="D1" t="s">
        <v>118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51</v>
      </c>
      <c r="B2">
        <v>0</v>
      </c>
      <c r="C2">
        <f>Z2*F2*E2*0.000000001</f>
        <v>0</v>
      </c>
      <c r="D2">
        <f>E2*(N2*8+O2*4+T2*2)</f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7" x14ac:dyDescent="0.2">
      <c r="A3" t="s">
        <v>52</v>
      </c>
      <c r="B3">
        <f t="shared" ref="B3:B18" si="0">D3/C3</f>
        <v>0.64390778148290906</v>
      </c>
      <c r="C3">
        <f t="shared" ref="C3:C18" si="1">Z3*F3*E3*0.000000001</f>
        <v>377339.74800000002</v>
      </c>
      <c r="D3">
        <f t="shared" ref="D3:D18" si="2">E3*(N3*8+O3*4+T3*2)</f>
        <v>242972</v>
      </c>
      <c r="E3">
        <v>23</v>
      </c>
      <c r="F3">
        <v>1132</v>
      </c>
      <c r="G3">
        <v>11</v>
      </c>
      <c r="H3">
        <v>0</v>
      </c>
      <c r="I3">
        <v>0</v>
      </c>
      <c r="J3">
        <v>98.852000000000004</v>
      </c>
      <c r="K3">
        <v>0</v>
      </c>
      <c r="L3">
        <v>0</v>
      </c>
      <c r="M3">
        <v>661</v>
      </c>
      <c r="N3">
        <v>0</v>
      </c>
      <c r="O3">
        <v>2641</v>
      </c>
      <c r="P3">
        <v>661</v>
      </c>
      <c r="Q3">
        <v>0</v>
      </c>
      <c r="R3">
        <v>0</v>
      </c>
      <c r="S3">
        <v>0</v>
      </c>
      <c r="T3">
        <v>0</v>
      </c>
      <c r="U3">
        <v>0</v>
      </c>
      <c r="V3">
        <v>98.852000000000004</v>
      </c>
      <c r="W3">
        <v>0</v>
      </c>
      <c r="X3">
        <v>661</v>
      </c>
      <c r="Y3">
        <v>0</v>
      </c>
      <c r="Z3">
        <v>14493000000</v>
      </c>
      <c r="AA3">
        <v>7246000000</v>
      </c>
      <c r="AB3">
        <v>14510000000</v>
      </c>
      <c r="AC3">
        <v>330</v>
      </c>
      <c r="AD3">
        <v>7255000000</v>
      </c>
      <c r="AE3">
        <v>49.418999999999997</v>
      </c>
      <c r="AF3">
        <v>0</v>
      </c>
      <c r="AG3">
        <v>2641</v>
      </c>
      <c r="AH3">
        <v>0</v>
      </c>
      <c r="AI3">
        <v>69506</v>
      </c>
      <c r="AJ3">
        <v>0</v>
      </c>
      <c r="AK3">
        <v>0</v>
      </c>
    </row>
    <row r="4" spans="1:37" x14ac:dyDescent="0.2">
      <c r="A4" t="s">
        <v>53</v>
      </c>
      <c r="B4">
        <f t="shared" si="0"/>
        <v>24.265113699389904</v>
      </c>
      <c r="C4">
        <f t="shared" si="1"/>
        <v>6923.52</v>
      </c>
      <c r="D4">
        <f t="shared" si="2"/>
        <v>168000</v>
      </c>
      <c r="E4">
        <v>10</v>
      </c>
      <c r="F4">
        <v>1152</v>
      </c>
      <c r="G4">
        <v>14</v>
      </c>
      <c r="H4">
        <v>0</v>
      </c>
      <c r="I4">
        <v>0</v>
      </c>
      <c r="J4">
        <v>98.683999999999997</v>
      </c>
      <c r="K4">
        <v>0</v>
      </c>
      <c r="L4">
        <v>0</v>
      </c>
      <c r="M4">
        <v>38</v>
      </c>
      <c r="N4">
        <v>0</v>
      </c>
      <c r="O4">
        <v>4200</v>
      </c>
      <c r="P4">
        <v>38</v>
      </c>
      <c r="Q4">
        <v>0</v>
      </c>
      <c r="R4">
        <v>0</v>
      </c>
      <c r="S4">
        <v>0</v>
      </c>
      <c r="T4">
        <v>0</v>
      </c>
      <c r="U4">
        <v>0</v>
      </c>
      <c r="V4">
        <v>98.683999999999997</v>
      </c>
      <c r="W4">
        <v>0</v>
      </c>
      <c r="X4">
        <v>38</v>
      </c>
      <c r="Y4">
        <v>0</v>
      </c>
      <c r="Z4">
        <v>601000000</v>
      </c>
      <c r="AA4">
        <v>601000000</v>
      </c>
      <c r="AB4">
        <v>609000000</v>
      </c>
      <c r="AC4">
        <v>38</v>
      </c>
      <c r="AD4">
        <v>609000000</v>
      </c>
      <c r="AE4">
        <v>49.332999999999998</v>
      </c>
      <c r="AF4">
        <v>0</v>
      </c>
      <c r="AG4">
        <v>5100</v>
      </c>
      <c r="AH4">
        <v>0</v>
      </c>
      <c r="AI4">
        <v>7748</v>
      </c>
      <c r="AJ4">
        <v>0</v>
      </c>
      <c r="AK4">
        <v>0</v>
      </c>
    </row>
    <row r="5" spans="1:37" x14ac:dyDescent="0.2">
      <c r="A5" t="s">
        <v>54</v>
      </c>
      <c r="B5">
        <f t="shared" si="0"/>
        <v>0</v>
      </c>
      <c r="C5">
        <f t="shared" si="1"/>
        <v>61132.305</v>
      </c>
      <c r="D5">
        <f t="shared" si="2"/>
        <v>0</v>
      </c>
      <c r="E5">
        <v>13</v>
      </c>
      <c r="F5">
        <v>1255</v>
      </c>
      <c r="G5">
        <v>10</v>
      </c>
      <c r="H5">
        <v>0</v>
      </c>
      <c r="I5">
        <v>0</v>
      </c>
      <c r="J5">
        <v>98.98</v>
      </c>
      <c r="K5">
        <v>0</v>
      </c>
      <c r="L5">
        <v>0</v>
      </c>
      <c r="M5">
        <v>555</v>
      </c>
      <c r="N5">
        <v>0</v>
      </c>
      <c r="O5">
        <v>0</v>
      </c>
      <c r="P5">
        <v>555</v>
      </c>
      <c r="Q5">
        <v>0</v>
      </c>
      <c r="R5">
        <v>0</v>
      </c>
      <c r="S5">
        <v>0</v>
      </c>
      <c r="T5">
        <v>0</v>
      </c>
      <c r="U5">
        <v>0</v>
      </c>
      <c r="V5">
        <v>95.165000000000006</v>
      </c>
      <c r="W5">
        <v>0</v>
      </c>
      <c r="X5">
        <v>139</v>
      </c>
      <c r="Y5">
        <v>0</v>
      </c>
      <c r="Z5">
        <v>3747000000</v>
      </c>
      <c r="AA5">
        <v>14991000000</v>
      </c>
      <c r="AB5">
        <v>3758000000</v>
      </c>
      <c r="AC5">
        <v>555</v>
      </c>
      <c r="AD5">
        <v>15001000000</v>
      </c>
      <c r="AE5">
        <v>57.706000000000003</v>
      </c>
      <c r="AF5">
        <v>0</v>
      </c>
      <c r="AG5">
        <v>0</v>
      </c>
      <c r="AH5">
        <v>0</v>
      </c>
      <c r="AI5">
        <v>85224</v>
      </c>
      <c r="AJ5">
        <v>0</v>
      </c>
      <c r="AK5">
        <v>0</v>
      </c>
    </row>
    <row r="6" spans="1:37" x14ac:dyDescent="0.2">
      <c r="A6" t="s">
        <v>55</v>
      </c>
      <c r="B6">
        <f t="shared" si="0"/>
        <v>0</v>
      </c>
      <c r="C6">
        <f t="shared" si="1"/>
        <v>10831.08</v>
      </c>
      <c r="D6">
        <f t="shared" si="2"/>
        <v>0</v>
      </c>
      <c r="E6">
        <v>13</v>
      </c>
      <c r="F6">
        <v>1272</v>
      </c>
      <c r="G6">
        <v>8</v>
      </c>
      <c r="H6">
        <v>0</v>
      </c>
      <c r="I6">
        <v>0</v>
      </c>
      <c r="J6">
        <v>95.165000000000006</v>
      </c>
      <c r="K6">
        <v>69.613</v>
      </c>
      <c r="L6">
        <v>0</v>
      </c>
      <c r="M6">
        <v>555</v>
      </c>
      <c r="N6">
        <v>0</v>
      </c>
      <c r="O6">
        <v>0</v>
      </c>
      <c r="P6">
        <v>555</v>
      </c>
      <c r="Q6">
        <v>0</v>
      </c>
      <c r="R6">
        <v>0</v>
      </c>
      <c r="S6">
        <v>0</v>
      </c>
      <c r="T6">
        <v>0</v>
      </c>
      <c r="U6">
        <v>0</v>
      </c>
      <c r="V6">
        <v>33.749000000000002</v>
      </c>
      <c r="W6">
        <v>0</v>
      </c>
      <c r="X6">
        <v>145</v>
      </c>
      <c r="Y6">
        <v>0</v>
      </c>
      <c r="Z6">
        <v>655000000</v>
      </c>
      <c r="AA6">
        <v>3556000000</v>
      </c>
      <c r="AB6">
        <v>3712000000</v>
      </c>
      <c r="AC6">
        <v>139</v>
      </c>
      <c r="AD6">
        <v>3566000000</v>
      </c>
      <c r="AE6">
        <v>73.902000000000001</v>
      </c>
      <c r="AF6">
        <v>0</v>
      </c>
      <c r="AG6">
        <v>4442</v>
      </c>
      <c r="AH6">
        <v>0</v>
      </c>
      <c r="AI6">
        <v>142974</v>
      </c>
      <c r="AJ6">
        <v>0</v>
      </c>
      <c r="AK6">
        <v>0</v>
      </c>
    </row>
    <row r="7" spans="1:37" x14ac:dyDescent="0.2">
      <c r="A7" t="s">
        <v>56</v>
      </c>
      <c r="B7">
        <f t="shared" si="0"/>
        <v>3.7387932200753555</v>
      </c>
      <c r="C7">
        <f t="shared" si="1"/>
        <v>80236.585000000006</v>
      </c>
      <c r="D7">
        <f t="shared" si="2"/>
        <v>299988</v>
      </c>
      <c r="E7">
        <v>13</v>
      </c>
      <c r="F7">
        <v>1915</v>
      </c>
      <c r="G7">
        <v>15</v>
      </c>
      <c r="H7">
        <v>0</v>
      </c>
      <c r="I7">
        <v>324</v>
      </c>
      <c r="J7">
        <v>12.5</v>
      </c>
      <c r="K7">
        <v>33.523000000000003</v>
      </c>
      <c r="L7">
        <v>0</v>
      </c>
      <c r="M7">
        <v>307</v>
      </c>
      <c r="N7">
        <v>0</v>
      </c>
      <c r="O7">
        <v>5769</v>
      </c>
      <c r="P7">
        <v>307</v>
      </c>
      <c r="Q7">
        <v>0</v>
      </c>
      <c r="R7">
        <v>0</v>
      </c>
      <c r="S7">
        <v>72649000000</v>
      </c>
      <c r="T7">
        <v>0</v>
      </c>
      <c r="U7">
        <v>6713000000</v>
      </c>
      <c r="V7">
        <v>74.769000000000005</v>
      </c>
      <c r="W7">
        <v>0</v>
      </c>
      <c r="X7">
        <v>370</v>
      </c>
      <c r="Y7">
        <v>0</v>
      </c>
      <c r="Z7">
        <v>3223000000</v>
      </c>
      <c r="AA7">
        <v>138000000</v>
      </c>
      <c r="AB7">
        <v>4525000000</v>
      </c>
      <c r="AC7">
        <v>76</v>
      </c>
      <c r="AD7">
        <v>1111000000</v>
      </c>
      <c r="AE7">
        <v>43.024999999999999</v>
      </c>
      <c r="AF7">
        <v>27.039000000000001</v>
      </c>
      <c r="AG7">
        <v>7615</v>
      </c>
      <c r="AH7">
        <v>0</v>
      </c>
      <c r="AI7">
        <v>122538</v>
      </c>
      <c r="AJ7">
        <v>134</v>
      </c>
      <c r="AK7">
        <v>1269</v>
      </c>
    </row>
    <row r="8" spans="1:37" x14ac:dyDescent="0.2">
      <c r="A8" t="s">
        <v>49</v>
      </c>
      <c r="B8">
        <f t="shared" si="0"/>
        <v>0</v>
      </c>
      <c r="C8">
        <f t="shared" si="1"/>
        <v>138339.44</v>
      </c>
      <c r="D8">
        <f t="shared" si="2"/>
        <v>0</v>
      </c>
      <c r="E8">
        <v>10</v>
      </c>
      <c r="F8">
        <v>2038</v>
      </c>
      <c r="G8">
        <v>16</v>
      </c>
      <c r="H8">
        <v>0</v>
      </c>
      <c r="I8">
        <v>0</v>
      </c>
      <c r="J8">
        <v>64.242999999999995</v>
      </c>
      <c r="K8">
        <v>73.682000000000002</v>
      </c>
      <c r="L8">
        <v>0</v>
      </c>
      <c r="M8">
        <v>7154</v>
      </c>
      <c r="N8">
        <v>0</v>
      </c>
      <c r="O8">
        <v>0</v>
      </c>
      <c r="P8">
        <v>6238</v>
      </c>
      <c r="Q8">
        <v>0</v>
      </c>
      <c r="R8">
        <v>0</v>
      </c>
      <c r="S8">
        <v>0</v>
      </c>
      <c r="T8">
        <v>0</v>
      </c>
      <c r="U8">
        <v>0</v>
      </c>
      <c r="V8">
        <v>33.377000000000002</v>
      </c>
      <c r="W8">
        <v>0</v>
      </c>
      <c r="X8">
        <v>1997</v>
      </c>
      <c r="Y8">
        <v>0</v>
      </c>
      <c r="Z8">
        <v>6788000000</v>
      </c>
      <c r="AA8">
        <v>4648000000</v>
      </c>
      <c r="AB8">
        <v>20321000000</v>
      </c>
      <c r="AC8">
        <v>710</v>
      </c>
      <c r="AD8">
        <v>7235000000</v>
      </c>
      <c r="AE8">
        <v>66.108999999999995</v>
      </c>
      <c r="AF8">
        <v>0</v>
      </c>
      <c r="AG8">
        <v>3650</v>
      </c>
      <c r="AH8">
        <v>0</v>
      </c>
      <c r="AI8">
        <v>716414</v>
      </c>
      <c r="AJ8">
        <v>0</v>
      </c>
      <c r="AK8">
        <v>0</v>
      </c>
    </row>
    <row r="9" spans="1:37" x14ac:dyDescent="0.2">
      <c r="A9" t="s">
        <v>57</v>
      </c>
      <c r="B9">
        <f t="shared" si="0"/>
        <v>3.7084889928005387</v>
      </c>
      <c r="C9">
        <f t="shared" si="1"/>
        <v>8413.130000000001</v>
      </c>
      <c r="D9">
        <f t="shared" si="2"/>
        <v>31200</v>
      </c>
      <c r="E9">
        <v>10</v>
      </c>
      <c r="F9">
        <v>2057</v>
      </c>
      <c r="G9">
        <v>23</v>
      </c>
      <c r="H9">
        <v>2064</v>
      </c>
      <c r="I9">
        <v>0</v>
      </c>
      <c r="J9">
        <v>75</v>
      </c>
      <c r="K9">
        <v>23.077000000000002</v>
      </c>
      <c r="L9">
        <v>0</v>
      </c>
      <c r="M9">
        <v>50</v>
      </c>
      <c r="N9">
        <v>0</v>
      </c>
      <c r="O9">
        <v>780</v>
      </c>
      <c r="P9">
        <v>50</v>
      </c>
      <c r="Q9">
        <v>0</v>
      </c>
      <c r="R9">
        <v>0</v>
      </c>
      <c r="S9">
        <v>1353000000</v>
      </c>
      <c r="T9">
        <v>0</v>
      </c>
      <c r="U9">
        <v>1353000000</v>
      </c>
      <c r="V9">
        <v>75</v>
      </c>
      <c r="W9">
        <v>0</v>
      </c>
      <c r="X9">
        <v>50</v>
      </c>
      <c r="Y9">
        <v>0</v>
      </c>
      <c r="Z9">
        <v>409000000</v>
      </c>
      <c r="AA9">
        <v>15000000</v>
      </c>
      <c r="AB9">
        <v>545000000</v>
      </c>
      <c r="AC9">
        <v>2</v>
      </c>
      <c r="AD9">
        <v>21000000</v>
      </c>
      <c r="AE9">
        <v>33.332999999999998</v>
      </c>
      <c r="AF9">
        <v>98.992000000000004</v>
      </c>
      <c r="AG9">
        <v>780</v>
      </c>
      <c r="AH9">
        <v>0</v>
      </c>
      <c r="AI9">
        <v>28968</v>
      </c>
      <c r="AJ9">
        <v>31</v>
      </c>
      <c r="AK9">
        <v>31</v>
      </c>
    </row>
    <row r="10" spans="1:37" x14ac:dyDescent="0.2">
      <c r="A10" t="s">
        <v>58</v>
      </c>
      <c r="B10">
        <f t="shared" si="0"/>
        <v>0</v>
      </c>
      <c r="C10">
        <f t="shared" si="1"/>
        <v>69240.928</v>
      </c>
      <c r="D10">
        <f t="shared" si="2"/>
        <v>0</v>
      </c>
      <c r="E10">
        <v>1</v>
      </c>
      <c r="F10">
        <v>3104</v>
      </c>
      <c r="G10">
        <v>20</v>
      </c>
      <c r="H10">
        <v>0</v>
      </c>
      <c r="I10">
        <v>0</v>
      </c>
      <c r="J10">
        <v>64.424000000000007</v>
      </c>
      <c r="K10">
        <v>56.545999999999999</v>
      </c>
      <c r="L10">
        <v>0</v>
      </c>
      <c r="M10">
        <v>16279</v>
      </c>
      <c r="N10">
        <v>0</v>
      </c>
      <c r="O10">
        <v>0</v>
      </c>
      <c r="P10">
        <v>11713</v>
      </c>
      <c r="Q10">
        <v>0</v>
      </c>
      <c r="R10">
        <v>0</v>
      </c>
      <c r="S10">
        <v>0</v>
      </c>
      <c r="T10">
        <v>0</v>
      </c>
      <c r="U10">
        <v>0</v>
      </c>
      <c r="V10">
        <v>58.594000000000001</v>
      </c>
      <c r="W10">
        <v>0</v>
      </c>
      <c r="X10">
        <v>4640</v>
      </c>
      <c r="Y10">
        <v>0</v>
      </c>
      <c r="Z10">
        <v>22307000000</v>
      </c>
      <c r="AA10">
        <v>18717000000</v>
      </c>
      <c r="AB10">
        <v>38071000000</v>
      </c>
      <c r="AC10">
        <v>3541</v>
      </c>
      <c r="AD10">
        <v>29054000000</v>
      </c>
      <c r="AE10">
        <v>58.170999999999999</v>
      </c>
      <c r="AF10">
        <v>0</v>
      </c>
      <c r="AG10">
        <v>36500</v>
      </c>
      <c r="AH10">
        <v>0</v>
      </c>
      <c r="AI10">
        <v>1988828</v>
      </c>
      <c r="AJ10">
        <v>0</v>
      </c>
      <c r="AK10">
        <v>0</v>
      </c>
    </row>
    <row r="11" spans="1:37" x14ac:dyDescent="0.2">
      <c r="A11" t="s">
        <v>59</v>
      </c>
      <c r="B11">
        <f t="shared" si="0"/>
        <v>3.9414634835761766</v>
      </c>
      <c r="C11">
        <f t="shared" si="1"/>
        <v>1389077.946</v>
      </c>
      <c r="D11">
        <f t="shared" si="2"/>
        <v>5475000</v>
      </c>
      <c r="E11">
        <v>3</v>
      </c>
      <c r="F11">
        <v>3658</v>
      </c>
      <c r="G11">
        <v>32</v>
      </c>
      <c r="H11">
        <v>0</v>
      </c>
      <c r="I11">
        <v>0</v>
      </c>
      <c r="J11">
        <v>99.966999999999999</v>
      </c>
      <c r="K11">
        <v>17.042000000000002</v>
      </c>
      <c r="L11">
        <v>0</v>
      </c>
      <c r="M11">
        <v>57050</v>
      </c>
      <c r="N11">
        <v>0</v>
      </c>
      <c r="O11">
        <v>456250</v>
      </c>
      <c r="P11">
        <v>57050</v>
      </c>
      <c r="Q11">
        <v>0</v>
      </c>
      <c r="R11">
        <v>0</v>
      </c>
      <c r="S11">
        <v>0</v>
      </c>
      <c r="T11">
        <v>0</v>
      </c>
      <c r="U11">
        <v>0</v>
      </c>
      <c r="V11">
        <v>82.391000000000005</v>
      </c>
      <c r="W11">
        <v>0</v>
      </c>
      <c r="X11">
        <v>69220</v>
      </c>
      <c r="Y11">
        <v>0</v>
      </c>
      <c r="Z11">
        <v>126579000000</v>
      </c>
      <c r="AA11">
        <v>5062000000</v>
      </c>
      <c r="AB11">
        <v>153631000000</v>
      </c>
      <c r="AC11">
        <v>2282</v>
      </c>
      <c r="AD11">
        <v>5064000000</v>
      </c>
      <c r="AE11">
        <v>48.703000000000003</v>
      </c>
      <c r="AF11">
        <v>0</v>
      </c>
      <c r="AG11">
        <v>474500</v>
      </c>
      <c r="AH11">
        <v>0</v>
      </c>
      <c r="AI11">
        <v>2957974</v>
      </c>
      <c r="AJ11">
        <v>0</v>
      </c>
      <c r="AK11">
        <v>0</v>
      </c>
    </row>
    <row r="12" spans="1:37" x14ac:dyDescent="0.2">
      <c r="A12" t="s">
        <v>60</v>
      </c>
      <c r="B12">
        <f t="shared" si="0"/>
        <v>0</v>
      </c>
      <c r="C12">
        <f t="shared" si="1"/>
        <v>21757588.461000003</v>
      </c>
      <c r="D12">
        <f t="shared" si="2"/>
        <v>0</v>
      </c>
      <c r="E12">
        <v>69</v>
      </c>
      <c r="F12">
        <v>3869</v>
      </c>
      <c r="G12">
        <v>8</v>
      </c>
      <c r="H12">
        <v>0</v>
      </c>
      <c r="I12">
        <v>0</v>
      </c>
      <c r="J12">
        <v>100</v>
      </c>
      <c r="K12">
        <v>0</v>
      </c>
      <c r="L12">
        <v>0</v>
      </c>
      <c r="M12">
        <v>17855</v>
      </c>
      <c r="N12">
        <v>0</v>
      </c>
      <c r="O12">
        <v>0</v>
      </c>
      <c r="P12">
        <v>17855</v>
      </c>
      <c r="Q12">
        <v>0</v>
      </c>
      <c r="R12">
        <v>0</v>
      </c>
      <c r="S12">
        <v>0</v>
      </c>
      <c r="T12">
        <v>0</v>
      </c>
      <c r="U12">
        <v>0</v>
      </c>
      <c r="V12">
        <v>100</v>
      </c>
      <c r="W12">
        <v>0</v>
      </c>
      <c r="X12">
        <v>17855</v>
      </c>
      <c r="Y12">
        <v>0</v>
      </c>
      <c r="Z12">
        <v>81501000000</v>
      </c>
      <c r="AA12">
        <v>81501000000</v>
      </c>
      <c r="AB12">
        <v>81501000000</v>
      </c>
      <c r="AC12">
        <v>17855</v>
      </c>
      <c r="AD12">
        <v>81501000000</v>
      </c>
      <c r="AE12">
        <v>50</v>
      </c>
      <c r="AF12">
        <v>0</v>
      </c>
      <c r="AG12">
        <v>142840</v>
      </c>
      <c r="AH12">
        <v>0</v>
      </c>
      <c r="AI12">
        <v>2858087</v>
      </c>
      <c r="AJ12">
        <v>0</v>
      </c>
      <c r="AK12">
        <v>0</v>
      </c>
    </row>
    <row r="13" spans="1:37" x14ac:dyDescent="0.2">
      <c r="A13" t="s">
        <v>61</v>
      </c>
      <c r="B13">
        <f t="shared" si="0"/>
        <v>4.484512267072744</v>
      </c>
      <c r="C13">
        <f t="shared" si="1"/>
        <v>1870638.2100000002</v>
      </c>
      <c r="D13">
        <f t="shared" si="2"/>
        <v>8388900</v>
      </c>
      <c r="E13">
        <v>3</v>
      </c>
      <c r="F13">
        <v>4373</v>
      </c>
      <c r="G13">
        <v>28</v>
      </c>
      <c r="H13">
        <v>0</v>
      </c>
      <c r="I13">
        <v>0</v>
      </c>
      <c r="J13">
        <v>71.945999999999998</v>
      </c>
      <c r="K13">
        <v>36.076000000000001</v>
      </c>
      <c r="L13">
        <v>0</v>
      </c>
      <c r="M13">
        <v>29666</v>
      </c>
      <c r="N13">
        <v>0</v>
      </c>
      <c r="O13">
        <v>699075</v>
      </c>
      <c r="P13">
        <v>29666</v>
      </c>
      <c r="Q13">
        <v>0</v>
      </c>
      <c r="R13">
        <v>0</v>
      </c>
      <c r="S13">
        <v>0</v>
      </c>
      <c r="T13">
        <v>0</v>
      </c>
      <c r="U13">
        <v>0</v>
      </c>
      <c r="V13">
        <v>77.936000000000007</v>
      </c>
      <c r="W13">
        <v>43.837000000000003</v>
      </c>
      <c r="X13">
        <v>21371</v>
      </c>
      <c r="Y13">
        <v>0</v>
      </c>
      <c r="Z13">
        <v>142590000000</v>
      </c>
      <c r="AA13">
        <v>54842000000</v>
      </c>
      <c r="AB13">
        <v>182957000000</v>
      </c>
      <c r="AC13">
        <v>15854</v>
      </c>
      <c r="AD13">
        <v>76231000000</v>
      </c>
      <c r="AE13">
        <v>62.3</v>
      </c>
      <c r="AF13">
        <v>0</v>
      </c>
      <c r="AG13">
        <v>750709</v>
      </c>
      <c r="AH13">
        <v>0</v>
      </c>
      <c r="AI13">
        <v>2598846</v>
      </c>
      <c r="AJ13">
        <v>0</v>
      </c>
      <c r="AK13">
        <v>0</v>
      </c>
    </row>
    <row r="14" spans="1:37" x14ac:dyDescent="0.2">
      <c r="A14" t="s">
        <v>62</v>
      </c>
      <c r="B14">
        <f t="shared" si="0"/>
        <v>49.696619676381964</v>
      </c>
      <c r="C14">
        <f t="shared" si="1"/>
        <v>110166610.68000001</v>
      </c>
      <c r="D14">
        <f t="shared" si="2"/>
        <v>5474908152</v>
      </c>
      <c r="E14">
        <v>63</v>
      </c>
      <c r="F14">
        <v>5640</v>
      </c>
      <c r="G14">
        <v>153</v>
      </c>
      <c r="H14">
        <v>16912</v>
      </c>
      <c r="I14">
        <v>0</v>
      </c>
      <c r="J14">
        <v>92.063000000000002</v>
      </c>
      <c r="K14">
        <v>30.282</v>
      </c>
      <c r="L14">
        <v>0</v>
      </c>
      <c r="M14">
        <v>86389</v>
      </c>
      <c r="N14">
        <v>0</v>
      </c>
      <c r="O14">
        <v>21725826</v>
      </c>
      <c r="P14">
        <v>25466</v>
      </c>
      <c r="Q14">
        <v>0</v>
      </c>
      <c r="R14">
        <v>0</v>
      </c>
      <c r="S14">
        <v>819642000000</v>
      </c>
      <c r="T14">
        <v>0</v>
      </c>
      <c r="U14">
        <v>457592000000</v>
      </c>
      <c r="V14">
        <v>99.382000000000005</v>
      </c>
      <c r="W14">
        <v>0.32</v>
      </c>
      <c r="X14">
        <v>85454</v>
      </c>
      <c r="Y14">
        <v>0</v>
      </c>
      <c r="Z14">
        <v>310049000000</v>
      </c>
      <c r="AA14">
        <v>18591000000</v>
      </c>
      <c r="AB14">
        <v>310062000000</v>
      </c>
      <c r="AC14">
        <v>5158</v>
      </c>
      <c r="AD14">
        <v>18604000000</v>
      </c>
      <c r="AE14">
        <v>10.659000000000001</v>
      </c>
      <c r="AF14">
        <v>71.459000000000003</v>
      </c>
      <c r="AG14">
        <v>11189288</v>
      </c>
      <c r="AH14">
        <v>0</v>
      </c>
      <c r="AI14">
        <v>1223720</v>
      </c>
      <c r="AJ14">
        <v>31773</v>
      </c>
      <c r="AK14">
        <v>56935</v>
      </c>
    </row>
    <row r="15" spans="1:37" x14ac:dyDescent="0.2">
      <c r="A15" t="s">
        <v>63</v>
      </c>
      <c r="B15">
        <f t="shared" si="0"/>
        <v>78.129545502612572</v>
      </c>
      <c r="C15">
        <f t="shared" si="1"/>
        <v>12717254.268000001</v>
      </c>
      <c r="D15">
        <f t="shared" si="2"/>
        <v>993593296</v>
      </c>
      <c r="E15">
        <v>19</v>
      </c>
      <c r="F15">
        <v>7538</v>
      </c>
      <c r="G15">
        <v>153</v>
      </c>
      <c r="H15">
        <v>16912</v>
      </c>
      <c r="I15">
        <v>0</v>
      </c>
      <c r="J15">
        <v>97.120999999999995</v>
      </c>
      <c r="K15">
        <v>45.887</v>
      </c>
      <c r="L15">
        <v>0</v>
      </c>
      <c r="M15">
        <v>40108</v>
      </c>
      <c r="N15">
        <v>0</v>
      </c>
      <c r="O15">
        <v>13073596</v>
      </c>
      <c r="P15">
        <v>40108</v>
      </c>
      <c r="Q15">
        <v>0</v>
      </c>
      <c r="R15">
        <v>0</v>
      </c>
      <c r="S15">
        <v>787705000000</v>
      </c>
      <c r="T15">
        <v>0</v>
      </c>
      <c r="U15">
        <v>505343000000</v>
      </c>
      <c r="V15">
        <v>27.984000000000002</v>
      </c>
      <c r="W15">
        <v>72.134</v>
      </c>
      <c r="X15">
        <v>27962</v>
      </c>
      <c r="Y15">
        <v>0</v>
      </c>
      <c r="Z15">
        <v>88794000000</v>
      </c>
      <c r="AA15">
        <v>43898000000</v>
      </c>
      <c r="AB15">
        <v>279175000000</v>
      </c>
      <c r="AC15">
        <v>17384</v>
      </c>
      <c r="AD15">
        <v>45448000000</v>
      </c>
      <c r="AE15">
        <v>74.778999999999996</v>
      </c>
      <c r="AF15">
        <v>73.055999999999997</v>
      </c>
      <c r="AG15">
        <v>7602418</v>
      </c>
      <c r="AH15">
        <v>0</v>
      </c>
      <c r="AI15">
        <v>2625940</v>
      </c>
      <c r="AJ15">
        <v>47235</v>
      </c>
      <c r="AK15">
        <v>72811</v>
      </c>
    </row>
    <row r="16" spans="1:37" x14ac:dyDescent="0.2">
      <c r="A16" t="s">
        <v>64</v>
      </c>
      <c r="B16">
        <f t="shared" si="0"/>
        <v>2.4556737565749085</v>
      </c>
      <c r="C16">
        <f t="shared" si="1"/>
        <v>2229530.6880000001</v>
      </c>
      <c r="D16">
        <f t="shared" si="2"/>
        <v>5475000</v>
      </c>
      <c r="E16">
        <v>3</v>
      </c>
      <c r="F16">
        <v>7616</v>
      </c>
      <c r="G16">
        <v>11</v>
      </c>
      <c r="H16">
        <v>0</v>
      </c>
      <c r="I16">
        <v>0</v>
      </c>
      <c r="J16">
        <v>99.998999999999995</v>
      </c>
      <c r="K16">
        <v>10.909000000000001</v>
      </c>
      <c r="L16">
        <v>0</v>
      </c>
      <c r="M16">
        <v>114064</v>
      </c>
      <c r="N16">
        <v>0</v>
      </c>
      <c r="O16">
        <v>456250</v>
      </c>
      <c r="P16">
        <v>114064</v>
      </c>
      <c r="Q16">
        <v>0</v>
      </c>
      <c r="R16">
        <v>0</v>
      </c>
      <c r="S16">
        <v>0</v>
      </c>
      <c r="T16">
        <v>0</v>
      </c>
      <c r="U16">
        <v>0</v>
      </c>
      <c r="V16">
        <v>82.879000000000005</v>
      </c>
      <c r="W16">
        <v>0</v>
      </c>
      <c r="X16">
        <v>71876</v>
      </c>
      <c r="Y16">
        <v>0</v>
      </c>
      <c r="Z16">
        <v>97581000000</v>
      </c>
      <c r="AA16">
        <v>93421000000</v>
      </c>
      <c r="AB16">
        <v>117738000000</v>
      </c>
      <c r="AC16">
        <v>57032</v>
      </c>
      <c r="AD16">
        <v>93423000000</v>
      </c>
      <c r="AE16">
        <v>54.917999999999999</v>
      </c>
      <c r="AF16">
        <v>0</v>
      </c>
      <c r="AG16">
        <v>456250</v>
      </c>
      <c r="AH16">
        <v>0</v>
      </c>
      <c r="AI16">
        <v>17795566</v>
      </c>
      <c r="AJ16">
        <v>0</v>
      </c>
      <c r="AK16">
        <v>0</v>
      </c>
    </row>
    <row r="17" spans="1:37" x14ac:dyDescent="0.2">
      <c r="A17" t="s">
        <v>65</v>
      </c>
      <c r="B17">
        <f t="shared" si="0"/>
        <v>85.39519136593384</v>
      </c>
      <c r="C17">
        <f t="shared" si="1"/>
        <v>437826.62000000005</v>
      </c>
      <c r="D17">
        <f t="shared" si="2"/>
        <v>37388288</v>
      </c>
      <c r="E17">
        <v>7</v>
      </c>
      <c r="F17">
        <v>12361</v>
      </c>
      <c r="G17">
        <v>124</v>
      </c>
      <c r="H17">
        <v>8704</v>
      </c>
      <c r="I17">
        <v>0</v>
      </c>
      <c r="J17">
        <v>100</v>
      </c>
      <c r="K17">
        <v>26.364999999999998</v>
      </c>
      <c r="L17">
        <v>0</v>
      </c>
      <c r="M17">
        <v>2110</v>
      </c>
      <c r="N17">
        <v>0</v>
      </c>
      <c r="O17">
        <v>1335296</v>
      </c>
      <c r="P17">
        <v>2110</v>
      </c>
      <c r="Q17">
        <v>0</v>
      </c>
      <c r="R17">
        <v>0</v>
      </c>
      <c r="S17">
        <v>29443000000</v>
      </c>
      <c r="T17">
        <v>0</v>
      </c>
      <c r="U17">
        <v>11560000000</v>
      </c>
      <c r="V17">
        <v>56.48</v>
      </c>
      <c r="W17">
        <v>42.872999999999998</v>
      </c>
      <c r="X17">
        <v>2055</v>
      </c>
      <c r="Y17">
        <v>0</v>
      </c>
      <c r="Z17">
        <v>5060000000</v>
      </c>
      <c r="AA17">
        <v>999000000</v>
      </c>
      <c r="AB17">
        <v>8960000000</v>
      </c>
      <c r="AC17">
        <v>400</v>
      </c>
      <c r="AD17">
        <v>999000000</v>
      </c>
      <c r="AE17">
        <v>60.234000000000002</v>
      </c>
      <c r="AF17">
        <v>51.805</v>
      </c>
      <c r="AG17">
        <v>671872</v>
      </c>
      <c r="AH17">
        <v>0</v>
      </c>
      <c r="AI17">
        <v>97824</v>
      </c>
      <c r="AJ17">
        <v>1156</v>
      </c>
      <c r="AK17">
        <v>2944</v>
      </c>
    </row>
    <row r="18" spans="1:37" x14ac:dyDescent="0.2">
      <c r="A18" t="s">
        <v>47</v>
      </c>
      <c r="B18">
        <f t="shared" si="0"/>
        <v>0</v>
      </c>
      <c r="C18">
        <f t="shared" si="1"/>
        <v>263263939.20000002</v>
      </c>
      <c r="D18">
        <f t="shared" si="2"/>
        <v>0</v>
      </c>
      <c r="E18">
        <v>95</v>
      </c>
      <c r="F18">
        <v>14208</v>
      </c>
      <c r="G18">
        <v>8</v>
      </c>
      <c r="H18">
        <v>0</v>
      </c>
      <c r="I18">
        <v>0</v>
      </c>
      <c r="J18">
        <v>99.722999999999999</v>
      </c>
      <c r="K18">
        <v>15.798</v>
      </c>
      <c r="L18">
        <v>0</v>
      </c>
      <c r="M18">
        <v>146249</v>
      </c>
      <c r="N18">
        <v>0</v>
      </c>
      <c r="O18">
        <v>0</v>
      </c>
      <c r="P18">
        <v>146249</v>
      </c>
      <c r="Q18">
        <v>0</v>
      </c>
      <c r="R18">
        <v>0</v>
      </c>
      <c r="S18">
        <v>0</v>
      </c>
      <c r="T18">
        <v>0</v>
      </c>
      <c r="U18">
        <v>0</v>
      </c>
      <c r="V18">
        <v>91.799000000000007</v>
      </c>
      <c r="W18">
        <v>71.822999999999993</v>
      </c>
      <c r="X18">
        <v>1197</v>
      </c>
      <c r="Y18">
        <v>0</v>
      </c>
      <c r="Z18">
        <v>195045000000</v>
      </c>
      <c r="AA18">
        <v>197259000000</v>
      </c>
      <c r="AB18">
        <v>234872000000</v>
      </c>
      <c r="AC18">
        <v>146249</v>
      </c>
      <c r="AD18">
        <v>197259000000</v>
      </c>
      <c r="AE18">
        <v>67.864999999999995</v>
      </c>
      <c r="AF18">
        <v>0</v>
      </c>
      <c r="AG18">
        <v>0</v>
      </c>
      <c r="AH18">
        <v>0</v>
      </c>
      <c r="AI18">
        <v>38611036</v>
      </c>
      <c r="AJ18">
        <v>0</v>
      </c>
      <c r="AK18">
        <v>0</v>
      </c>
    </row>
    <row r="19" spans="1:37" x14ac:dyDescent="0.2">
      <c r="A19" t="s">
        <v>66</v>
      </c>
      <c r="E19">
        <v>6</v>
      </c>
      <c r="F19">
        <v>403806</v>
      </c>
      <c r="G19">
        <v>120</v>
      </c>
      <c r="H19">
        <v>12800</v>
      </c>
      <c r="I19">
        <v>0</v>
      </c>
      <c r="J19">
        <v>79.712999999999994</v>
      </c>
      <c r="K19">
        <v>35.865000000000002</v>
      </c>
      <c r="L19">
        <v>0</v>
      </c>
      <c r="M19">
        <v>2262805</v>
      </c>
      <c r="N19">
        <v>0</v>
      </c>
      <c r="O19">
        <v>4126875648</v>
      </c>
      <c r="P19">
        <v>2262805</v>
      </c>
      <c r="Q19">
        <v>0</v>
      </c>
      <c r="R19">
        <v>0</v>
      </c>
      <c r="S19">
        <v>1704600000000</v>
      </c>
      <c r="T19">
        <v>0</v>
      </c>
      <c r="U19">
        <v>576691000000</v>
      </c>
      <c r="V19">
        <v>51.048999999999999</v>
      </c>
      <c r="W19">
        <v>44.527000000000001</v>
      </c>
      <c r="X19">
        <v>2356858</v>
      </c>
      <c r="Y19">
        <v>0</v>
      </c>
      <c r="Z19">
        <v>98060000000</v>
      </c>
      <c r="AA19">
        <v>1620000000</v>
      </c>
      <c r="AB19">
        <v>192091000000</v>
      </c>
      <c r="AC19">
        <v>40903</v>
      </c>
      <c r="AD19">
        <v>2067000000</v>
      </c>
      <c r="AE19">
        <v>59.24</v>
      </c>
      <c r="AF19">
        <v>49.847999999999999</v>
      </c>
      <c r="AG19">
        <v>2076654720</v>
      </c>
      <c r="AH19">
        <v>0</v>
      </c>
      <c r="AI19">
        <v>274538688</v>
      </c>
      <c r="AJ19">
        <v>3116484</v>
      </c>
      <c r="AK19">
        <v>9211776</v>
      </c>
    </row>
    <row r="20" spans="1:37" x14ac:dyDescent="0.2">
      <c r="A20" t="s">
        <v>67</v>
      </c>
      <c r="B20">
        <f>D20/C20</f>
        <v>15.7409747363305</v>
      </c>
      <c r="C20">
        <f>SUM(C2:C18)</f>
        <v>414584922.80900002</v>
      </c>
      <c r="D20">
        <f>SUM(D2:D18)</f>
        <v>6525970796</v>
      </c>
      <c r="E20">
        <v>6</v>
      </c>
      <c r="F20">
        <v>595759</v>
      </c>
      <c r="G20">
        <v>128</v>
      </c>
      <c r="H20">
        <v>16912</v>
      </c>
      <c r="I20">
        <v>0</v>
      </c>
      <c r="J20">
        <v>91.006</v>
      </c>
      <c r="K20">
        <v>62.545000000000002</v>
      </c>
      <c r="L20">
        <v>0</v>
      </c>
      <c r="M20">
        <v>6575575</v>
      </c>
      <c r="N20">
        <v>0</v>
      </c>
      <c r="O20">
        <v>4575273472</v>
      </c>
      <c r="P20">
        <v>3282175</v>
      </c>
      <c r="Q20">
        <v>0</v>
      </c>
      <c r="R20">
        <v>0</v>
      </c>
      <c r="S20">
        <v>1247233000000</v>
      </c>
      <c r="T20">
        <v>0</v>
      </c>
      <c r="U20">
        <v>227163000000</v>
      </c>
      <c r="V20">
        <v>96.605999999999995</v>
      </c>
      <c r="W20">
        <v>2.7360000000000002</v>
      </c>
      <c r="X20">
        <v>6657945</v>
      </c>
      <c r="Y20">
        <v>0</v>
      </c>
      <c r="Z20">
        <v>212123000000</v>
      </c>
      <c r="AA20">
        <v>70429000000</v>
      </c>
      <c r="AB20">
        <v>226735000000</v>
      </c>
      <c r="AC20">
        <v>2638219</v>
      </c>
      <c r="AD20">
        <v>85040000000</v>
      </c>
      <c r="AE20">
        <v>35.093000000000004</v>
      </c>
      <c r="AF20">
        <v>49.101999999999997</v>
      </c>
      <c r="AG20">
        <v>2296881664</v>
      </c>
      <c r="AH20">
        <v>0</v>
      </c>
      <c r="AI20">
        <v>157197088</v>
      </c>
      <c r="AJ20">
        <v>1759296</v>
      </c>
      <c r="AK20">
        <v>9659350</v>
      </c>
    </row>
    <row r="23" spans="1:37" x14ac:dyDescent="0.2">
      <c r="B23">
        <f>D23/C23</f>
        <v>15.7409747363305</v>
      </c>
      <c r="C23">
        <f>SUM(C2:C20)</f>
        <v>829169845.61800003</v>
      </c>
      <c r="D23">
        <f>SUM(D2:D20)</f>
        <v>13051941592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D3C2-56A0-AD4E-89A2-168C6D96B14E}">
  <dimension ref="A1:AK36"/>
  <sheetViews>
    <sheetView workbookViewId="0">
      <selection activeCell="E1" sqref="E1:E1048576"/>
    </sheetView>
  </sheetViews>
  <sheetFormatPr baseColWidth="10" defaultRowHeight="16" x14ac:dyDescent="0.2"/>
  <cols>
    <col min="1" max="1" width="80.6640625" bestFit="1" customWidth="1"/>
    <col min="2" max="2" width="24.5" customWidth="1"/>
    <col min="3" max="3" width="19" customWidth="1"/>
    <col min="4" max="4" width="14.6640625" customWidth="1"/>
    <col min="5" max="5" width="10.33203125" bestFit="1" customWidth="1"/>
    <col min="6" max="7" width="15.33203125" bestFit="1" customWidth="1"/>
    <col min="8" max="8" width="19.5" bestFit="1" customWidth="1"/>
    <col min="9" max="9" width="26" bestFit="1" customWidth="1"/>
    <col min="10" max="10" width="30.33203125" bestFit="1" customWidth="1"/>
    <col min="11" max="11" width="18.5" bestFit="1" customWidth="1"/>
    <col min="12" max="12" width="18.1640625" bestFit="1" customWidth="1"/>
    <col min="13" max="13" width="23.6640625" bestFit="1" customWidth="1"/>
    <col min="14" max="14" width="37.6640625" bestFit="1" customWidth="1"/>
    <col min="15" max="15" width="37" bestFit="1" customWidth="1"/>
    <col min="16" max="16" width="49.6640625" bestFit="1" customWidth="1"/>
    <col min="17" max="17" width="48.5" bestFit="1" customWidth="1"/>
    <col min="18" max="18" width="49.1640625" bestFit="1" customWidth="1"/>
    <col min="19" max="19" width="38.33203125" bestFit="1" customWidth="1"/>
    <col min="20" max="20" width="35.1640625" bestFit="1" customWidth="1"/>
    <col min="21" max="21" width="38.83203125" bestFit="1" customWidth="1"/>
    <col min="22" max="22" width="29.83203125" bestFit="1" customWidth="1"/>
    <col min="23" max="23" width="30.5" bestFit="1" customWidth="1"/>
    <col min="24" max="24" width="27.83203125" bestFit="1" customWidth="1"/>
    <col min="25" max="25" width="15.33203125" bestFit="1" customWidth="1"/>
    <col min="26" max="26" width="39.83203125" bestFit="1" customWidth="1"/>
    <col min="27" max="27" width="40.33203125" bestFit="1" customWidth="1"/>
    <col min="28" max="28" width="30.33203125" bestFit="1" customWidth="1"/>
    <col min="29" max="29" width="28.33203125" bestFit="1" customWidth="1"/>
    <col min="30" max="30" width="30.83203125" bestFit="1" customWidth="1"/>
    <col min="31" max="31" width="22.83203125" bestFit="1" customWidth="1"/>
    <col min="32" max="32" width="25.6640625" bestFit="1" customWidth="1"/>
    <col min="33" max="33" width="19.6640625" bestFit="1" customWidth="1"/>
    <col min="34" max="34" width="20.33203125" bestFit="1" customWidth="1"/>
    <col min="35" max="35" width="17.1640625" bestFit="1" customWidth="1"/>
    <col min="36" max="36" width="22.83203125" bestFit="1" customWidth="1"/>
    <col min="37" max="37" width="22.33203125" bestFit="1" customWidth="1"/>
  </cols>
  <sheetData>
    <row r="1" spans="1:37" x14ac:dyDescent="0.2">
      <c r="A1" t="s">
        <v>0</v>
      </c>
      <c r="B1" t="s">
        <v>120</v>
      </c>
      <c r="C1" t="s">
        <v>119</v>
      </c>
      <c r="D1" t="s">
        <v>118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51</v>
      </c>
      <c r="B2" t="e">
        <f>D2/C2</f>
        <v>#DIV/0!</v>
      </c>
      <c r="C2">
        <f>Z2*F2*E2*0.000000001</f>
        <v>0</v>
      </c>
      <c r="D2">
        <f>E2*(N2*8+O2*4+T2*2)</f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7" x14ac:dyDescent="0.2">
      <c r="A3" t="s">
        <v>47</v>
      </c>
      <c r="B3">
        <f t="shared" ref="B3:B33" si="0">D3/C3</f>
        <v>0</v>
      </c>
      <c r="C3">
        <f t="shared" ref="C3:C33" si="1">Z3*F3*E3*0.000000001</f>
        <v>33334.920000000006</v>
      </c>
      <c r="D3">
        <f t="shared" ref="D3:D33" si="2">E3*(N3*8+O3*4+T3*2)</f>
        <v>0</v>
      </c>
      <c r="E3">
        <v>10</v>
      </c>
      <c r="F3">
        <v>1116</v>
      </c>
      <c r="G3">
        <v>8</v>
      </c>
      <c r="H3">
        <v>0</v>
      </c>
      <c r="I3">
        <v>0</v>
      </c>
      <c r="J3">
        <v>83.936000000000007</v>
      </c>
      <c r="K3">
        <v>26.742999999999999</v>
      </c>
      <c r="L3">
        <v>0</v>
      </c>
      <c r="M3">
        <v>192</v>
      </c>
      <c r="N3">
        <v>0</v>
      </c>
      <c r="O3">
        <v>0</v>
      </c>
      <c r="P3">
        <v>192</v>
      </c>
      <c r="Q3">
        <v>0</v>
      </c>
      <c r="R3">
        <v>0</v>
      </c>
      <c r="S3">
        <v>0</v>
      </c>
      <c r="T3">
        <v>0</v>
      </c>
      <c r="U3">
        <v>0</v>
      </c>
      <c r="V3">
        <v>76.042000000000002</v>
      </c>
      <c r="W3">
        <v>8.3330000000000002</v>
      </c>
      <c r="X3">
        <v>231</v>
      </c>
      <c r="Y3">
        <v>0</v>
      </c>
      <c r="Z3">
        <v>2987000000</v>
      </c>
      <c r="AA3">
        <v>2987000000</v>
      </c>
      <c r="AB3">
        <v>3928000000</v>
      </c>
      <c r="AC3">
        <v>230</v>
      </c>
      <c r="AD3">
        <v>3578000000</v>
      </c>
      <c r="AE3">
        <v>50.3</v>
      </c>
      <c r="AF3">
        <v>0</v>
      </c>
      <c r="AG3">
        <v>0</v>
      </c>
      <c r="AH3">
        <v>0</v>
      </c>
      <c r="AI3">
        <v>50601</v>
      </c>
      <c r="AJ3">
        <v>0</v>
      </c>
      <c r="AK3">
        <v>0</v>
      </c>
    </row>
    <row r="4" spans="1:37" x14ac:dyDescent="0.2">
      <c r="A4" t="s">
        <v>37</v>
      </c>
      <c r="B4" t="e">
        <f t="shared" si="0"/>
        <v>#DIV/0!</v>
      </c>
      <c r="C4">
        <f t="shared" si="1"/>
        <v>0</v>
      </c>
      <c r="D4">
        <f t="shared" si="2"/>
        <v>0</v>
      </c>
      <c r="E4">
        <v>1</v>
      </c>
      <c r="F4">
        <v>1216</v>
      </c>
      <c r="G4">
        <v>8</v>
      </c>
      <c r="H4">
        <v>0</v>
      </c>
      <c r="I4">
        <v>0</v>
      </c>
      <c r="J4">
        <v>12.5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2000000</v>
      </c>
      <c r="AB4">
        <v>0</v>
      </c>
      <c r="AC4">
        <v>1</v>
      </c>
      <c r="AD4">
        <v>18000000</v>
      </c>
      <c r="AE4">
        <v>0</v>
      </c>
      <c r="AF4">
        <v>0</v>
      </c>
      <c r="AG4">
        <v>0</v>
      </c>
      <c r="AH4">
        <v>0</v>
      </c>
      <c r="AI4">
        <v>2058</v>
      </c>
      <c r="AJ4">
        <v>0</v>
      </c>
      <c r="AK4">
        <v>0</v>
      </c>
    </row>
    <row r="5" spans="1:37" x14ac:dyDescent="0.2">
      <c r="A5" t="s">
        <v>68</v>
      </c>
      <c r="B5">
        <f t="shared" si="0"/>
        <v>2.3542454269716804</v>
      </c>
      <c r="C5">
        <f t="shared" si="1"/>
        <v>12844.880000000001</v>
      </c>
      <c r="D5">
        <f t="shared" si="2"/>
        <v>30240</v>
      </c>
      <c r="E5">
        <v>10</v>
      </c>
      <c r="F5">
        <v>1228</v>
      </c>
      <c r="G5">
        <v>12</v>
      </c>
      <c r="H5">
        <v>0</v>
      </c>
      <c r="I5">
        <v>0</v>
      </c>
      <c r="J5">
        <v>98.438000000000002</v>
      </c>
      <c r="K5">
        <v>0</v>
      </c>
      <c r="L5">
        <v>0</v>
      </c>
      <c r="M5">
        <v>64</v>
      </c>
      <c r="N5">
        <v>0</v>
      </c>
      <c r="O5">
        <v>756</v>
      </c>
      <c r="P5">
        <v>64</v>
      </c>
      <c r="Q5">
        <v>0</v>
      </c>
      <c r="R5">
        <v>0</v>
      </c>
      <c r="S5">
        <v>0</v>
      </c>
      <c r="T5">
        <v>0</v>
      </c>
      <c r="U5">
        <v>0</v>
      </c>
      <c r="V5">
        <v>98.438000000000002</v>
      </c>
      <c r="W5">
        <v>0</v>
      </c>
      <c r="X5">
        <v>64</v>
      </c>
      <c r="Y5">
        <v>0</v>
      </c>
      <c r="Z5">
        <v>1046000000</v>
      </c>
      <c r="AA5">
        <v>523000000</v>
      </c>
      <c r="AB5">
        <v>1062000000</v>
      </c>
      <c r="AC5">
        <v>32</v>
      </c>
      <c r="AD5">
        <v>530000000</v>
      </c>
      <c r="AE5">
        <v>49.206000000000003</v>
      </c>
      <c r="AF5">
        <v>0</v>
      </c>
      <c r="AG5">
        <v>756</v>
      </c>
      <c r="AH5">
        <v>0</v>
      </c>
      <c r="AI5">
        <v>7592</v>
      </c>
      <c r="AJ5">
        <v>0</v>
      </c>
      <c r="AK5">
        <v>0</v>
      </c>
    </row>
    <row r="6" spans="1:37" x14ac:dyDescent="0.2">
      <c r="A6" t="s">
        <v>52</v>
      </c>
      <c r="B6">
        <f t="shared" si="0"/>
        <v>0.6278461219356144</v>
      </c>
      <c r="C6">
        <f t="shared" si="1"/>
        <v>325009.57300000003</v>
      </c>
      <c r="D6">
        <f t="shared" si="2"/>
        <v>204056</v>
      </c>
      <c r="E6">
        <v>23</v>
      </c>
      <c r="F6">
        <v>1267</v>
      </c>
      <c r="G6">
        <v>11</v>
      </c>
      <c r="H6">
        <v>0</v>
      </c>
      <c r="I6">
        <v>0</v>
      </c>
      <c r="J6">
        <v>98.635999999999996</v>
      </c>
      <c r="K6">
        <v>0</v>
      </c>
      <c r="L6">
        <v>0</v>
      </c>
      <c r="M6">
        <v>555</v>
      </c>
      <c r="N6">
        <v>0</v>
      </c>
      <c r="O6">
        <v>2218</v>
      </c>
      <c r="P6">
        <v>555</v>
      </c>
      <c r="Q6">
        <v>0</v>
      </c>
      <c r="R6">
        <v>0</v>
      </c>
      <c r="S6">
        <v>0</v>
      </c>
      <c r="T6">
        <v>0</v>
      </c>
      <c r="U6">
        <v>0</v>
      </c>
      <c r="V6">
        <v>98.635999999999996</v>
      </c>
      <c r="W6">
        <v>0</v>
      </c>
      <c r="X6">
        <v>555</v>
      </c>
      <c r="Y6">
        <v>0</v>
      </c>
      <c r="Z6">
        <v>11153000000</v>
      </c>
      <c r="AA6">
        <v>5576000000</v>
      </c>
      <c r="AB6">
        <v>11169000000</v>
      </c>
      <c r="AC6">
        <v>277</v>
      </c>
      <c r="AD6">
        <v>5584000000</v>
      </c>
      <c r="AE6">
        <v>49.308</v>
      </c>
      <c r="AF6">
        <v>0</v>
      </c>
      <c r="AG6">
        <v>2218</v>
      </c>
      <c r="AH6">
        <v>0</v>
      </c>
      <c r="AI6">
        <v>58606</v>
      </c>
      <c r="AJ6">
        <v>0</v>
      </c>
      <c r="AK6">
        <v>0</v>
      </c>
    </row>
    <row r="7" spans="1:37" x14ac:dyDescent="0.2">
      <c r="A7" t="s">
        <v>69</v>
      </c>
      <c r="B7">
        <f t="shared" si="0"/>
        <v>1.4902389349759078</v>
      </c>
      <c r="C7">
        <f t="shared" si="1"/>
        <v>644.19200000000001</v>
      </c>
      <c r="D7">
        <f t="shared" si="2"/>
        <v>960</v>
      </c>
      <c r="E7">
        <v>1</v>
      </c>
      <c r="F7">
        <v>1312</v>
      </c>
      <c r="G7">
        <v>11</v>
      </c>
      <c r="H7">
        <v>0</v>
      </c>
      <c r="I7">
        <v>0</v>
      </c>
      <c r="J7">
        <v>100</v>
      </c>
      <c r="K7">
        <v>0</v>
      </c>
      <c r="L7">
        <v>0</v>
      </c>
      <c r="M7">
        <v>32</v>
      </c>
      <c r="N7">
        <v>0</v>
      </c>
      <c r="O7">
        <v>240</v>
      </c>
      <c r="P7">
        <v>32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0</v>
      </c>
      <c r="X7">
        <v>30</v>
      </c>
      <c r="Y7">
        <v>0</v>
      </c>
      <c r="Z7">
        <v>491000000</v>
      </c>
      <c r="AA7">
        <v>245000000</v>
      </c>
      <c r="AB7">
        <v>491000000</v>
      </c>
      <c r="AC7">
        <v>15</v>
      </c>
      <c r="AD7">
        <v>245000000</v>
      </c>
      <c r="AE7">
        <v>50</v>
      </c>
      <c r="AF7">
        <v>0</v>
      </c>
      <c r="AG7">
        <v>240</v>
      </c>
      <c r="AH7">
        <v>0</v>
      </c>
      <c r="AI7">
        <v>5120</v>
      </c>
      <c r="AJ7">
        <v>0</v>
      </c>
      <c r="AK7">
        <v>0</v>
      </c>
    </row>
    <row r="8" spans="1:37" x14ac:dyDescent="0.2">
      <c r="A8" t="s">
        <v>64</v>
      </c>
      <c r="B8">
        <f t="shared" si="0"/>
        <v>1.1339347987490718</v>
      </c>
      <c r="C8">
        <f t="shared" si="1"/>
        <v>8889.4000000000015</v>
      </c>
      <c r="D8">
        <f t="shared" si="2"/>
        <v>10080</v>
      </c>
      <c r="E8">
        <v>10</v>
      </c>
      <c r="F8">
        <v>1315</v>
      </c>
      <c r="G8">
        <v>11</v>
      </c>
      <c r="H8">
        <v>0</v>
      </c>
      <c r="I8">
        <v>0</v>
      </c>
      <c r="J8">
        <v>98.438000000000002</v>
      </c>
      <c r="K8">
        <v>17.5</v>
      </c>
      <c r="L8">
        <v>0</v>
      </c>
      <c r="M8">
        <v>64</v>
      </c>
      <c r="N8">
        <v>0</v>
      </c>
      <c r="O8">
        <v>252</v>
      </c>
      <c r="P8">
        <v>64</v>
      </c>
      <c r="Q8">
        <v>0</v>
      </c>
      <c r="R8">
        <v>0</v>
      </c>
      <c r="S8">
        <v>0</v>
      </c>
      <c r="T8">
        <v>0</v>
      </c>
      <c r="U8">
        <v>0</v>
      </c>
      <c r="V8">
        <v>90.625</v>
      </c>
      <c r="W8">
        <v>0</v>
      </c>
      <c r="X8">
        <v>48</v>
      </c>
      <c r="Y8">
        <v>0</v>
      </c>
      <c r="Z8">
        <v>676000000</v>
      </c>
      <c r="AA8">
        <v>489000000</v>
      </c>
      <c r="AB8">
        <v>746000000</v>
      </c>
      <c r="AC8">
        <v>32</v>
      </c>
      <c r="AD8">
        <v>497000000</v>
      </c>
      <c r="AE8">
        <v>55.307000000000002</v>
      </c>
      <c r="AF8">
        <v>0</v>
      </c>
      <c r="AG8">
        <v>252</v>
      </c>
      <c r="AH8">
        <v>0</v>
      </c>
      <c r="AI8">
        <v>10868</v>
      </c>
      <c r="AJ8">
        <v>0</v>
      </c>
      <c r="AK8">
        <v>0</v>
      </c>
    </row>
    <row r="9" spans="1:37" x14ac:dyDescent="0.2">
      <c r="A9" t="s">
        <v>70</v>
      </c>
      <c r="B9">
        <f t="shared" si="0"/>
        <v>0.7815514342647798</v>
      </c>
      <c r="C9">
        <f t="shared" si="1"/>
        <v>17217093.348000001</v>
      </c>
      <c r="D9">
        <f t="shared" si="2"/>
        <v>13456044</v>
      </c>
      <c r="E9">
        <v>189</v>
      </c>
      <c r="F9">
        <v>1638</v>
      </c>
      <c r="G9">
        <v>11</v>
      </c>
      <c r="H9">
        <v>0</v>
      </c>
      <c r="I9">
        <v>0</v>
      </c>
      <c r="J9">
        <v>97.564999999999998</v>
      </c>
      <c r="K9">
        <v>0</v>
      </c>
      <c r="L9">
        <v>0</v>
      </c>
      <c r="M9">
        <v>4450</v>
      </c>
      <c r="N9">
        <v>0</v>
      </c>
      <c r="O9">
        <v>17799</v>
      </c>
      <c r="P9">
        <v>4450</v>
      </c>
      <c r="Q9">
        <v>0</v>
      </c>
      <c r="R9">
        <v>0</v>
      </c>
      <c r="S9">
        <v>0</v>
      </c>
      <c r="T9">
        <v>0</v>
      </c>
      <c r="U9">
        <v>0</v>
      </c>
      <c r="V9">
        <v>97.564999999999998</v>
      </c>
      <c r="W9">
        <v>0</v>
      </c>
      <c r="X9">
        <v>4450</v>
      </c>
      <c r="Y9">
        <v>0</v>
      </c>
      <c r="Z9">
        <v>55614000000</v>
      </c>
      <c r="AA9">
        <v>27807000000</v>
      </c>
      <c r="AB9">
        <v>55618000000</v>
      </c>
      <c r="AC9">
        <v>2225</v>
      </c>
      <c r="AD9">
        <v>27809000000</v>
      </c>
      <c r="AE9">
        <v>48.390999999999998</v>
      </c>
      <c r="AF9">
        <v>0</v>
      </c>
      <c r="AG9">
        <v>17799</v>
      </c>
      <c r="AH9">
        <v>0</v>
      </c>
      <c r="AI9">
        <v>463639</v>
      </c>
      <c r="AJ9">
        <v>0</v>
      </c>
      <c r="AK9">
        <v>0</v>
      </c>
    </row>
    <row r="10" spans="1:37" x14ac:dyDescent="0.2">
      <c r="A10" t="s">
        <v>71</v>
      </c>
      <c r="B10" t="e">
        <f t="shared" si="0"/>
        <v>#DIV/0!</v>
      </c>
      <c r="C10">
        <f t="shared" si="1"/>
        <v>0</v>
      </c>
      <c r="D10">
        <f t="shared" si="2"/>
        <v>0</v>
      </c>
      <c r="E10">
        <v>3</v>
      </c>
      <c r="F10">
        <v>1664</v>
      </c>
      <c r="G10">
        <v>18</v>
      </c>
      <c r="H10">
        <v>0</v>
      </c>
      <c r="I10">
        <v>0</v>
      </c>
      <c r="J10">
        <v>41.667000000000002</v>
      </c>
      <c r="K10">
        <v>86.284999999999997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1155000000</v>
      </c>
      <c r="AB10">
        <v>0</v>
      </c>
      <c r="AC10">
        <v>192</v>
      </c>
      <c r="AD10">
        <v>2772000000</v>
      </c>
      <c r="AE10">
        <v>25</v>
      </c>
      <c r="AF10">
        <v>0</v>
      </c>
      <c r="AG10">
        <v>0</v>
      </c>
      <c r="AH10">
        <v>0</v>
      </c>
      <c r="AI10">
        <v>79872</v>
      </c>
      <c r="AJ10">
        <v>0</v>
      </c>
      <c r="AK10">
        <v>0</v>
      </c>
    </row>
    <row r="11" spans="1:37" x14ac:dyDescent="0.2">
      <c r="A11" t="s">
        <v>72</v>
      </c>
      <c r="B11">
        <f t="shared" si="0"/>
        <v>1.1677332445599018</v>
      </c>
      <c r="C11">
        <f t="shared" si="1"/>
        <v>3253345.7600000002</v>
      </c>
      <c r="D11">
        <f t="shared" si="2"/>
        <v>3799040</v>
      </c>
      <c r="E11">
        <v>28</v>
      </c>
      <c r="F11">
        <v>1928</v>
      </c>
      <c r="G11">
        <v>8</v>
      </c>
      <c r="H11">
        <v>0</v>
      </c>
      <c r="I11">
        <v>0</v>
      </c>
      <c r="J11">
        <v>98.048000000000002</v>
      </c>
      <c r="K11">
        <v>50</v>
      </c>
      <c r="L11">
        <v>0</v>
      </c>
      <c r="M11">
        <v>4240</v>
      </c>
      <c r="N11">
        <v>0</v>
      </c>
      <c r="O11">
        <v>33920</v>
      </c>
      <c r="P11">
        <v>4240</v>
      </c>
      <c r="Q11">
        <v>0</v>
      </c>
      <c r="R11">
        <v>0</v>
      </c>
      <c r="S11">
        <v>0</v>
      </c>
      <c r="T11">
        <v>0</v>
      </c>
      <c r="U11">
        <v>0</v>
      </c>
      <c r="V11">
        <v>98.048000000000002</v>
      </c>
      <c r="W11">
        <v>0</v>
      </c>
      <c r="X11">
        <v>4240</v>
      </c>
      <c r="Y11">
        <v>0</v>
      </c>
      <c r="Z11">
        <v>60265000000</v>
      </c>
      <c r="AA11">
        <v>60265000000</v>
      </c>
      <c r="AB11">
        <v>60266000000</v>
      </c>
      <c r="AC11">
        <v>4240</v>
      </c>
      <c r="AD11">
        <v>60266000000</v>
      </c>
      <c r="AE11">
        <v>48.741999999999997</v>
      </c>
      <c r="AF11">
        <v>0</v>
      </c>
      <c r="AG11">
        <v>33920</v>
      </c>
      <c r="AH11">
        <v>0</v>
      </c>
      <c r="AI11">
        <v>475905</v>
      </c>
      <c r="AJ11">
        <v>0</v>
      </c>
      <c r="AK11">
        <v>0</v>
      </c>
    </row>
    <row r="12" spans="1:37" x14ac:dyDescent="0.2">
      <c r="A12" t="s">
        <v>73</v>
      </c>
      <c r="B12">
        <f t="shared" si="0"/>
        <v>1.1566663674974569</v>
      </c>
      <c r="C12">
        <f t="shared" si="1"/>
        <v>6568946.9440000001</v>
      </c>
      <c r="D12">
        <f t="shared" si="2"/>
        <v>7598080</v>
      </c>
      <c r="E12">
        <v>56</v>
      </c>
      <c r="F12">
        <v>2092</v>
      </c>
      <c r="G12">
        <v>8</v>
      </c>
      <c r="H12">
        <v>0</v>
      </c>
      <c r="I12">
        <v>0</v>
      </c>
      <c r="J12">
        <v>98.048000000000002</v>
      </c>
      <c r="K12">
        <v>50</v>
      </c>
      <c r="L12">
        <v>0</v>
      </c>
      <c r="M12">
        <v>4240</v>
      </c>
      <c r="N12">
        <v>0</v>
      </c>
      <c r="O12">
        <v>33920</v>
      </c>
      <c r="P12">
        <v>4240</v>
      </c>
      <c r="Q12">
        <v>0</v>
      </c>
      <c r="R12">
        <v>0</v>
      </c>
      <c r="S12">
        <v>0</v>
      </c>
      <c r="T12">
        <v>0</v>
      </c>
      <c r="U12">
        <v>0</v>
      </c>
      <c r="V12">
        <v>98.048000000000002</v>
      </c>
      <c r="W12">
        <v>0</v>
      </c>
      <c r="X12">
        <v>4240</v>
      </c>
      <c r="Y12">
        <v>0</v>
      </c>
      <c r="Z12">
        <v>56072000000</v>
      </c>
      <c r="AA12">
        <v>56072000000</v>
      </c>
      <c r="AB12">
        <v>56073000000</v>
      </c>
      <c r="AC12">
        <v>4240</v>
      </c>
      <c r="AD12">
        <v>56073000000</v>
      </c>
      <c r="AE12">
        <v>48.741999999999997</v>
      </c>
      <c r="AF12">
        <v>0</v>
      </c>
      <c r="AG12">
        <v>33920</v>
      </c>
      <c r="AH12">
        <v>0</v>
      </c>
      <c r="AI12">
        <v>475905</v>
      </c>
      <c r="AJ12">
        <v>0</v>
      </c>
      <c r="AK12">
        <v>0</v>
      </c>
    </row>
    <row r="13" spans="1:37" x14ac:dyDescent="0.2">
      <c r="A13" t="s">
        <v>74</v>
      </c>
      <c r="B13">
        <f t="shared" si="0"/>
        <v>10.775993359699781</v>
      </c>
      <c r="C13">
        <f t="shared" si="1"/>
        <v>3199007.1680000001</v>
      </c>
      <c r="D13">
        <f t="shared" si="2"/>
        <v>34472480</v>
      </c>
      <c r="E13">
        <v>28</v>
      </c>
      <c r="F13">
        <v>2117</v>
      </c>
      <c r="G13">
        <v>10</v>
      </c>
      <c r="H13">
        <v>0</v>
      </c>
      <c r="I13">
        <v>0</v>
      </c>
      <c r="J13">
        <v>98.048000000000002</v>
      </c>
      <c r="K13">
        <v>0</v>
      </c>
      <c r="L13">
        <v>0</v>
      </c>
      <c r="M13">
        <v>4240</v>
      </c>
      <c r="N13">
        <v>0</v>
      </c>
      <c r="O13">
        <v>307790</v>
      </c>
      <c r="P13">
        <v>4240</v>
      </c>
      <c r="Q13">
        <v>0</v>
      </c>
      <c r="R13">
        <v>0</v>
      </c>
      <c r="S13">
        <v>0</v>
      </c>
      <c r="T13">
        <v>0</v>
      </c>
      <c r="U13">
        <v>0</v>
      </c>
      <c r="V13">
        <v>98.048000000000002</v>
      </c>
      <c r="W13">
        <v>0</v>
      </c>
      <c r="X13">
        <v>4240</v>
      </c>
      <c r="Y13">
        <v>0</v>
      </c>
      <c r="Z13">
        <v>53968000000</v>
      </c>
      <c r="AA13">
        <v>53968000000</v>
      </c>
      <c r="AB13">
        <v>53969000000</v>
      </c>
      <c r="AC13">
        <v>4240</v>
      </c>
      <c r="AD13">
        <v>53969000000</v>
      </c>
      <c r="AE13">
        <v>48.741999999999997</v>
      </c>
      <c r="AF13">
        <v>0</v>
      </c>
      <c r="AG13">
        <v>327296</v>
      </c>
      <c r="AH13">
        <v>0</v>
      </c>
      <c r="AI13">
        <v>774555</v>
      </c>
      <c r="AJ13">
        <v>0</v>
      </c>
      <c r="AK13">
        <v>0</v>
      </c>
    </row>
    <row r="14" spans="1:37" x14ac:dyDescent="0.2">
      <c r="A14" t="s">
        <v>75</v>
      </c>
      <c r="B14">
        <f t="shared" si="0"/>
        <v>1.1780887645775242</v>
      </c>
      <c r="C14">
        <f t="shared" si="1"/>
        <v>9674245.5600000005</v>
      </c>
      <c r="D14">
        <f t="shared" si="2"/>
        <v>11397120</v>
      </c>
      <c r="E14">
        <v>28</v>
      </c>
      <c r="F14">
        <v>2458</v>
      </c>
      <c r="G14">
        <v>12</v>
      </c>
      <c r="H14">
        <v>0</v>
      </c>
      <c r="I14">
        <v>0</v>
      </c>
      <c r="J14">
        <v>98.048000000000002</v>
      </c>
      <c r="K14">
        <v>50</v>
      </c>
      <c r="L14">
        <v>0</v>
      </c>
      <c r="M14">
        <v>12720</v>
      </c>
      <c r="N14">
        <v>0</v>
      </c>
      <c r="O14">
        <v>101760</v>
      </c>
      <c r="P14">
        <v>12720</v>
      </c>
      <c r="Q14">
        <v>0</v>
      </c>
      <c r="R14">
        <v>0</v>
      </c>
      <c r="S14">
        <v>0</v>
      </c>
      <c r="T14">
        <v>0</v>
      </c>
      <c r="U14">
        <v>0</v>
      </c>
      <c r="V14">
        <v>98.048000000000002</v>
      </c>
      <c r="W14">
        <v>0</v>
      </c>
      <c r="X14">
        <v>12720</v>
      </c>
      <c r="Y14">
        <v>0</v>
      </c>
      <c r="Z14">
        <v>140565000000</v>
      </c>
      <c r="AA14">
        <v>46854000000</v>
      </c>
      <c r="AB14">
        <v>140568000000</v>
      </c>
      <c r="AC14">
        <v>4240</v>
      </c>
      <c r="AD14">
        <v>46855000000</v>
      </c>
      <c r="AE14">
        <v>48.741999999999997</v>
      </c>
      <c r="AF14">
        <v>0</v>
      </c>
      <c r="AG14">
        <v>67840</v>
      </c>
      <c r="AH14">
        <v>0</v>
      </c>
      <c r="AI14">
        <v>882947</v>
      </c>
      <c r="AJ14">
        <v>0</v>
      </c>
      <c r="AK14">
        <v>0</v>
      </c>
    </row>
    <row r="15" spans="1:37" x14ac:dyDescent="0.2">
      <c r="A15" t="s">
        <v>76</v>
      </c>
      <c r="B15">
        <f t="shared" si="0"/>
        <v>0.58066475552297636</v>
      </c>
      <c r="C15">
        <f t="shared" si="1"/>
        <v>6542570.3280000007</v>
      </c>
      <c r="D15">
        <f t="shared" si="2"/>
        <v>3799040</v>
      </c>
      <c r="E15">
        <v>28</v>
      </c>
      <c r="F15">
        <v>2699</v>
      </c>
      <c r="G15">
        <v>10</v>
      </c>
      <c r="H15">
        <v>0</v>
      </c>
      <c r="I15">
        <v>0</v>
      </c>
      <c r="J15">
        <v>98.048000000000002</v>
      </c>
      <c r="K15">
        <v>33.332999999999998</v>
      </c>
      <c r="L15">
        <v>0</v>
      </c>
      <c r="M15">
        <v>8480</v>
      </c>
      <c r="N15">
        <v>0</v>
      </c>
      <c r="O15">
        <v>33920</v>
      </c>
      <c r="P15">
        <v>8480</v>
      </c>
      <c r="Q15">
        <v>0</v>
      </c>
      <c r="R15">
        <v>0</v>
      </c>
      <c r="S15">
        <v>0</v>
      </c>
      <c r="T15">
        <v>0</v>
      </c>
      <c r="U15">
        <v>0</v>
      </c>
      <c r="V15">
        <v>98.048000000000002</v>
      </c>
      <c r="W15">
        <v>0</v>
      </c>
      <c r="X15">
        <v>8480</v>
      </c>
      <c r="Y15">
        <v>0</v>
      </c>
      <c r="Z15">
        <v>86574000000</v>
      </c>
      <c r="AA15">
        <v>43286000000</v>
      </c>
      <c r="AB15">
        <v>86576000000</v>
      </c>
      <c r="AC15">
        <v>4240</v>
      </c>
      <c r="AD15">
        <v>43287000000</v>
      </c>
      <c r="AE15">
        <v>48.741999999999997</v>
      </c>
      <c r="AF15">
        <v>0</v>
      </c>
      <c r="AG15">
        <v>33920</v>
      </c>
      <c r="AH15">
        <v>0</v>
      </c>
      <c r="AI15">
        <v>679426</v>
      </c>
      <c r="AJ15">
        <v>0</v>
      </c>
      <c r="AK15">
        <v>0</v>
      </c>
    </row>
    <row r="16" spans="1:37" x14ac:dyDescent="0.2">
      <c r="A16" t="s">
        <v>77</v>
      </c>
      <c r="B16">
        <f t="shared" si="0"/>
        <v>1.0981366560168671</v>
      </c>
      <c r="C16">
        <f t="shared" si="1"/>
        <v>6919066</v>
      </c>
      <c r="D16">
        <f t="shared" si="2"/>
        <v>7598080</v>
      </c>
      <c r="E16">
        <v>28</v>
      </c>
      <c r="F16">
        <v>2750</v>
      </c>
      <c r="G16">
        <v>10</v>
      </c>
      <c r="H16">
        <v>0</v>
      </c>
      <c r="I16">
        <v>0</v>
      </c>
      <c r="J16">
        <v>98.048000000000002</v>
      </c>
      <c r="K16">
        <v>33.332999999999998</v>
      </c>
      <c r="L16">
        <v>0</v>
      </c>
      <c r="M16">
        <v>8480</v>
      </c>
      <c r="N16">
        <v>0</v>
      </c>
      <c r="O16">
        <v>67840</v>
      </c>
      <c r="P16">
        <v>8480</v>
      </c>
      <c r="Q16">
        <v>0</v>
      </c>
      <c r="R16">
        <v>0</v>
      </c>
      <c r="S16">
        <v>0</v>
      </c>
      <c r="T16">
        <v>0</v>
      </c>
      <c r="U16">
        <v>0</v>
      </c>
      <c r="V16">
        <v>98.048000000000002</v>
      </c>
      <c r="W16">
        <v>0</v>
      </c>
      <c r="X16">
        <v>8480</v>
      </c>
      <c r="Y16">
        <v>0</v>
      </c>
      <c r="Z16">
        <v>89858000000</v>
      </c>
      <c r="AA16">
        <v>44929000000</v>
      </c>
      <c r="AB16">
        <v>89860000000</v>
      </c>
      <c r="AC16">
        <v>4240</v>
      </c>
      <c r="AD16">
        <v>44930000000</v>
      </c>
      <c r="AE16">
        <v>48.741999999999997</v>
      </c>
      <c r="AF16">
        <v>0</v>
      </c>
      <c r="AG16">
        <v>33920</v>
      </c>
      <c r="AH16">
        <v>0</v>
      </c>
      <c r="AI16">
        <v>679426</v>
      </c>
      <c r="AJ16">
        <v>0</v>
      </c>
      <c r="AK16">
        <v>0</v>
      </c>
    </row>
    <row r="17" spans="1:37" x14ac:dyDescent="0.2">
      <c r="A17" t="s">
        <v>78</v>
      </c>
      <c r="B17">
        <f t="shared" si="0"/>
        <v>7.0907309958615805</v>
      </c>
      <c r="C17">
        <f t="shared" si="1"/>
        <v>9721877.2000000011</v>
      </c>
      <c r="D17">
        <f t="shared" si="2"/>
        <v>68935216</v>
      </c>
      <c r="E17">
        <v>28</v>
      </c>
      <c r="F17">
        <v>3650</v>
      </c>
      <c r="G17">
        <v>14</v>
      </c>
      <c r="H17">
        <v>0</v>
      </c>
      <c r="I17">
        <v>0</v>
      </c>
      <c r="J17">
        <v>96.02</v>
      </c>
      <c r="K17">
        <v>25.826000000000001</v>
      </c>
      <c r="L17">
        <v>0</v>
      </c>
      <c r="M17">
        <v>12720</v>
      </c>
      <c r="N17">
        <v>0</v>
      </c>
      <c r="O17">
        <v>615493</v>
      </c>
      <c r="P17">
        <v>12720</v>
      </c>
      <c r="Q17">
        <v>0</v>
      </c>
      <c r="R17">
        <v>0</v>
      </c>
      <c r="S17">
        <v>0</v>
      </c>
      <c r="T17">
        <v>0</v>
      </c>
      <c r="U17">
        <v>0</v>
      </c>
      <c r="V17">
        <v>97.272000000000006</v>
      </c>
      <c r="W17">
        <v>0</v>
      </c>
      <c r="X17">
        <v>12738</v>
      </c>
      <c r="Y17">
        <v>0</v>
      </c>
      <c r="Z17">
        <v>95126000000</v>
      </c>
      <c r="AA17">
        <v>31708000000</v>
      </c>
      <c r="AB17">
        <v>95207000000</v>
      </c>
      <c r="AC17">
        <v>4258</v>
      </c>
      <c r="AD17">
        <v>31788000000</v>
      </c>
      <c r="AE17">
        <v>48.779000000000003</v>
      </c>
      <c r="AF17">
        <v>0</v>
      </c>
      <c r="AG17">
        <v>534502</v>
      </c>
      <c r="AH17">
        <v>0</v>
      </c>
      <c r="AI17">
        <v>1531367</v>
      </c>
      <c r="AJ17">
        <v>0</v>
      </c>
      <c r="AK17">
        <v>0</v>
      </c>
    </row>
    <row r="18" spans="1:37" x14ac:dyDescent="0.2">
      <c r="A18" t="s">
        <v>57</v>
      </c>
      <c r="B18">
        <f t="shared" si="0"/>
        <v>1.2000904921284767</v>
      </c>
      <c r="C18">
        <f t="shared" si="1"/>
        <v>25324226.964000002</v>
      </c>
      <c r="D18">
        <f t="shared" si="2"/>
        <v>30391364</v>
      </c>
      <c r="E18">
        <v>89</v>
      </c>
      <c r="F18">
        <v>3699</v>
      </c>
      <c r="G18">
        <v>23</v>
      </c>
      <c r="H18">
        <v>2064</v>
      </c>
      <c r="I18">
        <v>0</v>
      </c>
      <c r="J18">
        <v>94.382000000000005</v>
      </c>
      <c r="K18">
        <v>5.1479999999999997</v>
      </c>
      <c r="L18">
        <v>0</v>
      </c>
      <c r="M18">
        <v>9873</v>
      </c>
      <c r="N18">
        <v>0</v>
      </c>
      <c r="O18">
        <v>85369</v>
      </c>
      <c r="P18">
        <v>9864</v>
      </c>
      <c r="Q18">
        <v>0</v>
      </c>
      <c r="R18">
        <v>0</v>
      </c>
      <c r="S18">
        <v>17215000000</v>
      </c>
      <c r="T18">
        <v>0</v>
      </c>
      <c r="U18">
        <v>12615000000</v>
      </c>
      <c r="V18">
        <v>94.382000000000005</v>
      </c>
      <c r="W18">
        <v>0</v>
      </c>
      <c r="X18">
        <v>9864</v>
      </c>
      <c r="Y18">
        <v>0</v>
      </c>
      <c r="Z18">
        <v>76924000000</v>
      </c>
      <c r="AA18">
        <v>393000000</v>
      </c>
      <c r="AB18">
        <v>76936000000</v>
      </c>
      <c r="AC18">
        <v>55</v>
      </c>
      <c r="AD18">
        <v>394000000</v>
      </c>
      <c r="AE18">
        <v>46.256999999999998</v>
      </c>
      <c r="AF18">
        <v>97.753</v>
      </c>
      <c r="AG18">
        <v>85369</v>
      </c>
      <c r="AH18">
        <v>0</v>
      </c>
      <c r="AI18">
        <v>1024069</v>
      </c>
      <c r="AJ18">
        <v>445</v>
      </c>
      <c r="AK18">
        <v>591</v>
      </c>
    </row>
    <row r="19" spans="1:37" x14ac:dyDescent="0.2">
      <c r="A19" t="s">
        <v>79</v>
      </c>
      <c r="B19">
        <f t="shared" si="0"/>
        <v>5.1659880748212901</v>
      </c>
      <c r="C19">
        <f t="shared" si="1"/>
        <v>1047335.751</v>
      </c>
      <c r="D19">
        <f t="shared" si="2"/>
        <v>5410524</v>
      </c>
      <c r="E19">
        <v>3</v>
      </c>
      <c r="F19">
        <v>4917</v>
      </c>
      <c r="G19">
        <v>24</v>
      </c>
      <c r="H19">
        <v>0</v>
      </c>
      <c r="I19">
        <v>0</v>
      </c>
      <c r="J19">
        <v>70.454999999999998</v>
      </c>
      <c r="K19">
        <v>50.415999999999997</v>
      </c>
      <c r="L19">
        <v>0</v>
      </c>
      <c r="M19">
        <v>13419</v>
      </c>
      <c r="N19">
        <v>0</v>
      </c>
      <c r="O19">
        <v>450877</v>
      </c>
      <c r="P19">
        <v>13419</v>
      </c>
      <c r="Q19">
        <v>0</v>
      </c>
      <c r="R19">
        <v>0</v>
      </c>
      <c r="S19">
        <v>0</v>
      </c>
      <c r="T19">
        <v>0</v>
      </c>
      <c r="U19">
        <v>0</v>
      </c>
      <c r="V19">
        <v>84.876000000000005</v>
      </c>
      <c r="W19">
        <v>0</v>
      </c>
      <c r="X19">
        <v>15804</v>
      </c>
      <c r="Y19">
        <v>0</v>
      </c>
      <c r="Z19">
        <v>71001000000</v>
      </c>
      <c r="AA19">
        <v>71001000000</v>
      </c>
      <c r="AB19">
        <v>83652000000</v>
      </c>
      <c r="AC19">
        <v>19038</v>
      </c>
      <c r="AD19">
        <v>100776000000</v>
      </c>
      <c r="AE19">
        <v>44.49</v>
      </c>
      <c r="AF19">
        <v>0</v>
      </c>
      <c r="AG19">
        <v>427399</v>
      </c>
      <c r="AH19">
        <v>0</v>
      </c>
      <c r="AI19">
        <v>1386635</v>
      </c>
      <c r="AJ19">
        <v>0</v>
      </c>
      <c r="AK19">
        <v>0</v>
      </c>
    </row>
    <row r="20" spans="1:37" x14ac:dyDescent="0.2">
      <c r="A20" t="s">
        <v>80</v>
      </c>
      <c r="B20">
        <f t="shared" si="0"/>
        <v>2.7994428053440421</v>
      </c>
      <c r="C20">
        <f t="shared" si="1"/>
        <v>454358.98800000001</v>
      </c>
      <c r="D20">
        <f t="shared" si="2"/>
        <v>1271952</v>
      </c>
      <c r="E20">
        <v>6</v>
      </c>
      <c r="F20">
        <v>5493</v>
      </c>
      <c r="G20">
        <v>32</v>
      </c>
      <c r="H20">
        <v>0</v>
      </c>
      <c r="I20">
        <v>12288</v>
      </c>
      <c r="J20">
        <v>78.278000000000006</v>
      </c>
      <c r="K20">
        <v>20.218</v>
      </c>
      <c r="L20">
        <v>0</v>
      </c>
      <c r="M20">
        <v>6330</v>
      </c>
      <c r="N20">
        <v>0</v>
      </c>
      <c r="O20">
        <v>52998</v>
      </c>
      <c r="P20">
        <v>6330</v>
      </c>
      <c r="Q20">
        <v>0</v>
      </c>
      <c r="R20">
        <v>0</v>
      </c>
      <c r="S20">
        <v>2663000000</v>
      </c>
      <c r="T20">
        <v>0</v>
      </c>
      <c r="U20">
        <v>2749000000</v>
      </c>
      <c r="V20">
        <v>77.671999999999997</v>
      </c>
      <c r="W20">
        <v>0</v>
      </c>
      <c r="X20">
        <v>7437</v>
      </c>
      <c r="Y20">
        <v>0</v>
      </c>
      <c r="Z20">
        <v>13786000000</v>
      </c>
      <c r="AA20">
        <v>65000000</v>
      </c>
      <c r="AB20">
        <v>17706000000</v>
      </c>
      <c r="AC20">
        <v>35</v>
      </c>
      <c r="AD20">
        <v>82000000</v>
      </c>
      <c r="AE20">
        <v>47.497</v>
      </c>
      <c r="AF20">
        <v>76.042000000000002</v>
      </c>
      <c r="AG20">
        <v>55407</v>
      </c>
      <c r="AH20">
        <v>0</v>
      </c>
      <c r="AI20">
        <v>330872</v>
      </c>
      <c r="AJ20">
        <v>288</v>
      </c>
      <c r="AK20">
        <v>279</v>
      </c>
    </row>
    <row r="21" spans="1:37" x14ac:dyDescent="0.2">
      <c r="A21" t="s">
        <v>81</v>
      </c>
      <c r="B21">
        <f t="shared" si="0"/>
        <v>0</v>
      </c>
      <c r="C21">
        <f t="shared" si="1"/>
        <v>33207991.836000003</v>
      </c>
      <c r="D21">
        <f t="shared" si="2"/>
        <v>0</v>
      </c>
      <c r="E21">
        <v>69</v>
      </c>
      <c r="F21">
        <v>6374</v>
      </c>
      <c r="G21">
        <v>10</v>
      </c>
      <c r="H21">
        <v>0</v>
      </c>
      <c r="I21">
        <v>0</v>
      </c>
      <c r="J21">
        <v>100</v>
      </c>
      <c r="K21">
        <v>0</v>
      </c>
      <c r="L21">
        <v>0</v>
      </c>
      <c r="M21">
        <v>17129</v>
      </c>
      <c r="N21">
        <v>0</v>
      </c>
      <c r="O21">
        <v>0</v>
      </c>
      <c r="P21">
        <v>17129</v>
      </c>
      <c r="Q21">
        <v>0</v>
      </c>
      <c r="R21">
        <v>0</v>
      </c>
      <c r="S21">
        <v>0</v>
      </c>
      <c r="T21">
        <v>0</v>
      </c>
      <c r="U21">
        <v>0</v>
      </c>
      <c r="V21">
        <v>72.423000000000002</v>
      </c>
      <c r="W21">
        <v>0</v>
      </c>
      <c r="X21">
        <v>16783</v>
      </c>
      <c r="Y21">
        <v>0</v>
      </c>
      <c r="Z21">
        <v>75506000000</v>
      </c>
      <c r="AA21">
        <v>69609000000</v>
      </c>
      <c r="AB21">
        <v>91795000000</v>
      </c>
      <c r="AC21">
        <v>12660</v>
      </c>
      <c r="AD21">
        <v>69609000000</v>
      </c>
      <c r="AE21">
        <v>45.767000000000003</v>
      </c>
      <c r="AF21">
        <v>0</v>
      </c>
      <c r="AG21">
        <v>101286</v>
      </c>
      <c r="AH21">
        <v>0</v>
      </c>
      <c r="AI21">
        <v>2079476</v>
      </c>
      <c r="AJ21">
        <v>0</v>
      </c>
      <c r="AK21">
        <v>0</v>
      </c>
    </row>
    <row r="22" spans="1:37" x14ac:dyDescent="0.2">
      <c r="A22" t="s">
        <v>38</v>
      </c>
      <c r="B22">
        <f t="shared" si="0"/>
        <v>29.218542683899482</v>
      </c>
      <c r="C22">
        <f t="shared" si="1"/>
        <v>135873559.71000001</v>
      </c>
      <c r="D22">
        <f t="shared" si="2"/>
        <v>3970027404</v>
      </c>
      <c r="E22">
        <v>63</v>
      </c>
      <c r="F22">
        <v>6962</v>
      </c>
      <c r="G22">
        <v>153</v>
      </c>
      <c r="H22">
        <v>16912</v>
      </c>
      <c r="I22">
        <v>0</v>
      </c>
      <c r="J22">
        <v>100</v>
      </c>
      <c r="K22">
        <v>27.553000000000001</v>
      </c>
      <c r="L22">
        <v>0</v>
      </c>
      <c r="M22">
        <v>58301</v>
      </c>
      <c r="N22">
        <v>0</v>
      </c>
      <c r="O22">
        <v>15754077</v>
      </c>
      <c r="P22">
        <v>14575</v>
      </c>
      <c r="Q22">
        <v>0</v>
      </c>
      <c r="R22">
        <v>0</v>
      </c>
      <c r="S22">
        <v>873939000000</v>
      </c>
      <c r="T22">
        <v>0</v>
      </c>
      <c r="U22">
        <v>487958000000</v>
      </c>
      <c r="V22">
        <v>99.802000000000007</v>
      </c>
      <c r="W22">
        <v>7.5999999999999998E-2</v>
      </c>
      <c r="X22">
        <v>57393</v>
      </c>
      <c r="Y22">
        <v>0</v>
      </c>
      <c r="Z22">
        <v>309785000000</v>
      </c>
      <c r="AA22">
        <v>19857000000</v>
      </c>
      <c r="AB22">
        <v>309787000000</v>
      </c>
      <c r="AC22">
        <v>3786</v>
      </c>
      <c r="AD22">
        <v>19857000000</v>
      </c>
      <c r="AE22">
        <v>15.144</v>
      </c>
      <c r="AF22">
        <v>72.212000000000003</v>
      </c>
      <c r="AG22">
        <v>8123944</v>
      </c>
      <c r="AH22">
        <v>0</v>
      </c>
      <c r="AI22">
        <v>939446</v>
      </c>
      <c r="AJ22">
        <v>23371</v>
      </c>
      <c r="AK22">
        <v>41780</v>
      </c>
    </row>
    <row r="23" spans="1:37" x14ac:dyDescent="0.2">
      <c r="A23" t="s">
        <v>82</v>
      </c>
      <c r="B23">
        <f t="shared" si="0"/>
        <v>29.522202799503408</v>
      </c>
      <c r="C23">
        <f t="shared" si="1"/>
        <v>251090202.52800003</v>
      </c>
      <c r="D23">
        <f t="shared" si="2"/>
        <v>7412735880</v>
      </c>
      <c r="E23">
        <v>66</v>
      </c>
      <c r="F23">
        <v>8688</v>
      </c>
      <c r="G23">
        <v>153</v>
      </c>
      <c r="H23">
        <v>16912</v>
      </c>
      <c r="I23">
        <v>0</v>
      </c>
      <c r="J23">
        <v>100</v>
      </c>
      <c r="K23">
        <v>39.436</v>
      </c>
      <c r="L23">
        <v>0</v>
      </c>
      <c r="M23">
        <v>106206</v>
      </c>
      <c r="N23">
        <v>0</v>
      </c>
      <c r="O23">
        <v>28078545</v>
      </c>
      <c r="P23">
        <v>26551</v>
      </c>
      <c r="Q23">
        <v>0</v>
      </c>
      <c r="R23">
        <v>0</v>
      </c>
      <c r="S23">
        <v>966820000000</v>
      </c>
      <c r="T23">
        <v>0</v>
      </c>
      <c r="U23">
        <v>498839000000</v>
      </c>
      <c r="V23">
        <v>99.869</v>
      </c>
      <c r="W23">
        <v>1.0169999999999999</v>
      </c>
      <c r="X23">
        <v>104904</v>
      </c>
      <c r="Y23">
        <v>0</v>
      </c>
      <c r="Z23">
        <v>437891000000</v>
      </c>
      <c r="AA23">
        <v>6344000000</v>
      </c>
      <c r="AB23">
        <v>437893000000</v>
      </c>
      <c r="AC23">
        <v>2912</v>
      </c>
      <c r="AD23">
        <v>6344000000</v>
      </c>
      <c r="AE23">
        <v>25.634</v>
      </c>
      <c r="AF23">
        <v>74.477000000000004</v>
      </c>
      <c r="AG23">
        <v>14224384</v>
      </c>
      <c r="AH23">
        <v>0</v>
      </c>
      <c r="AI23">
        <v>1318601</v>
      </c>
      <c r="AJ23">
        <v>33408</v>
      </c>
      <c r="AK23">
        <v>63336</v>
      </c>
    </row>
    <row r="24" spans="1:37" x14ac:dyDescent="0.2">
      <c r="A24" t="s">
        <v>83</v>
      </c>
      <c r="B24">
        <f t="shared" si="0"/>
        <v>68.223522250427166</v>
      </c>
      <c r="C24">
        <f t="shared" si="1"/>
        <v>329488.23600000003</v>
      </c>
      <c r="D24">
        <f t="shared" si="2"/>
        <v>22478848</v>
      </c>
      <c r="E24">
        <v>7</v>
      </c>
      <c r="F24">
        <v>13207</v>
      </c>
      <c r="G24">
        <v>124</v>
      </c>
      <c r="H24">
        <v>8192</v>
      </c>
      <c r="I24">
        <v>0</v>
      </c>
      <c r="J24">
        <v>77.66</v>
      </c>
      <c r="K24">
        <v>55.573</v>
      </c>
      <c r="L24">
        <v>0</v>
      </c>
      <c r="M24">
        <v>1092</v>
      </c>
      <c r="N24">
        <v>0</v>
      </c>
      <c r="O24">
        <v>802816</v>
      </c>
      <c r="P24">
        <v>1092</v>
      </c>
      <c r="Q24">
        <v>0</v>
      </c>
      <c r="R24">
        <v>0</v>
      </c>
      <c r="S24">
        <v>31128000000</v>
      </c>
      <c r="T24">
        <v>0</v>
      </c>
      <c r="U24">
        <v>19131000000</v>
      </c>
      <c r="V24">
        <v>90.524000000000001</v>
      </c>
      <c r="W24">
        <v>3.1619999999999999</v>
      </c>
      <c r="X24">
        <v>1128</v>
      </c>
      <c r="Y24">
        <v>0</v>
      </c>
      <c r="Z24">
        <v>3564000000</v>
      </c>
      <c r="AA24">
        <v>3944000000</v>
      </c>
      <c r="AB24">
        <v>3937000000</v>
      </c>
      <c r="AC24">
        <v>1504</v>
      </c>
      <c r="AD24">
        <v>5079000000</v>
      </c>
      <c r="AE24">
        <v>48.874000000000002</v>
      </c>
      <c r="AF24">
        <v>53.978000000000002</v>
      </c>
      <c r="AG24">
        <v>409856</v>
      </c>
      <c r="AH24">
        <v>0</v>
      </c>
      <c r="AI24">
        <v>104576</v>
      </c>
      <c r="AJ24">
        <v>1416</v>
      </c>
      <c r="AK24">
        <v>2304</v>
      </c>
    </row>
    <row r="25" spans="1:37" x14ac:dyDescent="0.2">
      <c r="A25" t="s">
        <v>84</v>
      </c>
      <c r="B25">
        <f t="shared" si="0"/>
        <v>0.83188171732963512</v>
      </c>
      <c r="C25">
        <f t="shared" si="1"/>
        <v>4643881.3590000002</v>
      </c>
      <c r="D25">
        <f t="shared" si="2"/>
        <v>3863160</v>
      </c>
      <c r="E25">
        <v>3</v>
      </c>
      <c r="F25">
        <v>19253</v>
      </c>
      <c r="G25">
        <v>28</v>
      </c>
      <c r="H25">
        <v>0</v>
      </c>
      <c r="I25">
        <v>0</v>
      </c>
      <c r="J25">
        <v>99.998000000000005</v>
      </c>
      <c r="K25">
        <v>57.183</v>
      </c>
      <c r="L25">
        <v>0</v>
      </c>
      <c r="M25">
        <v>80484</v>
      </c>
      <c r="N25">
        <v>0</v>
      </c>
      <c r="O25">
        <v>321930</v>
      </c>
      <c r="P25">
        <v>80484</v>
      </c>
      <c r="Q25">
        <v>0</v>
      </c>
      <c r="R25">
        <v>0</v>
      </c>
      <c r="S25">
        <v>0</v>
      </c>
      <c r="T25">
        <v>0</v>
      </c>
      <c r="U25">
        <v>0</v>
      </c>
      <c r="V25">
        <v>70.632000000000005</v>
      </c>
      <c r="W25">
        <v>0</v>
      </c>
      <c r="X25">
        <v>59510</v>
      </c>
      <c r="Y25">
        <v>0</v>
      </c>
      <c r="Z25">
        <v>80401000000</v>
      </c>
      <c r="AA25">
        <v>76975000000</v>
      </c>
      <c r="AB25">
        <v>113833000000</v>
      </c>
      <c r="AC25">
        <v>40242</v>
      </c>
      <c r="AD25">
        <v>76976000000</v>
      </c>
      <c r="AE25">
        <v>53.884</v>
      </c>
      <c r="AF25">
        <v>0</v>
      </c>
      <c r="AG25">
        <v>965790</v>
      </c>
      <c r="AH25">
        <v>0</v>
      </c>
      <c r="AI25">
        <v>40927600</v>
      </c>
      <c r="AJ25">
        <v>0</v>
      </c>
      <c r="AK25">
        <v>0</v>
      </c>
    </row>
    <row r="26" spans="1:37" x14ac:dyDescent="0.2">
      <c r="A26" t="s">
        <v>85</v>
      </c>
      <c r="B26">
        <f t="shared" si="0"/>
        <v>182.02505401052997</v>
      </c>
      <c r="C26">
        <f t="shared" si="1"/>
        <v>939700.09200000006</v>
      </c>
      <c r="D26">
        <f t="shared" si="2"/>
        <v>171048960</v>
      </c>
      <c r="E26">
        <v>3</v>
      </c>
      <c r="F26">
        <v>24106</v>
      </c>
      <c r="G26">
        <v>120</v>
      </c>
      <c r="H26">
        <v>12288</v>
      </c>
      <c r="I26">
        <v>0</v>
      </c>
      <c r="J26">
        <v>77.637</v>
      </c>
      <c r="K26">
        <v>50.018999999999998</v>
      </c>
      <c r="L26">
        <v>0</v>
      </c>
      <c r="M26">
        <v>16470</v>
      </c>
      <c r="N26">
        <v>0</v>
      </c>
      <c r="O26">
        <v>14254080</v>
      </c>
      <c r="P26">
        <v>16470</v>
      </c>
      <c r="Q26">
        <v>0</v>
      </c>
      <c r="R26">
        <v>0</v>
      </c>
      <c r="S26">
        <v>98425000000</v>
      </c>
      <c r="T26">
        <v>0</v>
      </c>
      <c r="U26">
        <v>24443000000</v>
      </c>
      <c r="V26">
        <v>78.513000000000005</v>
      </c>
      <c r="W26">
        <v>12.462999999999999</v>
      </c>
      <c r="X26">
        <v>17156</v>
      </c>
      <c r="Y26">
        <v>0</v>
      </c>
      <c r="Z26">
        <v>12994000000</v>
      </c>
      <c r="AA26">
        <v>1684000000</v>
      </c>
      <c r="AB26">
        <v>16550000000</v>
      </c>
      <c r="AC26">
        <v>2574</v>
      </c>
      <c r="AD26">
        <v>2170000000</v>
      </c>
      <c r="AE26">
        <v>54.140999999999998</v>
      </c>
      <c r="AF26">
        <v>48.441000000000003</v>
      </c>
      <c r="AG26">
        <v>7143936</v>
      </c>
      <c r="AH26">
        <v>0</v>
      </c>
      <c r="AI26">
        <v>415744</v>
      </c>
      <c r="AJ26">
        <v>7248</v>
      </c>
      <c r="AK26">
        <v>29184</v>
      </c>
    </row>
    <row r="27" spans="1:37" x14ac:dyDescent="0.2">
      <c r="A27" t="s">
        <v>56</v>
      </c>
      <c r="B27">
        <f t="shared" si="0"/>
        <v>2.3087905732668257</v>
      </c>
      <c r="C27">
        <f t="shared" si="1"/>
        <v>2762173.44</v>
      </c>
      <c r="D27">
        <f t="shared" si="2"/>
        <v>6377280</v>
      </c>
      <c r="E27">
        <v>2</v>
      </c>
      <c r="F27">
        <v>33408</v>
      </c>
      <c r="G27">
        <v>15</v>
      </c>
      <c r="H27">
        <v>0</v>
      </c>
      <c r="I27">
        <v>128</v>
      </c>
      <c r="J27">
        <v>12.5</v>
      </c>
      <c r="K27">
        <v>40.97</v>
      </c>
      <c r="L27">
        <v>0</v>
      </c>
      <c r="M27">
        <v>61320</v>
      </c>
      <c r="N27">
        <v>0</v>
      </c>
      <c r="O27">
        <v>797160</v>
      </c>
      <c r="P27">
        <v>61320</v>
      </c>
      <c r="Q27">
        <v>0</v>
      </c>
      <c r="R27">
        <v>0</v>
      </c>
      <c r="S27">
        <v>1007926000000</v>
      </c>
      <c r="T27">
        <v>0</v>
      </c>
      <c r="U27">
        <v>62995000000</v>
      </c>
      <c r="V27">
        <v>75</v>
      </c>
      <c r="W27">
        <v>0</v>
      </c>
      <c r="X27">
        <v>53655</v>
      </c>
      <c r="Y27">
        <v>0</v>
      </c>
      <c r="Z27">
        <v>41340000000</v>
      </c>
      <c r="AA27">
        <v>1968000000</v>
      </c>
      <c r="AB27">
        <v>55120000000</v>
      </c>
      <c r="AC27">
        <v>15330</v>
      </c>
      <c r="AD27">
        <v>15748000000</v>
      </c>
      <c r="AE27">
        <v>44.615000000000002</v>
      </c>
      <c r="AF27">
        <v>11.581</v>
      </c>
      <c r="AG27">
        <v>797160</v>
      </c>
      <c r="AH27">
        <v>0</v>
      </c>
      <c r="AI27">
        <v>11788770</v>
      </c>
      <c r="AJ27">
        <v>15330</v>
      </c>
      <c r="AK27">
        <v>245280</v>
      </c>
    </row>
    <row r="28" spans="1:37" x14ac:dyDescent="0.2">
      <c r="A28" t="s">
        <v>86</v>
      </c>
      <c r="B28">
        <f t="shared" si="0"/>
        <v>52.772058453144368</v>
      </c>
      <c r="C28">
        <f t="shared" si="1"/>
        <v>8240113.3620000007</v>
      </c>
      <c r="D28">
        <f t="shared" si="2"/>
        <v>434847744</v>
      </c>
      <c r="E28">
        <v>3</v>
      </c>
      <c r="F28">
        <v>45643</v>
      </c>
      <c r="G28">
        <v>39</v>
      </c>
      <c r="H28">
        <v>4228</v>
      </c>
      <c r="I28">
        <v>0</v>
      </c>
      <c r="J28">
        <v>24.846</v>
      </c>
      <c r="K28">
        <v>21.51</v>
      </c>
      <c r="L28">
        <v>0</v>
      </c>
      <c r="M28">
        <v>143580</v>
      </c>
      <c r="N28">
        <v>0</v>
      </c>
      <c r="O28">
        <v>36237312</v>
      </c>
      <c r="P28">
        <v>143488</v>
      </c>
      <c r="Q28">
        <v>0</v>
      </c>
      <c r="R28">
        <v>0</v>
      </c>
      <c r="S28">
        <v>1243148000000</v>
      </c>
      <c r="T28">
        <v>0</v>
      </c>
      <c r="U28">
        <v>103614000000</v>
      </c>
      <c r="V28">
        <v>82.391000000000005</v>
      </c>
      <c r="W28">
        <v>7.7939999999999996</v>
      </c>
      <c r="X28">
        <v>92008</v>
      </c>
      <c r="Y28">
        <v>0</v>
      </c>
      <c r="Z28">
        <v>60178000000</v>
      </c>
      <c r="AA28">
        <v>294000000</v>
      </c>
      <c r="AB28">
        <v>73039000000</v>
      </c>
      <c r="AC28">
        <v>1620</v>
      </c>
      <c r="AD28">
        <v>1186000000</v>
      </c>
      <c r="AE28">
        <v>58.426000000000002</v>
      </c>
      <c r="AF28">
        <v>42.292000000000002</v>
      </c>
      <c r="AG28">
        <v>18139136</v>
      </c>
      <c r="AH28">
        <v>0</v>
      </c>
      <c r="AI28">
        <v>3482703</v>
      </c>
      <c r="AJ28">
        <v>35348</v>
      </c>
      <c r="AK28">
        <v>424096</v>
      </c>
    </row>
    <row r="29" spans="1:37" x14ac:dyDescent="0.2">
      <c r="A29" t="s">
        <v>87</v>
      </c>
      <c r="B29">
        <f t="shared" si="0"/>
        <v>111.96483835388808</v>
      </c>
      <c r="C29">
        <f t="shared" si="1"/>
        <v>31841676.48</v>
      </c>
      <c r="D29">
        <f t="shared" si="2"/>
        <v>3565148160</v>
      </c>
      <c r="E29">
        <v>3</v>
      </c>
      <c r="F29">
        <v>65248</v>
      </c>
      <c r="G29">
        <v>128</v>
      </c>
      <c r="H29">
        <v>16912</v>
      </c>
      <c r="I29">
        <v>0</v>
      </c>
      <c r="J29">
        <v>100</v>
      </c>
      <c r="K29">
        <v>48.069000000000003</v>
      </c>
      <c r="L29">
        <v>0</v>
      </c>
      <c r="M29">
        <v>284544</v>
      </c>
      <c r="N29">
        <v>0</v>
      </c>
      <c r="O29">
        <v>297095680</v>
      </c>
      <c r="P29">
        <v>71136</v>
      </c>
      <c r="Q29">
        <v>0</v>
      </c>
      <c r="R29">
        <v>0</v>
      </c>
      <c r="S29">
        <v>1434664000000</v>
      </c>
      <c r="T29">
        <v>0</v>
      </c>
      <c r="U29">
        <v>256173000000</v>
      </c>
      <c r="V29">
        <v>100</v>
      </c>
      <c r="W29">
        <v>0.45700000000000002</v>
      </c>
      <c r="X29">
        <v>283624</v>
      </c>
      <c r="Y29">
        <v>0</v>
      </c>
      <c r="Z29">
        <v>162670000000</v>
      </c>
      <c r="AA29">
        <v>80694000000</v>
      </c>
      <c r="AB29">
        <v>162670000000</v>
      </c>
      <c r="AC29">
        <v>141120</v>
      </c>
      <c r="AD29">
        <v>80694000000</v>
      </c>
      <c r="AE29">
        <v>24.949000000000002</v>
      </c>
      <c r="AF29">
        <v>48.947000000000003</v>
      </c>
      <c r="AG29">
        <v>149148160</v>
      </c>
      <c r="AH29">
        <v>0</v>
      </c>
      <c r="AI29">
        <v>9864960</v>
      </c>
      <c r="AJ29">
        <v>112000</v>
      </c>
      <c r="AK29">
        <v>627240</v>
      </c>
    </row>
    <row r="30" spans="1:37" x14ac:dyDescent="0.2">
      <c r="A30" t="s">
        <v>36</v>
      </c>
      <c r="B30">
        <f t="shared" si="0"/>
        <v>26.826032983773185</v>
      </c>
      <c r="C30">
        <f t="shared" si="1"/>
        <v>2714675340.7800002</v>
      </c>
      <c r="D30">
        <f t="shared" si="2"/>
        <v>72823970232</v>
      </c>
      <c r="E30">
        <v>26</v>
      </c>
      <c r="F30">
        <v>158551</v>
      </c>
      <c r="G30">
        <v>153</v>
      </c>
      <c r="H30">
        <v>16912</v>
      </c>
      <c r="I30">
        <v>0</v>
      </c>
      <c r="J30">
        <v>82.578999999999994</v>
      </c>
      <c r="K30">
        <v>50.216999999999999</v>
      </c>
      <c r="L30">
        <v>0</v>
      </c>
      <c r="M30">
        <v>2720826</v>
      </c>
      <c r="N30">
        <v>0</v>
      </c>
      <c r="O30">
        <v>700230483</v>
      </c>
      <c r="P30">
        <v>2720826</v>
      </c>
      <c r="Q30">
        <v>0</v>
      </c>
      <c r="R30">
        <v>0</v>
      </c>
      <c r="S30">
        <v>1347205000000</v>
      </c>
      <c r="T30">
        <v>0</v>
      </c>
      <c r="U30">
        <v>678823000000</v>
      </c>
      <c r="V30">
        <v>22.978000000000002</v>
      </c>
      <c r="W30">
        <v>74.343999999999994</v>
      </c>
      <c r="X30">
        <v>2629921</v>
      </c>
      <c r="Y30">
        <v>0</v>
      </c>
      <c r="Z30">
        <v>658530000000</v>
      </c>
      <c r="AA30">
        <v>2043000000</v>
      </c>
      <c r="AB30">
        <v>2799305000000</v>
      </c>
      <c r="AC30">
        <v>8697</v>
      </c>
      <c r="AD30">
        <v>2061000000</v>
      </c>
      <c r="AE30">
        <v>74.825000000000003</v>
      </c>
      <c r="AF30">
        <v>71.668000000000006</v>
      </c>
      <c r="AG30">
        <v>350659923</v>
      </c>
      <c r="AH30">
        <v>0</v>
      </c>
      <c r="AI30">
        <v>22924238</v>
      </c>
      <c r="AJ30">
        <v>701436</v>
      </c>
      <c r="AK30">
        <v>1391803</v>
      </c>
    </row>
    <row r="31" spans="1:37" x14ac:dyDescent="0.2">
      <c r="A31" t="s">
        <v>88</v>
      </c>
      <c r="B31">
        <f t="shared" si="0"/>
        <v>28.384295250242978</v>
      </c>
      <c r="C31">
        <f t="shared" si="1"/>
        <v>2707205167.5949998</v>
      </c>
      <c r="D31">
        <f t="shared" si="2"/>
        <v>76842110780</v>
      </c>
      <c r="E31">
        <v>19</v>
      </c>
      <c r="F31">
        <v>214493</v>
      </c>
      <c r="G31">
        <v>153</v>
      </c>
      <c r="H31">
        <v>16912</v>
      </c>
      <c r="I31">
        <v>0</v>
      </c>
      <c r="J31">
        <v>84.328999999999994</v>
      </c>
      <c r="K31">
        <v>69.945999999999998</v>
      </c>
      <c r="L31">
        <v>0</v>
      </c>
      <c r="M31">
        <v>3929496</v>
      </c>
      <c r="N31">
        <v>0</v>
      </c>
      <c r="O31">
        <v>1011080405</v>
      </c>
      <c r="P31">
        <v>3929496</v>
      </c>
      <c r="Q31">
        <v>0</v>
      </c>
      <c r="R31">
        <v>0</v>
      </c>
      <c r="S31">
        <v>1365553000000</v>
      </c>
      <c r="T31">
        <v>0</v>
      </c>
      <c r="U31">
        <v>689600000000</v>
      </c>
      <c r="V31">
        <v>23.423999999999999</v>
      </c>
      <c r="W31">
        <v>74.009</v>
      </c>
      <c r="X31">
        <v>4199977</v>
      </c>
      <c r="Y31">
        <v>0</v>
      </c>
      <c r="Z31">
        <v>664285000000</v>
      </c>
      <c r="AA31">
        <v>2683000000</v>
      </c>
      <c r="AB31">
        <v>2823441000000</v>
      </c>
      <c r="AC31">
        <v>16311</v>
      </c>
      <c r="AD31">
        <v>2745000000</v>
      </c>
      <c r="AE31">
        <v>69.900999999999996</v>
      </c>
      <c r="AF31">
        <v>74.263000000000005</v>
      </c>
      <c r="AG31">
        <v>506538197</v>
      </c>
      <c r="AH31">
        <v>0</v>
      </c>
      <c r="AI31">
        <v>33454051</v>
      </c>
      <c r="AJ31">
        <v>1019664</v>
      </c>
      <c r="AK31">
        <v>2019043</v>
      </c>
    </row>
    <row r="32" spans="1:37" x14ac:dyDescent="0.2">
      <c r="A32" t="s">
        <v>89</v>
      </c>
      <c r="B32">
        <f t="shared" si="0"/>
        <v>0.82542790802212918</v>
      </c>
      <c r="C32">
        <f t="shared" si="1"/>
        <v>341653919.45100003</v>
      </c>
      <c r="D32">
        <f t="shared" si="2"/>
        <v>282010680</v>
      </c>
      <c r="E32">
        <v>3</v>
      </c>
      <c r="F32">
        <v>559429</v>
      </c>
      <c r="G32">
        <v>32</v>
      </c>
      <c r="H32">
        <v>0</v>
      </c>
      <c r="I32">
        <v>0</v>
      </c>
      <c r="J32">
        <v>99.869</v>
      </c>
      <c r="K32">
        <v>14.023999999999999</v>
      </c>
      <c r="L32">
        <v>0</v>
      </c>
      <c r="M32">
        <v>2941470</v>
      </c>
      <c r="N32">
        <v>0</v>
      </c>
      <c r="O32">
        <v>23500890</v>
      </c>
      <c r="P32">
        <v>2941470</v>
      </c>
      <c r="Q32">
        <v>0</v>
      </c>
      <c r="R32">
        <v>0</v>
      </c>
      <c r="S32">
        <v>0</v>
      </c>
      <c r="T32">
        <v>0</v>
      </c>
      <c r="U32">
        <v>0</v>
      </c>
      <c r="V32">
        <v>82.013000000000005</v>
      </c>
      <c r="W32">
        <v>0</v>
      </c>
      <c r="X32">
        <v>3581898</v>
      </c>
      <c r="Y32">
        <v>0</v>
      </c>
      <c r="Z32">
        <v>203573000000</v>
      </c>
      <c r="AA32">
        <v>46000000</v>
      </c>
      <c r="AB32">
        <v>248221000000</v>
      </c>
      <c r="AC32">
        <v>667</v>
      </c>
      <c r="AD32">
        <v>46000000</v>
      </c>
      <c r="AE32">
        <v>48.682000000000002</v>
      </c>
      <c r="AF32">
        <v>0</v>
      </c>
      <c r="AG32">
        <v>23500890</v>
      </c>
      <c r="AH32">
        <v>0</v>
      </c>
      <c r="AI32">
        <v>97118120</v>
      </c>
      <c r="AJ32">
        <v>0</v>
      </c>
      <c r="AK32">
        <v>0</v>
      </c>
    </row>
    <row r="33" spans="1:37" x14ac:dyDescent="0.2">
      <c r="A33" t="s">
        <v>90</v>
      </c>
      <c r="B33">
        <f t="shared" si="0"/>
        <v>250.50874549084253</v>
      </c>
      <c r="C33">
        <f t="shared" si="1"/>
        <v>245293861.56</v>
      </c>
      <c r="D33">
        <f t="shared" si="2"/>
        <v>61448257536</v>
      </c>
      <c r="E33">
        <v>8</v>
      </c>
      <c r="F33">
        <v>575321</v>
      </c>
      <c r="G33">
        <v>120</v>
      </c>
      <c r="H33">
        <v>12544</v>
      </c>
      <c r="I33">
        <v>0</v>
      </c>
      <c r="J33">
        <v>77.677999999999997</v>
      </c>
      <c r="K33">
        <v>41.625999999999998</v>
      </c>
      <c r="L33">
        <v>0</v>
      </c>
      <c r="M33">
        <v>926274</v>
      </c>
      <c r="N33">
        <v>0</v>
      </c>
      <c r="O33">
        <v>1920258048</v>
      </c>
      <c r="P33">
        <v>926274</v>
      </c>
      <c r="Q33">
        <v>0</v>
      </c>
      <c r="R33">
        <v>0</v>
      </c>
      <c r="S33">
        <v>1437867000000</v>
      </c>
      <c r="T33">
        <v>0</v>
      </c>
      <c r="U33">
        <v>792570000000</v>
      </c>
      <c r="V33">
        <v>64.224999999999994</v>
      </c>
      <c r="W33">
        <v>25.491</v>
      </c>
      <c r="X33">
        <v>849250</v>
      </c>
      <c r="Y33">
        <v>0</v>
      </c>
      <c r="Z33">
        <v>53295000000</v>
      </c>
      <c r="AA33">
        <v>74126000000</v>
      </c>
      <c r="AB33">
        <v>70711000000</v>
      </c>
      <c r="AC33">
        <v>1432382</v>
      </c>
      <c r="AD33">
        <v>95450000000</v>
      </c>
      <c r="AE33">
        <v>54.164999999999999</v>
      </c>
      <c r="AF33">
        <v>51.42</v>
      </c>
      <c r="AG33">
        <v>978763200</v>
      </c>
      <c r="AH33">
        <v>0</v>
      </c>
      <c r="AI33">
        <v>250245072</v>
      </c>
      <c r="AJ33">
        <v>2966310</v>
      </c>
      <c r="AK33">
        <v>5373888</v>
      </c>
    </row>
    <row r="36" spans="1:37" x14ac:dyDescent="0.2">
      <c r="B36">
        <f>D36/C36</f>
        <v>34.587268587463456</v>
      </c>
      <c r="C36">
        <f>SUM(C2:C33)</f>
        <v>6568059873.4050007</v>
      </c>
      <c r="D36">
        <f>SUM(D2:D33)</f>
        <v>227171250940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7641-55C6-2748-B7EB-4FAAE66EB233}">
  <dimension ref="A1:AK19"/>
  <sheetViews>
    <sheetView workbookViewId="0">
      <selection activeCell="D19" sqref="D19"/>
    </sheetView>
  </sheetViews>
  <sheetFormatPr baseColWidth="10" defaultRowHeight="16" x14ac:dyDescent="0.2"/>
  <cols>
    <col min="1" max="1" width="80.6640625" bestFit="1" customWidth="1"/>
    <col min="2" max="4" width="10.83203125" customWidth="1"/>
    <col min="5" max="5" width="10.33203125" bestFit="1" customWidth="1"/>
    <col min="6" max="7" width="15.33203125" bestFit="1" customWidth="1"/>
    <col min="8" max="8" width="19.5" bestFit="1" customWidth="1"/>
    <col min="9" max="9" width="26" bestFit="1" customWidth="1"/>
    <col min="10" max="10" width="30.33203125" bestFit="1" customWidth="1"/>
    <col min="11" max="11" width="18.5" bestFit="1" customWidth="1"/>
    <col min="12" max="12" width="18.1640625" bestFit="1" customWidth="1"/>
    <col min="13" max="13" width="23.6640625" bestFit="1" customWidth="1"/>
    <col min="14" max="14" width="37.6640625" bestFit="1" customWidth="1"/>
    <col min="15" max="15" width="37" bestFit="1" customWidth="1"/>
    <col min="16" max="16" width="49.6640625" bestFit="1" customWidth="1"/>
    <col min="17" max="17" width="48.5" bestFit="1" customWidth="1"/>
    <col min="18" max="18" width="49.1640625" bestFit="1" customWidth="1"/>
    <col min="19" max="19" width="38.33203125" bestFit="1" customWidth="1"/>
    <col min="20" max="20" width="35.1640625" bestFit="1" customWidth="1"/>
    <col min="21" max="21" width="38.83203125" bestFit="1" customWidth="1"/>
    <col min="22" max="22" width="29.83203125" bestFit="1" customWidth="1"/>
    <col min="23" max="23" width="30.5" bestFit="1" customWidth="1"/>
    <col min="24" max="24" width="27.83203125" bestFit="1" customWidth="1"/>
    <col min="25" max="25" width="15.33203125" bestFit="1" customWidth="1"/>
    <col min="26" max="26" width="39.83203125" bestFit="1" customWidth="1"/>
    <col min="27" max="27" width="40.33203125" bestFit="1" customWidth="1"/>
    <col min="28" max="28" width="30.33203125" bestFit="1" customWidth="1"/>
    <col min="29" max="29" width="28.33203125" bestFit="1" customWidth="1"/>
    <col min="30" max="30" width="30.83203125" bestFit="1" customWidth="1"/>
    <col min="31" max="31" width="22.83203125" bestFit="1" customWidth="1"/>
    <col min="32" max="32" width="25.6640625" bestFit="1" customWidth="1"/>
    <col min="33" max="33" width="19.6640625" bestFit="1" customWidth="1"/>
    <col min="34" max="34" width="20.33203125" bestFit="1" customWidth="1"/>
    <col min="35" max="35" width="17.1640625" bestFit="1" customWidth="1"/>
    <col min="36" max="36" width="22.83203125" bestFit="1" customWidth="1"/>
    <col min="37" max="37" width="22.33203125" bestFit="1" customWidth="1"/>
  </cols>
  <sheetData>
    <row r="1" spans="1:37" x14ac:dyDescent="0.2">
      <c r="A1" t="s">
        <v>0</v>
      </c>
      <c r="B1" t="s">
        <v>120</v>
      </c>
      <c r="C1" t="s">
        <v>119</v>
      </c>
      <c r="D1" t="s">
        <v>118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91</v>
      </c>
      <c r="B2">
        <f>D2/C2</f>
        <v>0</v>
      </c>
      <c r="C2">
        <f>Z2*F2*E2*0.000000001</f>
        <v>475354.38600000006</v>
      </c>
      <c r="D2">
        <f>E2*(N2*8+O2*4+T2*2)</f>
        <v>0</v>
      </c>
      <c r="E2">
        <v>207</v>
      </c>
      <c r="F2">
        <v>998</v>
      </c>
      <c r="G2">
        <v>10</v>
      </c>
      <c r="H2">
        <v>0</v>
      </c>
      <c r="I2">
        <v>0</v>
      </c>
      <c r="J2">
        <v>46.197000000000003</v>
      </c>
      <c r="K2">
        <v>31.367999999999999</v>
      </c>
      <c r="L2">
        <v>0</v>
      </c>
      <c r="M2">
        <v>138</v>
      </c>
      <c r="N2">
        <v>0</v>
      </c>
      <c r="O2">
        <v>0</v>
      </c>
      <c r="P2">
        <v>138</v>
      </c>
      <c r="Q2">
        <v>0</v>
      </c>
      <c r="R2">
        <v>0</v>
      </c>
      <c r="S2">
        <v>0</v>
      </c>
      <c r="T2">
        <v>0</v>
      </c>
      <c r="U2">
        <v>0</v>
      </c>
      <c r="V2">
        <v>98.043999999999997</v>
      </c>
      <c r="W2">
        <v>0</v>
      </c>
      <c r="X2">
        <v>137</v>
      </c>
      <c r="Y2">
        <v>0</v>
      </c>
      <c r="Z2">
        <v>2301000000</v>
      </c>
      <c r="AA2">
        <v>2301000000</v>
      </c>
      <c r="AB2">
        <v>2307000000</v>
      </c>
      <c r="AC2">
        <v>318</v>
      </c>
      <c r="AD2">
        <v>5372000000</v>
      </c>
      <c r="AE2">
        <v>29.658999999999999</v>
      </c>
      <c r="AF2">
        <v>0</v>
      </c>
      <c r="AG2">
        <v>0</v>
      </c>
      <c r="AH2">
        <v>0</v>
      </c>
      <c r="AI2">
        <v>37752</v>
      </c>
      <c r="AJ2">
        <v>0</v>
      </c>
      <c r="AK2">
        <v>0</v>
      </c>
    </row>
    <row r="3" spans="1:37" x14ac:dyDescent="0.2">
      <c r="A3" t="s">
        <v>60</v>
      </c>
      <c r="B3">
        <f t="shared" ref="B3:B10" si="0">D3/C3</f>
        <v>0</v>
      </c>
      <c r="C3">
        <f t="shared" ref="C3:C10" si="1">Z3*F3*E3*0.000000001</f>
        <v>14998361.598000001</v>
      </c>
      <c r="D3">
        <f t="shared" ref="D3:D10" si="2">E3*(N3*8+O3*4+T3*2)</f>
        <v>0</v>
      </c>
      <c r="E3">
        <v>417</v>
      </c>
      <c r="F3">
        <v>1203</v>
      </c>
      <c r="G3">
        <v>8</v>
      </c>
      <c r="H3">
        <v>0</v>
      </c>
      <c r="I3">
        <v>0</v>
      </c>
      <c r="J3">
        <v>100</v>
      </c>
      <c r="K3">
        <v>0</v>
      </c>
      <c r="L3">
        <v>0</v>
      </c>
      <c r="M3">
        <v>2329</v>
      </c>
      <c r="N3">
        <v>0</v>
      </c>
      <c r="O3">
        <v>0</v>
      </c>
      <c r="P3">
        <v>2329</v>
      </c>
      <c r="Q3">
        <v>0</v>
      </c>
      <c r="R3">
        <v>0</v>
      </c>
      <c r="S3">
        <v>0</v>
      </c>
      <c r="T3">
        <v>0</v>
      </c>
      <c r="U3">
        <v>0</v>
      </c>
      <c r="V3">
        <v>100</v>
      </c>
      <c r="W3">
        <v>0</v>
      </c>
      <c r="X3">
        <v>2329</v>
      </c>
      <c r="Y3">
        <v>0</v>
      </c>
      <c r="Z3">
        <v>29898000000</v>
      </c>
      <c r="AA3">
        <v>29898000000</v>
      </c>
      <c r="AB3">
        <v>29898000000</v>
      </c>
      <c r="AC3">
        <v>2329</v>
      </c>
      <c r="AD3">
        <v>29898000000</v>
      </c>
      <c r="AE3">
        <v>50</v>
      </c>
      <c r="AF3">
        <v>0</v>
      </c>
      <c r="AG3">
        <v>18638</v>
      </c>
      <c r="AH3">
        <v>0</v>
      </c>
      <c r="AI3">
        <v>373461</v>
      </c>
      <c r="AJ3">
        <v>0</v>
      </c>
      <c r="AK3">
        <v>0</v>
      </c>
    </row>
    <row r="4" spans="1:37" x14ac:dyDescent="0.2">
      <c r="A4" t="s">
        <v>92</v>
      </c>
      <c r="B4">
        <f t="shared" si="0"/>
        <v>0</v>
      </c>
      <c r="C4">
        <f t="shared" si="1"/>
        <v>205871.43600000002</v>
      </c>
      <c r="D4">
        <f t="shared" si="2"/>
        <v>0</v>
      </c>
      <c r="E4">
        <v>138</v>
      </c>
      <c r="F4">
        <v>1206</v>
      </c>
      <c r="G4">
        <v>10</v>
      </c>
      <c r="H4">
        <v>0</v>
      </c>
      <c r="I4">
        <v>0</v>
      </c>
      <c r="J4">
        <v>41.01</v>
      </c>
      <c r="K4">
        <v>32.259</v>
      </c>
      <c r="L4">
        <v>0</v>
      </c>
      <c r="M4">
        <v>75</v>
      </c>
      <c r="N4">
        <v>0</v>
      </c>
      <c r="O4">
        <v>0</v>
      </c>
      <c r="P4">
        <v>75</v>
      </c>
      <c r="Q4">
        <v>0</v>
      </c>
      <c r="R4">
        <v>0</v>
      </c>
      <c r="S4">
        <v>0</v>
      </c>
      <c r="T4">
        <v>0</v>
      </c>
      <c r="U4">
        <v>0</v>
      </c>
      <c r="V4">
        <v>71.209000000000003</v>
      </c>
      <c r="W4">
        <v>6.2670000000000003</v>
      </c>
      <c r="X4">
        <v>90</v>
      </c>
      <c r="Y4">
        <v>0</v>
      </c>
      <c r="Z4">
        <v>1237000000</v>
      </c>
      <c r="AA4">
        <v>1237000000</v>
      </c>
      <c r="AB4">
        <v>1610000000</v>
      </c>
      <c r="AC4">
        <v>235</v>
      </c>
      <c r="AD4">
        <v>3952000000</v>
      </c>
      <c r="AE4">
        <v>27.378</v>
      </c>
      <c r="AF4">
        <v>0</v>
      </c>
      <c r="AG4">
        <v>0</v>
      </c>
      <c r="AH4">
        <v>0</v>
      </c>
      <c r="AI4">
        <v>29156</v>
      </c>
      <c r="AJ4">
        <v>0</v>
      </c>
      <c r="AK4">
        <v>0</v>
      </c>
    </row>
    <row r="5" spans="1:37" x14ac:dyDescent="0.2">
      <c r="A5" t="s">
        <v>47</v>
      </c>
      <c r="B5">
        <f t="shared" si="0"/>
        <v>0</v>
      </c>
      <c r="C5">
        <f t="shared" si="1"/>
        <v>20283769.600000001</v>
      </c>
      <c r="D5">
        <f t="shared" si="2"/>
        <v>0</v>
      </c>
      <c r="E5">
        <v>556</v>
      </c>
      <c r="F5">
        <v>1208</v>
      </c>
      <c r="G5">
        <v>8</v>
      </c>
      <c r="H5">
        <v>0</v>
      </c>
      <c r="I5">
        <v>0</v>
      </c>
      <c r="J5">
        <v>99.811999999999998</v>
      </c>
      <c r="K5">
        <v>14.552</v>
      </c>
      <c r="L5">
        <v>0</v>
      </c>
      <c r="M5">
        <v>1788</v>
      </c>
      <c r="N5">
        <v>0</v>
      </c>
      <c r="O5">
        <v>0</v>
      </c>
      <c r="P5">
        <v>1788</v>
      </c>
      <c r="Q5">
        <v>0</v>
      </c>
      <c r="R5">
        <v>0</v>
      </c>
      <c r="S5">
        <v>0</v>
      </c>
      <c r="T5">
        <v>0</v>
      </c>
      <c r="U5">
        <v>0</v>
      </c>
      <c r="V5">
        <v>94.287000000000006</v>
      </c>
      <c r="W5">
        <v>73.203999999999994</v>
      </c>
      <c r="X5">
        <v>329</v>
      </c>
      <c r="Y5">
        <v>0</v>
      </c>
      <c r="Z5">
        <v>30200000000</v>
      </c>
      <c r="AA5">
        <v>30503000000</v>
      </c>
      <c r="AB5">
        <v>30227000000</v>
      </c>
      <c r="AC5">
        <v>1788</v>
      </c>
      <c r="AD5">
        <v>30504000000</v>
      </c>
      <c r="AE5">
        <v>68.355000000000004</v>
      </c>
      <c r="AF5">
        <v>0</v>
      </c>
      <c r="AG5">
        <v>0</v>
      </c>
      <c r="AH5">
        <v>0</v>
      </c>
      <c r="AI5">
        <v>472940</v>
      </c>
      <c r="AJ5">
        <v>0</v>
      </c>
      <c r="AK5">
        <v>0</v>
      </c>
    </row>
    <row r="6" spans="1:37" x14ac:dyDescent="0.2">
      <c r="A6" t="s">
        <v>93</v>
      </c>
      <c r="B6">
        <f t="shared" si="0"/>
        <v>1.333191851749066</v>
      </c>
      <c r="C6">
        <f t="shared" si="1"/>
        <v>507203.82</v>
      </c>
      <c r="D6">
        <f t="shared" si="2"/>
        <v>676200</v>
      </c>
      <c r="E6">
        <v>69</v>
      </c>
      <c r="F6">
        <v>2020</v>
      </c>
      <c r="G6">
        <v>27</v>
      </c>
      <c r="H6">
        <v>0</v>
      </c>
      <c r="I6">
        <v>0</v>
      </c>
      <c r="J6">
        <v>99.768000000000001</v>
      </c>
      <c r="K6">
        <v>10.182</v>
      </c>
      <c r="L6">
        <v>0</v>
      </c>
      <c r="M6">
        <v>613</v>
      </c>
      <c r="N6">
        <v>0</v>
      </c>
      <c r="O6">
        <v>2450</v>
      </c>
      <c r="P6">
        <v>613</v>
      </c>
      <c r="Q6">
        <v>0</v>
      </c>
      <c r="R6">
        <v>0</v>
      </c>
      <c r="S6">
        <v>0</v>
      </c>
      <c r="T6">
        <v>0</v>
      </c>
      <c r="U6">
        <v>0</v>
      </c>
      <c r="V6">
        <v>81.718999999999994</v>
      </c>
      <c r="W6">
        <v>0</v>
      </c>
      <c r="X6">
        <v>416</v>
      </c>
      <c r="Y6">
        <v>0</v>
      </c>
      <c r="Z6">
        <v>3639000000</v>
      </c>
      <c r="AA6">
        <v>3259000000</v>
      </c>
      <c r="AB6">
        <v>4446000000</v>
      </c>
      <c r="AC6">
        <v>306</v>
      </c>
      <c r="AD6">
        <v>3264000000</v>
      </c>
      <c r="AE6">
        <v>53.972000000000001</v>
      </c>
      <c r="AF6">
        <v>0</v>
      </c>
      <c r="AG6">
        <v>7350</v>
      </c>
      <c r="AH6">
        <v>0</v>
      </c>
      <c r="AI6">
        <v>284497</v>
      </c>
      <c r="AJ6">
        <v>0</v>
      </c>
      <c r="AK6">
        <v>0</v>
      </c>
    </row>
    <row r="7" spans="1:37" x14ac:dyDescent="0.2">
      <c r="A7" t="s">
        <v>94</v>
      </c>
      <c r="B7">
        <f t="shared" si="0"/>
        <v>0</v>
      </c>
      <c r="C7">
        <f t="shared" si="1"/>
        <v>309898.87200000003</v>
      </c>
      <c r="D7">
        <f t="shared" si="2"/>
        <v>0</v>
      </c>
      <c r="E7">
        <v>69</v>
      </c>
      <c r="F7">
        <v>2088</v>
      </c>
      <c r="G7">
        <v>28</v>
      </c>
      <c r="H7">
        <v>0</v>
      </c>
      <c r="I7">
        <v>0</v>
      </c>
      <c r="J7">
        <v>43.481999999999999</v>
      </c>
      <c r="K7">
        <v>50.265999999999998</v>
      </c>
      <c r="L7">
        <v>0</v>
      </c>
      <c r="M7">
        <v>377</v>
      </c>
      <c r="N7">
        <v>0</v>
      </c>
      <c r="O7">
        <v>0</v>
      </c>
      <c r="P7">
        <v>377</v>
      </c>
      <c r="Q7">
        <v>0</v>
      </c>
      <c r="R7">
        <v>0</v>
      </c>
      <c r="S7">
        <v>0</v>
      </c>
      <c r="T7">
        <v>0</v>
      </c>
      <c r="U7">
        <v>0</v>
      </c>
      <c r="V7">
        <v>69.555999999999997</v>
      </c>
      <c r="W7">
        <v>69.064999999999998</v>
      </c>
      <c r="X7">
        <v>76</v>
      </c>
      <c r="Y7">
        <v>0</v>
      </c>
      <c r="Z7">
        <v>2151000000</v>
      </c>
      <c r="AA7">
        <v>4222000000</v>
      </c>
      <c r="AB7">
        <v>2932000000</v>
      </c>
      <c r="AC7">
        <v>849</v>
      </c>
      <c r="AD7">
        <v>9529000000</v>
      </c>
      <c r="AE7">
        <v>47.304000000000002</v>
      </c>
      <c r="AF7">
        <v>0</v>
      </c>
      <c r="AG7">
        <v>6020</v>
      </c>
      <c r="AH7">
        <v>0</v>
      </c>
      <c r="AI7">
        <v>369847</v>
      </c>
      <c r="AJ7">
        <v>0</v>
      </c>
      <c r="AK7">
        <v>0</v>
      </c>
    </row>
    <row r="8" spans="1:37" x14ac:dyDescent="0.2">
      <c r="A8" t="s">
        <v>95</v>
      </c>
      <c r="B8">
        <f t="shared" si="0"/>
        <v>2.5942865227725109</v>
      </c>
      <c r="C8">
        <f t="shared" si="1"/>
        <v>476940.38</v>
      </c>
      <c r="D8">
        <f t="shared" si="2"/>
        <v>1237320</v>
      </c>
      <c r="E8">
        <v>70</v>
      </c>
      <c r="F8">
        <v>2291</v>
      </c>
      <c r="G8">
        <v>25</v>
      </c>
      <c r="H8">
        <v>2064</v>
      </c>
      <c r="I8">
        <v>0</v>
      </c>
      <c r="J8">
        <v>95.620999999999995</v>
      </c>
      <c r="K8">
        <v>44.792999999999999</v>
      </c>
      <c r="L8">
        <v>0</v>
      </c>
      <c r="M8">
        <v>332</v>
      </c>
      <c r="N8">
        <v>0</v>
      </c>
      <c r="O8">
        <v>4419</v>
      </c>
      <c r="P8">
        <v>332</v>
      </c>
      <c r="Q8">
        <v>0</v>
      </c>
      <c r="R8">
        <v>0</v>
      </c>
      <c r="S8">
        <v>4828000000</v>
      </c>
      <c r="T8">
        <v>0</v>
      </c>
      <c r="U8">
        <v>4828000000</v>
      </c>
      <c r="V8">
        <v>53.954000000000001</v>
      </c>
      <c r="W8">
        <v>0</v>
      </c>
      <c r="X8">
        <v>545</v>
      </c>
      <c r="Y8">
        <v>0</v>
      </c>
      <c r="Z8">
        <v>2974000000</v>
      </c>
      <c r="AA8">
        <v>141000000</v>
      </c>
      <c r="AB8">
        <v>5269000000</v>
      </c>
      <c r="AC8">
        <v>15</v>
      </c>
      <c r="AD8">
        <v>145000000</v>
      </c>
      <c r="AE8">
        <v>39.279000000000003</v>
      </c>
      <c r="AF8">
        <v>99.814999999999998</v>
      </c>
      <c r="AG8">
        <v>6491</v>
      </c>
      <c r="AH8">
        <v>0</v>
      </c>
      <c r="AI8">
        <v>202749</v>
      </c>
      <c r="AJ8">
        <v>125</v>
      </c>
      <c r="AK8">
        <v>125</v>
      </c>
    </row>
    <row r="9" spans="1:37" x14ac:dyDescent="0.2">
      <c r="A9" t="s">
        <v>63</v>
      </c>
      <c r="B9">
        <f t="shared" si="0"/>
        <v>56.419565256604173</v>
      </c>
      <c r="C9">
        <f t="shared" si="1"/>
        <v>16463981.808</v>
      </c>
      <c r="D9">
        <f t="shared" si="2"/>
        <v>928890696</v>
      </c>
      <c r="E9">
        <v>138</v>
      </c>
      <c r="F9">
        <v>3222</v>
      </c>
      <c r="G9">
        <v>153</v>
      </c>
      <c r="H9">
        <v>16912</v>
      </c>
      <c r="I9">
        <v>0</v>
      </c>
      <c r="J9">
        <v>100</v>
      </c>
      <c r="K9">
        <v>48.31</v>
      </c>
      <c r="L9">
        <v>0</v>
      </c>
      <c r="M9">
        <v>6160</v>
      </c>
      <c r="N9">
        <v>0</v>
      </c>
      <c r="O9">
        <v>1682773</v>
      </c>
      <c r="P9">
        <v>6160</v>
      </c>
      <c r="Q9">
        <v>0</v>
      </c>
      <c r="R9">
        <v>0</v>
      </c>
      <c r="S9">
        <v>232684000000</v>
      </c>
      <c r="T9">
        <v>0</v>
      </c>
      <c r="U9">
        <v>150051000000</v>
      </c>
      <c r="V9">
        <v>29.797000000000001</v>
      </c>
      <c r="W9">
        <v>69.888999999999996</v>
      </c>
      <c r="X9">
        <v>5745</v>
      </c>
      <c r="Y9">
        <v>0</v>
      </c>
      <c r="Z9">
        <v>37028000000</v>
      </c>
      <c r="AA9">
        <v>11511000000</v>
      </c>
      <c r="AB9">
        <v>123310000000</v>
      </c>
      <c r="AC9">
        <v>1760</v>
      </c>
      <c r="AD9">
        <v>11511000000</v>
      </c>
      <c r="AE9">
        <v>73.271000000000001</v>
      </c>
      <c r="AF9">
        <v>75.870999999999995</v>
      </c>
      <c r="AG9">
        <v>967338</v>
      </c>
      <c r="AH9">
        <v>0</v>
      </c>
      <c r="AI9">
        <v>310613</v>
      </c>
      <c r="AJ9">
        <v>5717</v>
      </c>
      <c r="AK9">
        <v>8874</v>
      </c>
    </row>
    <row r="10" spans="1:37" x14ac:dyDescent="0.2">
      <c r="A10" t="s">
        <v>62</v>
      </c>
      <c r="B10">
        <f t="shared" si="0"/>
        <v>43.101460881097474</v>
      </c>
      <c r="C10">
        <f t="shared" si="1"/>
        <v>240434799.66000003</v>
      </c>
      <c r="D10">
        <f t="shared" si="2"/>
        <v>10363091112</v>
      </c>
      <c r="E10">
        <v>418</v>
      </c>
      <c r="F10">
        <v>4374</v>
      </c>
      <c r="G10">
        <v>153</v>
      </c>
      <c r="H10">
        <v>16912</v>
      </c>
      <c r="I10">
        <v>0</v>
      </c>
      <c r="J10">
        <v>89.341999999999999</v>
      </c>
      <c r="K10">
        <v>39.148000000000003</v>
      </c>
      <c r="L10">
        <v>0</v>
      </c>
      <c r="M10">
        <v>22802</v>
      </c>
      <c r="N10">
        <v>0</v>
      </c>
      <c r="O10">
        <v>6198021</v>
      </c>
      <c r="P10">
        <v>7063</v>
      </c>
      <c r="Q10">
        <v>0</v>
      </c>
      <c r="R10">
        <v>0</v>
      </c>
      <c r="S10">
        <v>417394000000</v>
      </c>
      <c r="T10">
        <v>0</v>
      </c>
      <c r="U10">
        <v>240306000000</v>
      </c>
      <c r="V10">
        <v>99.17</v>
      </c>
      <c r="W10">
        <v>0.40899999999999997</v>
      </c>
      <c r="X10">
        <v>22779</v>
      </c>
      <c r="Y10">
        <v>0</v>
      </c>
      <c r="Z10">
        <v>131505000000</v>
      </c>
      <c r="AA10">
        <v>10848000000</v>
      </c>
      <c r="AB10">
        <v>131637000000</v>
      </c>
      <c r="AC10">
        <v>1828</v>
      </c>
      <c r="AD10">
        <v>10980000000</v>
      </c>
      <c r="AE10">
        <v>10.031000000000001</v>
      </c>
      <c r="AF10">
        <v>71.415999999999997</v>
      </c>
      <c r="AG10">
        <v>3234380</v>
      </c>
      <c r="AH10">
        <v>0</v>
      </c>
      <c r="AI10">
        <v>419658</v>
      </c>
      <c r="AJ10">
        <v>10431</v>
      </c>
      <c r="AK10">
        <v>18169</v>
      </c>
    </row>
    <row r="19" spans="2:4" x14ac:dyDescent="0.2">
      <c r="B19">
        <f>D19/C19</f>
        <v>38.394213808817561</v>
      </c>
      <c r="C19">
        <f>SUM(C2:C10)</f>
        <v>294156181.56000006</v>
      </c>
      <c r="D19">
        <f>SUM(D2:D10)</f>
        <v>11293895328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5EAF-CEEE-1B47-952E-2F4C9F414E1E}">
  <dimension ref="A1:AK28"/>
  <sheetViews>
    <sheetView workbookViewId="0">
      <selection activeCell="B28" sqref="B28"/>
    </sheetView>
  </sheetViews>
  <sheetFormatPr baseColWidth="10" defaultRowHeight="16" x14ac:dyDescent="0.2"/>
  <cols>
    <col min="1" max="1" width="80.6640625" bestFit="1" customWidth="1"/>
    <col min="2" max="4" width="11.33203125" customWidth="1"/>
    <col min="5" max="5" width="10.33203125" bestFit="1" customWidth="1"/>
    <col min="6" max="7" width="15.33203125" bestFit="1" customWidth="1"/>
    <col min="8" max="8" width="19.5" bestFit="1" customWidth="1"/>
    <col min="9" max="9" width="26" bestFit="1" customWidth="1"/>
    <col min="10" max="10" width="30.33203125" bestFit="1" customWidth="1"/>
    <col min="11" max="11" width="18.5" bestFit="1" customWidth="1"/>
    <col min="12" max="12" width="18.1640625" bestFit="1" customWidth="1"/>
    <col min="13" max="13" width="23.6640625" bestFit="1" customWidth="1"/>
    <col min="14" max="14" width="37.6640625" bestFit="1" customWidth="1"/>
    <col min="15" max="15" width="37" bestFit="1" customWidth="1"/>
    <col min="16" max="16" width="49.6640625" bestFit="1" customWidth="1"/>
    <col min="17" max="17" width="48.5" bestFit="1" customWidth="1"/>
    <col min="18" max="18" width="49.1640625" bestFit="1" customWidth="1"/>
    <col min="19" max="19" width="38.33203125" bestFit="1" customWidth="1"/>
    <col min="20" max="20" width="35.1640625" bestFit="1" customWidth="1"/>
    <col min="21" max="21" width="38.83203125" bestFit="1" customWidth="1"/>
    <col min="22" max="22" width="29.83203125" bestFit="1" customWidth="1"/>
    <col min="23" max="23" width="30.5" bestFit="1" customWidth="1"/>
    <col min="24" max="24" width="27.83203125" bestFit="1" customWidth="1"/>
    <col min="25" max="25" width="15.33203125" bestFit="1" customWidth="1"/>
    <col min="26" max="26" width="39.83203125" bestFit="1" customWidth="1"/>
    <col min="27" max="27" width="40.33203125" bestFit="1" customWidth="1"/>
    <col min="28" max="28" width="30.33203125" bestFit="1" customWidth="1"/>
    <col min="29" max="29" width="28.33203125" bestFit="1" customWidth="1"/>
    <col min="30" max="30" width="30.83203125" bestFit="1" customWidth="1"/>
    <col min="31" max="31" width="22.83203125" bestFit="1" customWidth="1"/>
    <col min="32" max="32" width="25.6640625" bestFit="1" customWidth="1"/>
    <col min="33" max="33" width="19.6640625" bestFit="1" customWidth="1"/>
    <col min="34" max="34" width="20.33203125" bestFit="1" customWidth="1"/>
    <col min="35" max="35" width="17.1640625" bestFit="1" customWidth="1"/>
    <col min="36" max="36" width="22.83203125" bestFit="1" customWidth="1"/>
    <col min="37" max="37" width="22.33203125" bestFit="1" customWidth="1"/>
  </cols>
  <sheetData>
    <row r="1" spans="1:37" x14ac:dyDescent="0.2">
      <c r="A1" t="s">
        <v>0</v>
      </c>
      <c r="B1" t="s">
        <v>120</v>
      </c>
      <c r="C1" t="s">
        <v>119</v>
      </c>
      <c r="D1" t="s">
        <v>118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51</v>
      </c>
      <c r="B2" t="e">
        <f>D2/C2</f>
        <v>#DIV/0!</v>
      </c>
      <c r="C2">
        <f>Z2*F2*E2*0.000000001</f>
        <v>0</v>
      </c>
      <c r="D2">
        <f>E2*(N2*8+O2*4+T2*2)</f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7" x14ac:dyDescent="0.2">
      <c r="A3" t="s">
        <v>72</v>
      </c>
      <c r="B3">
        <f t="shared" ref="B3:B25" si="0">D3/C3</f>
        <v>2.1610677619559908</v>
      </c>
      <c r="C3">
        <f t="shared" ref="C3:C25" si="1">Z3*F3*E3*0.000000001</f>
        <v>926031.12000000011</v>
      </c>
      <c r="D3">
        <f t="shared" ref="D3:D25" si="2">E3*(N3*8+O3*4+T3*2)</f>
        <v>2001216</v>
      </c>
      <c r="E3">
        <v>56</v>
      </c>
      <c r="F3">
        <v>1005</v>
      </c>
      <c r="G3">
        <v>8</v>
      </c>
      <c r="H3">
        <v>0</v>
      </c>
      <c r="I3">
        <v>0</v>
      </c>
      <c r="J3">
        <v>97.396000000000001</v>
      </c>
      <c r="K3">
        <v>50</v>
      </c>
      <c r="L3">
        <v>0</v>
      </c>
      <c r="M3">
        <v>1116</v>
      </c>
      <c r="N3">
        <v>0</v>
      </c>
      <c r="O3">
        <v>8934</v>
      </c>
      <c r="P3">
        <v>1116</v>
      </c>
      <c r="Q3">
        <v>0</v>
      </c>
      <c r="R3">
        <v>0</v>
      </c>
      <c r="S3">
        <v>0</v>
      </c>
      <c r="T3">
        <v>0</v>
      </c>
      <c r="U3">
        <v>0</v>
      </c>
      <c r="V3">
        <v>97.396000000000001</v>
      </c>
      <c r="W3">
        <v>0</v>
      </c>
      <c r="X3">
        <v>1116</v>
      </c>
      <c r="Y3">
        <v>0</v>
      </c>
      <c r="Z3">
        <v>16454000000</v>
      </c>
      <c r="AA3">
        <v>16454000000</v>
      </c>
      <c r="AB3">
        <v>16454000000</v>
      </c>
      <c r="AC3">
        <v>1116</v>
      </c>
      <c r="AD3">
        <v>16454000000</v>
      </c>
      <c r="AE3">
        <v>49.048000000000002</v>
      </c>
      <c r="AF3">
        <v>0</v>
      </c>
      <c r="AG3">
        <v>8934</v>
      </c>
      <c r="AH3">
        <v>0</v>
      </c>
      <c r="AI3">
        <v>126024</v>
      </c>
      <c r="AJ3">
        <v>0</v>
      </c>
      <c r="AK3">
        <v>0</v>
      </c>
    </row>
    <row r="4" spans="1:37" x14ac:dyDescent="0.2">
      <c r="A4" t="s">
        <v>75</v>
      </c>
      <c r="B4">
        <f t="shared" si="0"/>
        <v>2.3341082342761204</v>
      </c>
      <c r="C4">
        <f t="shared" si="1"/>
        <v>2572137.7920000004</v>
      </c>
      <c r="D4">
        <f t="shared" si="2"/>
        <v>6003648</v>
      </c>
      <c r="E4">
        <v>56</v>
      </c>
      <c r="F4">
        <v>1108</v>
      </c>
      <c r="G4">
        <v>12</v>
      </c>
      <c r="H4">
        <v>0</v>
      </c>
      <c r="I4">
        <v>0</v>
      </c>
      <c r="J4">
        <v>97.396000000000001</v>
      </c>
      <c r="K4">
        <v>50</v>
      </c>
      <c r="L4">
        <v>0</v>
      </c>
      <c r="M4">
        <v>3350</v>
      </c>
      <c r="N4">
        <v>0</v>
      </c>
      <c r="O4">
        <v>26802</v>
      </c>
      <c r="P4">
        <v>3350</v>
      </c>
      <c r="Q4">
        <v>0</v>
      </c>
      <c r="R4">
        <v>0</v>
      </c>
      <c r="S4">
        <v>0</v>
      </c>
      <c r="T4">
        <v>0</v>
      </c>
      <c r="U4">
        <v>0</v>
      </c>
      <c r="V4">
        <v>97.396000000000001</v>
      </c>
      <c r="W4">
        <v>0</v>
      </c>
      <c r="X4">
        <v>3350</v>
      </c>
      <c r="Y4">
        <v>0</v>
      </c>
      <c r="Z4">
        <v>41454000000</v>
      </c>
      <c r="AA4">
        <v>13817000000</v>
      </c>
      <c r="AB4">
        <v>41457000000</v>
      </c>
      <c r="AC4">
        <v>1116</v>
      </c>
      <c r="AD4">
        <v>13818000000</v>
      </c>
      <c r="AE4">
        <v>49.048000000000002</v>
      </c>
      <c r="AF4">
        <v>0</v>
      </c>
      <c r="AG4">
        <v>17868</v>
      </c>
      <c r="AH4">
        <v>0</v>
      </c>
      <c r="AI4">
        <v>233235</v>
      </c>
      <c r="AJ4">
        <v>0</v>
      </c>
      <c r="AK4">
        <v>0</v>
      </c>
    </row>
    <row r="5" spans="1:37" x14ac:dyDescent="0.2">
      <c r="A5" t="s">
        <v>74</v>
      </c>
      <c r="B5">
        <f t="shared" si="0"/>
        <v>11.078224492351339</v>
      </c>
      <c r="C5">
        <f t="shared" si="1"/>
        <v>1066192.5120000001</v>
      </c>
      <c r="D5">
        <f t="shared" si="2"/>
        <v>11811520</v>
      </c>
      <c r="E5">
        <v>56</v>
      </c>
      <c r="F5">
        <v>1177</v>
      </c>
      <c r="G5">
        <v>10</v>
      </c>
      <c r="H5">
        <v>0</v>
      </c>
      <c r="I5">
        <v>0</v>
      </c>
      <c r="J5">
        <v>97.396000000000001</v>
      </c>
      <c r="K5">
        <v>0</v>
      </c>
      <c r="L5">
        <v>0</v>
      </c>
      <c r="M5">
        <v>1116</v>
      </c>
      <c r="N5">
        <v>0</v>
      </c>
      <c r="O5">
        <v>52730</v>
      </c>
      <c r="P5">
        <v>1116</v>
      </c>
      <c r="Q5">
        <v>0</v>
      </c>
      <c r="R5">
        <v>0</v>
      </c>
      <c r="S5">
        <v>0</v>
      </c>
      <c r="T5">
        <v>0</v>
      </c>
      <c r="U5">
        <v>0</v>
      </c>
      <c r="V5">
        <v>97.396000000000001</v>
      </c>
      <c r="W5">
        <v>0</v>
      </c>
      <c r="X5">
        <v>1116</v>
      </c>
      <c r="Y5">
        <v>0</v>
      </c>
      <c r="Z5">
        <v>16176000000</v>
      </c>
      <c r="AA5">
        <v>16176000000</v>
      </c>
      <c r="AB5">
        <v>16177000000</v>
      </c>
      <c r="AC5">
        <v>1116</v>
      </c>
      <c r="AD5">
        <v>16177000000</v>
      </c>
      <c r="AE5">
        <v>49.048000000000002</v>
      </c>
      <c r="AF5">
        <v>0</v>
      </c>
      <c r="AG5">
        <v>45299</v>
      </c>
      <c r="AH5">
        <v>0</v>
      </c>
      <c r="AI5">
        <v>198959</v>
      </c>
      <c r="AJ5">
        <v>0</v>
      </c>
      <c r="AK5">
        <v>0</v>
      </c>
    </row>
    <row r="6" spans="1:37" x14ac:dyDescent="0.2">
      <c r="A6" t="s">
        <v>91</v>
      </c>
      <c r="B6">
        <f t="shared" si="0"/>
        <v>0</v>
      </c>
      <c r="C6">
        <f t="shared" si="1"/>
        <v>43922.816000000006</v>
      </c>
      <c r="D6">
        <f t="shared" si="2"/>
        <v>0</v>
      </c>
      <c r="E6">
        <v>112</v>
      </c>
      <c r="F6">
        <v>1192</v>
      </c>
      <c r="G6">
        <v>10</v>
      </c>
      <c r="H6">
        <v>0</v>
      </c>
      <c r="I6">
        <v>0</v>
      </c>
      <c r="J6">
        <v>54.31</v>
      </c>
      <c r="K6">
        <v>26.709</v>
      </c>
      <c r="L6">
        <v>0</v>
      </c>
      <c r="M6">
        <v>20</v>
      </c>
      <c r="N6">
        <v>0</v>
      </c>
      <c r="O6">
        <v>0</v>
      </c>
      <c r="P6">
        <v>20</v>
      </c>
      <c r="Q6">
        <v>0</v>
      </c>
      <c r="R6">
        <v>0</v>
      </c>
      <c r="S6">
        <v>0</v>
      </c>
      <c r="T6">
        <v>0</v>
      </c>
      <c r="U6">
        <v>0</v>
      </c>
      <c r="V6">
        <v>98.453999999999994</v>
      </c>
      <c r="W6">
        <v>0</v>
      </c>
      <c r="X6">
        <v>20</v>
      </c>
      <c r="Y6">
        <v>0</v>
      </c>
      <c r="Z6">
        <v>329000000</v>
      </c>
      <c r="AA6">
        <v>329000000</v>
      </c>
      <c r="AB6">
        <v>333000000</v>
      </c>
      <c r="AC6">
        <v>36</v>
      </c>
      <c r="AD6">
        <v>616000000</v>
      </c>
      <c r="AE6">
        <v>30.503</v>
      </c>
      <c r="AF6">
        <v>0</v>
      </c>
      <c r="AG6">
        <v>0</v>
      </c>
      <c r="AH6">
        <v>0</v>
      </c>
      <c r="AI6">
        <v>6682</v>
      </c>
      <c r="AJ6">
        <v>0</v>
      </c>
      <c r="AK6">
        <v>0</v>
      </c>
    </row>
    <row r="7" spans="1:37" x14ac:dyDescent="0.2">
      <c r="A7" t="s">
        <v>73</v>
      </c>
      <c r="B7">
        <f t="shared" si="0"/>
        <v>1.4325444958277982</v>
      </c>
      <c r="C7">
        <f t="shared" si="1"/>
        <v>2793932.0640000002</v>
      </c>
      <c r="D7">
        <f t="shared" si="2"/>
        <v>4002432</v>
      </c>
      <c r="E7">
        <v>112</v>
      </c>
      <c r="F7">
        <v>1254</v>
      </c>
      <c r="G7">
        <v>8</v>
      </c>
      <c r="H7">
        <v>0</v>
      </c>
      <c r="I7">
        <v>0</v>
      </c>
      <c r="J7">
        <v>97.396000000000001</v>
      </c>
      <c r="K7">
        <v>50</v>
      </c>
      <c r="L7">
        <v>0</v>
      </c>
      <c r="M7">
        <v>1116</v>
      </c>
      <c r="N7">
        <v>0</v>
      </c>
      <c r="O7">
        <v>8934</v>
      </c>
      <c r="P7">
        <v>1116</v>
      </c>
      <c r="Q7">
        <v>0</v>
      </c>
      <c r="R7">
        <v>0</v>
      </c>
      <c r="S7">
        <v>0</v>
      </c>
      <c r="T7">
        <v>0</v>
      </c>
      <c r="U7">
        <v>0</v>
      </c>
      <c r="V7">
        <v>97.396000000000001</v>
      </c>
      <c r="W7">
        <v>0</v>
      </c>
      <c r="X7">
        <v>1116</v>
      </c>
      <c r="Y7">
        <v>0</v>
      </c>
      <c r="Z7">
        <v>19893000000</v>
      </c>
      <c r="AA7">
        <v>19893000000</v>
      </c>
      <c r="AB7">
        <v>19894000000</v>
      </c>
      <c r="AC7">
        <v>1116</v>
      </c>
      <c r="AD7">
        <v>19894000000</v>
      </c>
      <c r="AE7">
        <v>49.048000000000002</v>
      </c>
      <c r="AF7">
        <v>0</v>
      </c>
      <c r="AG7">
        <v>8934</v>
      </c>
      <c r="AH7">
        <v>0</v>
      </c>
      <c r="AI7">
        <v>126024</v>
      </c>
      <c r="AJ7">
        <v>0</v>
      </c>
      <c r="AK7">
        <v>0</v>
      </c>
    </row>
    <row r="8" spans="1:37" x14ac:dyDescent="0.2">
      <c r="A8" t="s">
        <v>37</v>
      </c>
      <c r="B8" t="e">
        <f t="shared" si="0"/>
        <v>#DIV/0!</v>
      </c>
      <c r="C8">
        <f t="shared" si="1"/>
        <v>0</v>
      </c>
      <c r="D8">
        <f t="shared" si="2"/>
        <v>0</v>
      </c>
      <c r="E8">
        <v>1</v>
      </c>
      <c r="F8">
        <v>1280</v>
      </c>
      <c r="G8">
        <v>8</v>
      </c>
      <c r="H8">
        <v>0</v>
      </c>
      <c r="I8">
        <v>0</v>
      </c>
      <c r="J8">
        <v>12.5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2000000</v>
      </c>
      <c r="AB8">
        <v>0</v>
      </c>
      <c r="AC8">
        <v>1</v>
      </c>
      <c r="AD8">
        <v>21000000</v>
      </c>
      <c r="AE8">
        <v>0</v>
      </c>
      <c r="AF8">
        <v>0</v>
      </c>
      <c r="AG8">
        <v>0</v>
      </c>
      <c r="AH8">
        <v>0</v>
      </c>
      <c r="AI8">
        <v>2058</v>
      </c>
      <c r="AJ8">
        <v>0</v>
      </c>
      <c r="AK8">
        <v>0</v>
      </c>
    </row>
    <row r="9" spans="1:37" x14ac:dyDescent="0.2">
      <c r="A9" t="s">
        <v>70</v>
      </c>
      <c r="B9">
        <f t="shared" si="0"/>
        <v>0.93825324646117469</v>
      </c>
      <c r="C9">
        <f t="shared" si="1"/>
        <v>41606404.398000002</v>
      </c>
      <c r="D9">
        <f t="shared" si="2"/>
        <v>39037344</v>
      </c>
      <c r="E9">
        <v>1146</v>
      </c>
      <c r="F9">
        <v>1313</v>
      </c>
      <c r="G9">
        <v>11</v>
      </c>
      <c r="H9">
        <v>0</v>
      </c>
      <c r="I9">
        <v>0</v>
      </c>
      <c r="J9">
        <v>97.680999999999997</v>
      </c>
      <c r="K9">
        <v>0</v>
      </c>
      <c r="L9">
        <v>0</v>
      </c>
      <c r="M9">
        <v>2129</v>
      </c>
      <c r="N9">
        <v>0</v>
      </c>
      <c r="O9">
        <v>8516</v>
      </c>
      <c r="P9">
        <v>2129</v>
      </c>
      <c r="Q9">
        <v>0</v>
      </c>
      <c r="R9">
        <v>0</v>
      </c>
      <c r="S9">
        <v>0</v>
      </c>
      <c r="T9">
        <v>0</v>
      </c>
      <c r="U9">
        <v>0</v>
      </c>
      <c r="V9">
        <v>97.680999999999997</v>
      </c>
      <c r="W9">
        <v>0</v>
      </c>
      <c r="X9">
        <v>2129</v>
      </c>
      <c r="Y9">
        <v>0</v>
      </c>
      <c r="Z9">
        <v>27651000000</v>
      </c>
      <c r="AA9">
        <v>13825000000</v>
      </c>
      <c r="AB9">
        <v>27652000000</v>
      </c>
      <c r="AC9">
        <v>1064</v>
      </c>
      <c r="AD9">
        <v>13826000000</v>
      </c>
      <c r="AE9">
        <v>49.295999999999999</v>
      </c>
      <c r="AF9">
        <v>0</v>
      </c>
      <c r="AG9">
        <v>8516</v>
      </c>
      <c r="AH9">
        <v>0</v>
      </c>
      <c r="AI9">
        <v>222421</v>
      </c>
      <c r="AJ9">
        <v>0</v>
      </c>
      <c r="AK9">
        <v>0</v>
      </c>
    </row>
    <row r="10" spans="1:37" x14ac:dyDescent="0.2">
      <c r="A10" t="s">
        <v>77</v>
      </c>
      <c r="B10">
        <f t="shared" si="0"/>
        <v>1.6762685294374253</v>
      </c>
      <c r="C10">
        <f t="shared" si="1"/>
        <v>2387703.3600000003</v>
      </c>
      <c r="D10">
        <f t="shared" si="2"/>
        <v>4002432</v>
      </c>
      <c r="E10">
        <v>56</v>
      </c>
      <c r="F10">
        <v>1351</v>
      </c>
      <c r="G10">
        <v>10</v>
      </c>
      <c r="H10">
        <v>0</v>
      </c>
      <c r="I10">
        <v>0</v>
      </c>
      <c r="J10">
        <v>97.396000000000001</v>
      </c>
      <c r="K10">
        <v>33.332999999999998</v>
      </c>
      <c r="L10">
        <v>0</v>
      </c>
      <c r="M10">
        <v>2233</v>
      </c>
      <c r="N10">
        <v>0</v>
      </c>
      <c r="O10">
        <v>17868</v>
      </c>
      <c r="P10">
        <v>2233</v>
      </c>
      <c r="Q10">
        <v>0</v>
      </c>
      <c r="R10">
        <v>0</v>
      </c>
      <c r="S10">
        <v>0</v>
      </c>
      <c r="T10">
        <v>0</v>
      </c>
      <c r="U10">
        <v>0</v>
      </c>
      <c r="V10">
        <v>97.396000000000001</v>
      </c>
      <c r="W10">
        <v>0</v>
      </c>
      <c r="X10">
        <v>2233</v>
      </c>
      <c r="Y10">
        <v>0</v>
      </c>
      <c r="Z10">
        <v>31560000000</v>
      </c>
      <c r="AA10">
        <v>15780000000</v>
      </c>
      <c r="AB10">
        <v>31562000000</v>
      </c>
      <c r="AC10">
        <v>1116</v>
      </c>
      <c r="AD10">
        <v>15780000000</v>
      </c>
      <c r="AE10">
        <v>49.048000000000002</v>
      </c>
      <c r="AF10">
        <v>0</v>
      </c>
      <c r="AG10">
        <v>8934</v>
      </c>
      <c r="AH10">
        <v>0</v>
      </c>
      <c r="AI10">
        <v>179630</v>
      </c>
      <c r="AJ10">
        <v>0</v>
      </c>
      <c r="AK10">
        <v>0</v>
      </c>
    </row>
    <row r="11" spans="1:37" x14ac:dyDescent="0.2">
      <c r="A11" t="s">
        <v>47</v>
      </c>
      <c r="B11">
        <f t="shared" si="0"/>
        <v>0</v>
      </c>
      <c r="C11">
        <f t="shared" si="1"/>
        <v>33109.65</v>
      </c>
      <c r="D11">
        <f t="shared" si="2"/>
        <v>0</v>
      </c>
      <c r="E11">
        <v>69</v>
      </c>
      <c r="F11">
        <v>1371</v>
      </c>
      <c r="G11">
        <v>8</v>
      </c>
      <c r="H11">
        <v>0</v>
      </c>
      <c r="I11">
        <v>0</v>
      </c>
      <c r="J11">
        <v>98.718000000000004</v>
      </c>
      <c r="K11">
        <v>2.476</v>
      </c>
      <c r="L11">
        <v>0</v>
      </c>
      <c r="M11">
        <v>21</v>
      </c>
      <c r="N11">
        <v>0</v>
      </c>
      <c r="O11">
        <v>0</v>
      </c>
      <c r="P11">
        <v>21</v>
      </c>
      <c r="Q11">
        <v>0</v>
      </c>
      <c r="R11">
        <v>0</v>
      </c>
      <c r="S11">
        <v>0</v>
      </c>
      <c r="T11">
        <v>0</v>
      </c>
      <c r="U11">
        <v>0</v>
      </c>
      <c r="V11">
        <v>70.009</v>
      </c>
      <c r="W11">
        <v>4.3860000000000001</v>
      </c>
      <c r="X11">
        <v>27</v>
      </c>
      <c r="Y11">
        <v>0</v>
      </c>
      <c r="Z11">
        <v>350000000</v>
      </c>
      <c r="AA11">
        <v>350000000</v>
      </c>
      <c r="AB11">
        <v>490000000</v>
      </c>
      <c r="AC11">
        <v>21</v>
      </c>
      <c r="AD11">
        <v>353000000</v>
      </c>
      <c r="AE11">
        <v>43.204000000000001</v>
      </c>
      <c r="AF11">
        <v>0</v>
      </c>
      <c r="AG11">
        <v>0</v>
      </c>
      <c r="AH11">
        <v>0</v>
      </c>
      <c r="AI11">
        <v>6881</v>
      </c>
      <c r="AJ11">
        <v>0</v>
      </c>
      <c r="AK11">
        <v>0</v>
      </c>
    </row>
    <row r="12" spans="1:37" x14ac:dyDescent="0.2">
      <c r="A12" t="s">
        <v>76</v>
      </c>
      <c r="B12">
        <f t="shared" si="0"/>
        <v>0.82488567626048681</v>
      </c>
      <c r="C12">
        <f t="shared" si="1"/>
        <v>2426052.5520000001</v>
      </c>
      <c r="D12">
        <f t="shared" si="2"/>
        <v>2001216</v>
      </c>
      <c r="E12">
        <v>56</v>
      </c>
      <c r="F12">
        <v>1397</v>
      </c>
      <c r="G12">
        <v>10</v>
      </c>
      <c r="H12">
        <v>0</v>
      </c>
      <c r="I12">
        <v>0</v>
      </c>
      <c r="J12">
        <v>97.396000000000001</v>
      </c>
      <c r="K12">
        <v>33.332999999999998</v>
      </c>
      <c r="L12">
        <v>0</v>
      </c>
      <c r="M12">
        <v>2233</v>
      </c>
      <c r="N12">
        <v>0</v>
      </c>
      <c r="O12">
        <v>8934</v>
      </c>
      <c r="P12">
        <v>2233</v>
      </c>
      <c r="Q12">
        <v>0</v>
      </c>
      <c r="R12">
        <v>0</v>
      </c>
      <c r="S12">
        <v>0</v>
      </c>
      <c r="T12">
        <v>0</v>
      </c>
      <c r="U12">
        <v>0</v>
      </c>
      <c r="V12">
        <v>97.396000000000001</v>
      </c>
      <c r="W12">
        <v>0</v>
      </c>
      <c r="X12">
        <v>2233</v>
      </c>
      <c r="Y12">
        <v>0</v>
      </c>
      <c r="Z12">
        <v>31011000000</v>
      </c>
      <c r="AA12">
        <v>15505000000</v>
      </c>
      <c r="AB12">
        <v>31013000000</v>
      </c>
      <c r="AC12">
        <v>1116</v>
      </c>
      <c r="AD12">
        <v>15506000000</v>
      </c>
      <c r="AE12">
        <v>49.048000000000002</v>
      </c>
      <c r="AF12">
        <v>0</v>
      </c>
      <c r="AG12">
        <v>8934</v>
      </c>
      <c r="AH12">
        <v>0</v>
      </c>
      <c r="AI12">
        <v>179630</v>
      </c>
      <c r="AJ12">
        <v>0</v>
      </c>
      <c r="AK12">
        <v>0</v>
      </c>
    </row>
    <row r="13" spans="1:37" x14ac:dyDescent="0.2">
      <c r="A13" t="s">
        <v>69</v>
      </c>
      <c r="B13">
        <f t="shared" si="0"/>
        <v>1.2894906511927788</v>
      </c>
      <c r="C13">
        <f t="shared" si="1"/>
        <v>744.48</v>
      </c>
      <c r="D13">
        <f t="shared" si="2"/>
        <v>960</v>
      </c>
      <c r="E13">
        <v>1</v>
      </c>
      <c r="F13">
        <v>1440</v>
      </c>
      <c r="G13">
        <v>11</v>
      </c>
      <c r="H13">
        <v>0</v>
      </c>
      <c r="I13">
        <v>0</v>
      </c>
      <c r="J13">
        <v>100</v>
      </c>
      <c r="K13">
        <v>0</v>
      </c>
      <c r="L13">
        <v>0</v>
      </c>
      <c r="M13">
        <v>32</v>
      </c>
      <c r="N13">
        <v>0</v>
      </c>
      <c r="O13">
        <v>240</v>
      </c>
      <c r="P13">
        <v>32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0</v>
      </c>
      <c r="X13">
        <v>30</v>
      </c>
      <c r="Y13">
        <v>0</v>
      </c>
      <c r="Z13">
        <v>517000000</v>
      </c>
      <c r="AA13">
        <v>258000000</v>
      </c>
      <c r="AB13">
        <v>517000000</v>
      </c>
      <c r="AC13">
        <v>15</v>
      </c>
      <c r="AD13">
        <v>258000000</v>
      </c>
      <c r="AE13">
        <v>50</v>
      </c>
      <c r="AF13">
        <v>0</v>
      </c>
      <c r="AG13">
        <v>240</v>
      </c>
      <c r="AH13">
        <v>0</v>
      </c>
      <c r="AI13">
        <v>5120</v>
      </c>
      <c r="AJ13">
        <v>0</v>
      </c>
      <c r="AK13">
        <v>0</v>
      </c>
    </row>
    <row r="14" spans="1:37" x14ac:dyDescent="0.2">
      <c r="A14" t="s">
        <v>96</v>
      </c>
      <c r="B14">
        <f t="shared" si="0"/>
        <v>0.73939298748487747</v>
      </c>
      <c r="C14">
        <f t="shared" si="1"/>
        <v>821214.17200000002</v>
      </c>
      <c r="D14">
        <f t="shared" si="2"/>
        <v>607200</v>
      </c>
      <c r="E14">
        <v>46</v>
      </c>
      <c r="F14">
        <v>1462</v>
      </c>
      <c r="G14">
        <v>11</v>
      </c>
      <c r="H14">
        <v>0</v>
      </c>
      <c r="I14">
        <v>0</v>
      </c>
      <c r="J14">
        <v>100</v>
      </c>
      <c r="K14">
        <v>4.7210000000000001</v>
      </c>
      <c r="L14">
        <v>0</v>
      </c>
      <c r="M14">
        <v>826</v>
      </c>
      <c r="N14">
        <v>0</v>
      </c>
      <c r="O14">
        <v>3300</v>
      </c>
      <c r="P14">
        <v>826</v>
      </c>
      <c r="Q14">
        <v>0</v>
      </c>
      <c r="R14">
        <v>0</v>
      </c>
      <c r="S14">
        <v>0</v>
      </c>
      <c r="T14">
        <v>0</v>
      </c>
      <c r="U14">
        <v>0</v>
      </c>
      <c r="V14">
        <v>74.504000000000005</v>
      </c>
      <c r="W14">
        <v>0</v>
      </c>
      <c r="X14">
        <v>1086</v>
      </c>
      <c r="Y14">
        <v>0</v>
      </c>
      <c r="Z14">
        <v>12211000000</v>
      </c>
      <c r="AA14">
        <v>6105000000</v>
      </c>
      <c r="AB14">
        <v>16061000000</v>
      </c>
      <c r="AC14">
        <v>412</v>
      </c>
      <c r="AD14">
        <v>6105000000</v>
      </c>
      <c r="AE14">
        <v>45.037999999999997</v>
      </c>
      <c r="AF14">
        <v>0</v>
      </c>
      <c r="AG14">
        <v>3300</v>
      </c>
      <c r="AH14">
        <v>0</v>
      </c>
      <c r="AI14">
        <v>129836</v>
      </c>
      <c r="AJ14">
        <v>0</v>
      </c>
      <c r="AK14">
        <v>0</v>
      </c>
    </row>
    <row r="15" spans="1:37" x14ac:dyDescent="0.2">
      <c r="A15" t="s">
        <v>92</v>
      </c>
      <c r="B15">
        <f t="shared" si="0"/>
        <v>0</v>
      </c>
      <c r="C15">
        <f t="shared" si="1"/>
        <v>22120.894</v>
      </c>
      <c r="D15">
        <f t="shared" si="2"/>
        <v>0</v>
      </c>
      <c r="E15">
        <v>46</v>
      </c>
      <c r="F15">
        <v>1517</v>
      </c>
      <c r="G15">
        <v>10</v>
      </c>
      <c r="H15">
        <v>0</v>
      </c>
      <c r="I15">
        <v>0</v>
      </c>
      <c r="J15">
        <v>50.610999999999997</v>
      </c>
      <c r="K15">
        <v>27.428999999999998</v>
      </c>
      <c r="L15">
        <v>0</v>
      </c>
      <c r="M15">
        <v>19</v>
      </c>
      <c r="N15">
        <v>0</v>
      </c>
      <c r="O15">
        <v>0</v>
      </c>
      <c r="P15">
        <v>19</v>
      </c>
      <c r="Q15">
        <v>0</v>
      </c>
      <c r="R15">
        <v>0</v>
      </c>
      <c r="S15">
        <v>0</v>
      </c>
      <c r="T15">
        <v>0</v>
      </c>
      <c r="U15">
        <v>0</v>
      </c>
      <c r="V15">
        <v>58.936</v>
      </c>
      <c r="W15">
        <v>6.4050000000000002</v>
      </c>
      <c r="X15">
        <v>28</v>
      </c>
      <c r="Y15">
        <v>0</v>
      </c>
      <c r="Z15">
        <v>317000000</v>
      </c>
      <c r="AA15">
        <v>317000000</v>
      </c>
      <c r="AB15">
        <v>520000000</v>
      </c>
      <c r="AC15">
        <v>36</v>
      </c>
      <c r="AD15">
        <v>599000000</v>
      </c>
      <c r="AE15">
        <v>27.375</v>
      </c>
      <c r="AF15">
        <v>0</v>
      </c>
      <c r="AG15">
        <v>0</v>
      </c>
      <c r="AH15">
        <v>0</v>
      </c>
      <c r="AI15">
        <v>8348</v>
      </c>
      <c r="AJ15">
        <v>0</v>
      </c>
      <c r="AK15">
        <v>0</v>
      </c>
    </row>
    <row r="16" spans="1:37" x14ac:dyDescent="0.2">
      <c r="A16" t="s">
        <v>81</v>
      </c>
      <c r="B16">
        <f t="shared" si="0"/>
        <v>0</v>
      </c>
      <c r="C16">
        <f t="shared" si="1"/>
        <v>24913517.382000003</v>
      </c>
      <c r="D16">
        <f t="shared" si="2"/>
        <v>0</v>
      </c>
      <c r="E16">
        <v>417</v>
      </c>
      <c r="F16">
        <v>1949</v>
      </c>
      <c r="G16">
        <v>10</v>
      </c>
      <c r="H16">
        <v>0</v>
      </c>
      <c r="I16">
        <v>0</v>
      </c>
      <c r="J16">
        <v>100</v>
      </c>
      <c r="K16">
        <v>0</v>
      </c>
      <c r="L16">
        <v>0</v>
      </c>
      <c r="M16">
        <v>3396</v>
      </c>
      <c r="N16">
        <v>0</v>
      </c>
      <c r="O16">
        <v>0</v>
      </c>
      <c r="P16">
        <v>3396</v>
      </c>
      <c r="Q16">
        <v>0</v>
      </c>
      <c r="R16">
        <v>0</v>
      </c>
      <c r="S16">
        <v>0</v>
      </c>
      <c r="T16">
        <v>0</v>
      </c>
      <c r="U16">
        <v>0</v>
      </c>
      <c r="V16">
        <v>76.840999999999994</v>
      </c>
      <c r="W16">
        <v>0</v>
      </c>
      <c r="X16">
        <v>3390</v>
      </c>
      <c r="Y16">
        <v>0</v>
      </c>
      <c r="Z16">
        <v>30654000000</v>
      </c>
      <c r="AA16">
        <v>28108000000</v>
      </c>
      <c r="AB16">
        <v>38400000000</v>
      </c>
      <c r="AC16">
        <v>2436</v>
      </c>
      <c r="AD16">
        <v>28108000000</v>
      </c>
      <c r="AE16">
        <v>46.86</v>
      </c>
      <c r="AF16">
        <v>0</v>
      </c>
      <c r="AG16">
        <v>19491</v>
      </c>
      <c r="AH16">
        <v>0</v>
      </c>
      <c r="AI16">
        <v>401688</v>
      </c>
      <c r="AJ16">
        <v>0</v>
      </c>
      <c r="AK16">
        <v>0</v>
      </c>
    </row>
    <row r="17" spans="1:37" x14ac:dyDescent="0.2">
      <c r="A17" t="s">
        <v>78</v>
      </c>
      <c r="B17">
        <f t="shared" si="0"/>
        <v>8.6189752747706407</v>
      </c>
      <c r="C17">
        <f t="shared" si="1"/>
        <v>3798135.04</v>
      </c>
      <c r="D17">
        <f t="shared" si="2"/>
        <v>32736032</v>
      </c>
      <c r="E17">
        <v>56</v>
      </c>
      <c r="F17">
        <v>2009</v>
      </c>
      <c r="G17">
        <v>14</v>
      </c>
      <c r="H17">
        <v>0</v>
      </c>
      <c r="I17">
        <v>0</v>
      </c>
      <c r="J17">
        <v>97.396000000000001</v>
      </c>
      <c r="K17">
        <v>25</v>
      </c>
      <c r="L17">
        <v>0</v>
      </c>
      <c r="M17">
        <v>3350</v>
      </c>
      <c r="N17">
        <v>0</v>
      </c>
      <c r="O17">
        <v>146143</v>
      </c>
      <c r="P17">
        <v>3350</v>
      </c>
      <c r="Q17">
        <v>0</v>
      </c>
      <c r="R17">
        <v>0</v>
      </c>
      <c r="S17">
        <v>0</v>
      </c>
      <c r="T17">
        <v>0</v>
      </c>
      <c r="U17">
        <v>0</v>
      </c>
      <c r="V17">
        <v>97.396000000000001</v>
      </c>
      <c r="W17">
        <v>0</v>
      </c>
      <c r="X17">
        <v>3350</v>
      </c>
      <c r="Y17">
        <v>0</v>
      </c>
      <c r="Z17">
        <v>33760000000</v>
      </c>
      <c r="AA17">
        <v>11253000000</v>
      </c>
      <c r="AB17">
        <v>33762000000</v>
      </c>
      <c r="AC17">
        <v>1116</v>
      </c>
      <c r="AD17">
        <v>11253000000</v>
      </c>
      <c r="AE17">
        <v>49.048000000000002</v>
      </c>
      <c r="AF17">
        <v>0</v>
      </c>
      <c r="AG17">
        <v>131740</v>
      </c>
      <c r="AH17">
        <v>0</v>
      </c>
      <c r="AI17">
        <v>399323</v>
      </c>
      <c r="AJ17">
        <v>0</v>
      </c>
      <c r="AK17">
        <v>0</v>
      </c>
    </row>
    <row r="18" spans="1:37" x14ac:dyDescent="0.2">
      <c r="A18" t="s">
        <v>57</v>
      </c>
      <c r="B18">
        <f t="shared" si="0"/>
        <v>1.649694564824806</v>
      </c>
      <c r="C18">
        <f t="shared" si="1"/>
        <v>22361404.824000001</v>
      </c>
      <c r="D18">
        <f t="shared" si="2"/>
        <v>36889488</v>
      </c>
      <c r="E18">
        <v>556</v>
      </c>
      <c r="F18">
        <v>2519</v>
      </c>
      <c r="G18">
        <v>23</v>
      </c>
      <c r="H18">
        <v>2064</v>
      </c>
      <c r="I18">
        <v>0</v>
      </c>
      <c r="J18">
        <v>94.956000000000003</v>
      </c>
      <c r="K18">
        <v>7.6260000000000003</v>
      </c>
      <c r="L18">
        <v>0</v>
      </c>
      <c r="M18">
        <v>1885</v>
      </c>
      <c r="N18">
        <v>0</v>
      </c>
      <c r="O18">
        <v>16587</v>
      </c>
      <c r="P18">
        <v>1885</v>
      </c>
      <c r="Q18">
        <v>0</v>
      </c>
      <c r="R18">
        <v>0</v>
      </c>
      <c r="S18">
        <v>3676000000</v>
      </c>
      <c r="T18">
        <v>0</v>
      </c>
      <c r="U18">
        <v>4132000000</v>
      </c>
      <c r="V18">
        <v>91.98</v>
      </c>
      <c r="W18">
        <v>0</v>
      </c>
      <c r="X18">
        <v>1894</v>
      </c>
      <c r="Y18">
        <v>0</v>
      </c>
      <c r="Z18">
        <v>15966000000</v>
      </c>
      <c r="AA18">
        <v>142000000</v>
      </c>
      <c r="AB18">
        <v>16187000000</v>
      </c>
      <c r="AC18">
        <v>16</v>
      </c>
      <c r="AD18">
        <v>143000000</v>
      </c>
      <c r="AE18">
        <v>47.366</v>
      </c>
      <c r="AF18">
        <v>99.734999999999999</v>
      </c>
      <c r="AG18">
        <v>16587</v>
      </c>
      <c r="AH18">
        <v>0</v>
      </c>
      <c r="AI18">
        <v>236062</v>
      </c>
      <c r="AJ18">
        <v>118</v>
      </c>
      <c r="AK18">
        <v>106</v>
      </c>
    </row>
    <row r="19" spans="1:37" x14ac:dyDescent="0.2">
      <c r="A19" t="s">
        <v>48</v>
      </c>
      <c r="B19">
        <f t="shared" si="0"/>
        <v>0</v>
      </c>
      <c r="C19">
        <f t="shared" si="1"/>
        <v>10308.800000000001</v>
      </c>
      <c r="D19">
        <f t="shared" si="2"/>
        <v>0</v>
      </c>
      <c r="E19">
        <v>1</v>
      </c>
      <c r="F19">
        <v>2720</v>
      </c>
      <c r="G19">
        <v>27</v>
      </c>
      <c r="H19">
        <v>0</v>
      </c>
      <c r="I19">
        <v>0</v>
      </c>
      <c r="J19">
        <v>100</v>
      </c>
      <c r="K19">
        <v>10.42</v>
      </c>
      <c r="L19">
        <v>0</v>
      </c>
      <c r="M19">
        <v>550</v>
      </c>
      <c r="N19">
        <v>0</v>
      </c>
      <c r="O19">
        <v>0</v>
      </c>
      <c r="P19">
        <v>550</v>
      </c>
      <c r="Q19">
        <v>0</v>
      </c>
      <c r="R19">
        <v>0</v>
      </c>
      <c r="S19">
        <v>0</v>
      </c>
      <c r="T19">
        <v>0</v>
      </c>
      <c r="U19">
        <v>0</v>
      </c>
      <c r="V19">
        <v>83.929000000000002</v>
      </c>
      <c r="W19">
        <v>78.332999999999998</v>
      </c>
      <c r="X19">
        <v>91</v>
      </c>
      <c r="Y19">
        <v>0</v>
      </c>
      <c r="Z19">
        <v>3790000000</v>
      </c>
      <c r="AA19">
        <v>5913000000</v>
      </c>
      <c r="AB19">
        <v>4516000000</v>
      </c>
      <c r="AC19">
        <v>550</v>
      </c>
      <c r="AD19">
        <v>5913000000</v>
      </c>
      <c r="AE19">
        <v>70.772999999999996</v>
      </c>
      <c r="AF19">
        <v>0</v>
      </c>
      <c r="AG19">
        <v>8800</v>
      </c>
      <c r="AH19">
        <v>0</v>
      </c>
      <c r="AI19">
        <v>481629</v>
      </c>
      <c r="AJ19">
        <v>0</v>
      </c>
      <c r="AK19">
        <v>0</v>
      </c>
    </row>
    <row r="20" spans="1:37" x14ac:dyDescent="0.2">
      <c r="A20" t="s">
        <v>95</v>
      </c>
      <c r="B20">
        <f t="shared" si="0"/>
        <v>1.7648469232983859</v>
      </c>
      <c r="C20">
        <f t="shared" si="1"/>
        <v>619294.50400000007</v>
      </c>
      <c r="D20">
        <f t="shared" si="2"/>
        <v>1092960</v>
      </c>
      <c r="E20">
        <v>46</v>
      </c>
      <c r="F20">
        <v>3188</v>
      </c>
      <c r="G20">
        <v>25</v>
      </c>
      <c r="H20">
        <v>2064</v>
      </c>
      <c r="I20">
        <v>0</v>
      </c>
      <c r="J20">
        <v>98.076999999999998</v>
      </c>
      <c r="K20">
        <v>10.914</v>
      </c>
      <c r="L20">
        <v>0</v>
      </c>
      <c r="M20">
        <v>429</v>
      </c>
      <c r="N20">
        <v>0</v>
      </c>
      <c r="O20">
        <v>5940</v>
      </c>
      <c r="P20">
        <v>429</v>
      </c>
      <c r="Q20">
        <v>0</v>
      </c>
      <c r="R20">
        <v>0</v>
      </c>
      <c r="S20">
        <v>6984000000</v>
      </c>
      <c r="T20">
        <v>0</v>
      </c>
      <c r="U20">
        <v>6984000000</v>
      </c>
      <c r="V20">
        <v>58.978999999999999</v>
      </c>
      <c r="W20">
        <v>0</v>
      </c>
      <c r="X20">
        <v>682</v>
      </c>
      <c r="Y20">
        <v>0</v>
      </c>
      <c r="Z20">
        <v>4223000000</v>
      </c>
      <c r="AA20">
        <v>191000000</v>
      </c>
      <c r="AB20">
        <v>6985000000</v>
      </c>
      <c r="AC20">
        <v>19</v>
      </c>
      <c r="AD20">
        <v>194000000</v>
      </c>
      <c r="AE20">
        <v>37.691000000000003</v>
      </c>
      <c r="AF20">
        <v>99.736999999999995</v>
      </c>
      <c r="AG20">
        <v>8756</v>
      </c>
      <c r="AH20">
        <v>0</v>
      </c>
      <c r="AI20">
        <v>270932</v>
      </c>
      <c r="AJ20">
        <v>170</v>
      </c>
      <c r="AK20">
        <v>170</v>
      </c>
    </row>
    <row r="21" spans="1:37" x14ac:dyDescent="0.2">
      <c r="A21" t="s">
        <v>82</v>
      </c>
      <c r="B21">
        <f t="shared" si="0"/>
        <v>41.988991769678961</v>
      </c>
      <c r="C21">
        <f t="shared" si="1"/>
        <v>237453573.89600003</v>
      </c>
      <c r="D21">
        <f t="shared" si="2"/>
        <v>9970436160</v>
      </c>
      <c r="E21">
        <v>326</v>
      </c>
      <c r="F21">
        <v>4676</v>
      </c>
      <c r="G21">
        <v>153</v>
      </c>
      <c r="H21">
        <v>16912</v>
      </c>
      <c r="I21">
        <v>0</v>
      </c>
      <c r="J21">
        <v>99.947000000000003</v>
      </c>
      <c r="K21">
        <v>47.13</v>
      </c>
      <c r="L21">
        <v>0</v>
      </c>
      <c r="M21">
        <v>24974</v>
      </c>
      <c r="N21">
        <v>0</v>
      </c>
      <c r="O21">
        <v>7646040</v>
      </c>
      <c r="P21">
        <v>6243</v>
      </c>
      <c r="Q21">
        <v>0</v>
      </c>
      <c r="R21">
        <v>0</v>
      </c>
      <c r="S21">
        <v>602867000000</v>
      </c>
      <c r="T21">
        <v>0</v>
      </c>
      <c r="U21">
        <v>348983000000</v>
      </c>
      <c r="V21">
        <v>100</v>
      </c>
      <c r="W21">
        <v>1.3340000000000001</v>
      </c>
      <c r="X21">
        <v>24575</v>
      </c>
      <c r="Y21">
        <v>0</v>
      </c>
      <c r="Z21">
        <v>155771000000</v>
      </c>
      <c r="AA21">
        <v>20517000000</v>
      </c>
      <c r="AB21">
        <v>155771000000</v>
      </c>
      <c r="AC21">
        <v>3539</v>
      </c>
      <c r="AD21">
        <v>20518000000</v>
      </c>
      <c r="AE21">
        <v>25.388999999999999</v>
      </c>
      <c r="AF21">
        <v>72.869</v>
      </c>
      <c r="AG21">
        <v>4042427</v>
      </c>
      <c r="AH21">
        <v>0</v>
      </c>
      <c r="AI21">
        <v>651349</v>
      </c>
      <c r="AJ21">
        <v>14563</v>
      </c>
      <c r="AK21">
        <v>25068</v>
      </c>
    </row>
    <row r="22" spans="1:37" x14ac:dyDescent="0.2">
      <c r="A22" t="s">
        <v>97</v>
      </c>
      <c r="B22">
        <f t="shared" si="0"/>
        <v>1.2263023697958761</v>
      </c>
      <c r="C22">
        <f t="shared" si="1"/>
        <v>577521.51300000004</v>
      </c>
      <c r="D22">
        <f t="shared" si="2"/>
        <v>708216</v>
      </c>
      <c r="E22">
        <v>69</v>
      </c>
      <c r="F22">
        <v>5241</v>
      </c>
      <c r="G22">
        <v>31</v>
      </c>
      <c r="H22">
        <v>0</v>
      </c>
      <c r="I22">
        <v>0</v>
      </c>
      <c r="J22">
        <v>99.799000000000007</v>
      </c>
      <c r="K22">
        <v>40.103999999999999</v>
      </c>
      <c r="L22">
        <v>0</v>
      </c>
      <c r="M22">
        <v>642</v>
      </c>
      <c r="N22">
        <v>0</v>
      </c>
      <c r="O22">
        <v>2566</v>
      </c>
      <c r="P22">
        <v>642</v>
      </c>
      <c r="Q22">
        <v>0</v>
      </c>
      <c r="R22">
        <v>0</v>
      </c>
      <c r="S22">
        <v>0</v>
      </c>
      <c r="T22">
        <v>0</v>
      </c>
      <c r="U22">
        <v>0</v>
      </c>
      <c r="V22">
        <v>50.438000000000002</v>
      </c>
      <c r="W22">
        <v>0</v>
      </c>
      <c r="X22">
        <v>341</v>
      </c>
      <c r="Y22">
        <v>0</v>
      </c>
      <c r="Z22">
        <v>1597000000</v>
      </c>
      <c r="AA22">
        <v>2827000000</v>
      </c>
      <c r="AB22">
        <v>3012000000</v>
      </c>
      <c r="AC22">
        <v>321</v>
      </c>
      <c r="AD22">
        <v>2831000000</v>
      </c>
      <c r="AE22">
        <v>62.137999999999998</v>
      </c>
      <c r="AF22">
        <v>0</v>
      </c>
      <c r="AG22">
        <v>12833</v>
      </c>
      <c r="AH22">
        <v>0</v>
      </c>
      <c r="AI22">
        <v>519182</v>
      </c>
      <c r="AJ22">
        <v>0</v>
      </c>
      <c r="AK22">
        <v>0</v>
      </c>
    </row>
    <row r="23" spans="1:37" x14ac:dyDescent="0.2">
      <c r="A23" t="s">
        <v>36</v>
      </c>
      <c r="B23">
        <f t="shared" si="0"/>
        <v>49.897746973968161</v>
      </c>
      <c r="C23">
        <f t="shared" si="1"/>
        <v>26423552.484000001</v>
      </c>
      <c r="D23">
        <f t="shared" si="2"/>
        <v>1318475736</v>
      </c>
      <c r="E23">
        <v>207</v>
      </c>
      <c r="F23">
        <v>5298</v>
      </c>
      <c r="G23">
        <v>153</v>
      </c>
      <c r="H23">
        <v>16912</v>
      </c>
      <c r="I23">
        <v>0</v>
      </c>
      <c r="J23">
        <v>86.718000000000004</v>
      </c>
      <c r="K23">
        <v>29.033999999999999</v>
      </c>
      <c r="L23">
        <v>0</v>
      </c>
      <c r="M23">
        <v>3504</v>
      </c>
      <c r="N23">
        <v>0</v>
      </c>
      <c r="O23">
        <v>1592362</v>
      </c>
      <c r="P23">
        <v>3504</v>
      </c>
      <c r="Q23">
        <v>0</v>
      </c>
      <c r="R23">
        <v>0</v>
      </c>
      <c r="S23">
        <v>219084000000</v>
      </c>
      <c r="T23">
        <v>0</v>
      </c>
      <c r="U23">
        <v>138539000000</v>
      </c>
      <c r="V23">
        <v>23.945</v>
      </c>
      <c r="W23">
        <v>74.95</v>
      </c>
      <c r="X23">
        <v>3359</v>
      </c>
      <c r="Y23">
        <v>0</v>
      </c>
      <c r="Z23">
        <v>24094000000</v>
      </c>
      <c r="AA23">
        <v>10115000000</v>
      </c>
      <c r="AB23">
        <v>101467000000</v>
      </c>
      <c r="AC23">
        <v>1483</v>
      </c>
      <c r="AD23">
        <v>10657000000</v>
      </c>
      <c r="AE23">
        <v>71.820999999999998</v>
      </c>
      <c r="AF23">
        <v>74.27</v>
      </c>
      <c r="AG23">
        <v>895018</v>
      </c>
      <c r="AH23">
        <v>0</v>
      </c>
      <c r="AI23">
        <v>248860</v>
      </c>
      <c r="AJ23">
        <v>4752</v>
      </c>
      <c r="AK23">
        <v>7495</v>
      </c>
    </row>
    <row r="24" spans="1:37" x14ac:dyDescent="0.2">
      <c r="A24" t="s">
        <v>88</v>
      </c>
      <c r="B24">
        <f t="shared" si="0"/>
        <v>42.702645576148505</v>
      </c>
      <c r="C24">
        <f t="shared" si="1"/>
        <v>32337590.830000002</v>
      </c>
      <c r="D24">
        <f t="shared" si="2"/>
        <v>1380900680</v>
      </c>
      <c r="E24">
        <v>230</v>
      </c>
      <c r="F24">
        <v>5407</v>
      </c>
      <c r="G24">
        <v>153</v>
      </c>
      <c r="H24">
        <v>16912</v>
      </c>
      <c r="I24">
        <v>0</v>
      </c>
      <c r="J24">
        <v>86.052999999999997</v>
      </c>
      <c r="K24">
        <v>36.947000000000003</v>
      </c>
      <c r="L24">
        <v>0</v>
      </c>
      <c r="M24">
        <v>4362</v>
      </c>
      <c r="N24">
        <v>0</v>
      </c>
      <c r="O24">
        <v>1500979</v>
      </c>
      <c r="P24">
        <v>4362</v>
      </c>
      <c r="Q24">
        <v>0</v>
      </c>
      <c r="R24">
        <v>0</v>
      </c>
      <c r="S24">
        <v>118616000000</v>
      </c>
      <c r="T24">
        <v>0</v>
      </c>
      <c r="U24">
        <v>69426000000</v>
      </c>
      <c r="V24">
        <v>24.343</v>
      </c>
      <c r="W24">
        <v>74.896000000000001</v>
      </c>
      <c r="X24">
        <v>4272</v>
      </c>
      <c r="Y24">
        <v>0</v>
      </c>
      <c r="Z24">
        <v>26003000000</v>
      </c>
      <c r="AA24">
        <v>2437000000</v>
      </c>
      <c r="AB24">
        <v>108094000000</v>
      </c>
      <c r="AC24">
        <v>446</v>
      </c>
      <c r="AD24">
        <v>3082000000</v>
      </c>
      <c r="AE24">
        <v>71.510000000000005</v>
      </c>
      <c r="AF24">
        <v>73.084999999999994</v>
      </c>
      <c r="AG24">
        <v>788275</v>
      </c>
      <c r="AH24">
        <v>0</v>
      </c>
      <c r="AI24">
        <v>118784</v>
      </c>
      <c r="AJ24">
        <v>2688</v>
      </c>
      <c r="AK24">
        <v>4608</v>
      </c>
    </row>
    <row r="25" spans="1:37" x14ac:dyDescent="0.2">
      <c r="A25" t="s">
        <v>38</v>
      </c>
      <c r="B25">
        <f t="shared" si="0"/>
        <v>34.957095553504494</v>
      </c>
      <c r="C25">
        <f t="shared" si="1"/>
        <v>280609573.21200001</v>
      </c>
      <c r="D25">
        <f t="shared" si="2"/>
        <v>9809295664</v>
      </c>
      <c r="E25">
        <v>326</v>
      </c>
      <c r="F25">
        <v>5699</v>
      </c>
      <c r="G25">
        <v>153</v>
      </c>
      <c r="H25">
        <v>16912</v>
      </c>
      <c r="I25">
        <v>0</v>
      </c>
      <c r="J25">
        <v>99.947000000000003</v>
      </c>
      <c r="K25">
        <v>42.131</v>
      </c>
      <c r="L25">
        <v>0</v>
      </c>
      <c r="M25">
        <v>26423</v>
      </c>
      <c r="N25">
        <v>0</v>
      </c>
      <c r="O25">
        <v>7522466</v>
      </c>
      <c r="P25">
        <v>6605</v>
      </c>
      <c r="Q25">
        <v>0</v>
      </c>
      <c r="R25">
        <v>0</v>
      </c>
      <c r="S25">
        <v>515159000000</v>
      </c>
      <c r="T25">
        <v>0</v>
      </c>
      <c r="U25">
        <v>297868000000</v>
      </c>
      <c r="V25">
        <v>100</v>
      </c>
      <c r="W25">
        <v>0</v>
      </c>
      <c r="X25">
        <v>26414</v>
      </c>
      <c r="Y25">
        <v>0</v>
      </c>
      <c r="Z25">
        <v>151038000000</v>
      </c>
      <c r="AA25">
        <v>14555000000</v>
      </c>
      <c r="AB25">
        <v>151038000000</v>
      </c>
      <c r="AC25">
        <v>2360</v>
      </c>
      <c r="AD25">
        <v>14555000000</v>
      </c>
      <c r="AE25">
        <v>8.7889999999999997</v>
      </c>
      <c r="AF25">
        <v>71.747</v>
      </c>
      <c r="AG25">
        <v>3925964</v>
      </c>
      <c r="AH25">
        <v>0</v>
      </c>
      <c r="AI25">
        <v>527282</v>
      </c>
      <c r="AJ25">
        <v>12674</v>
      </c>
      <c r="AK25">
        <v>22049</v>
      </c>
    </row>
    <row r="28" spans="1:37" x14ac:dyDescent="0.2">
      <c r="B28">
        <f>D28/C28</f>
        <v>33.079656798168102</v>
      </c>
      <c r="C28">
        <f>SUM(C2:C25)</f>
        <v>683804038.29500008</v>
      </c>
      <c r="D28">
        <f>SUM(D2:D25)</f>
        <v>22620002904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C10E-2CF7-B44B-909B-16ABFEE44E0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5A9C1-F7A4-424E-AA0E-86191C4AD1C7}">
  <dimension ref="A1:AO23"/>
  <sheetViews>
    <sheetView workbookViewId="0">
      <selection activeCell="G18" sqref="G18"/>
    </sheetView>
  </sheetViews>
  <sheetFormatPr baseColWidth="10" defaultRowHeight="16" x14ac:dyDescent="0.2"/>
  <cols>
    <col min="1" max="1" width="80.6640625" bestFit="1" customWidth="1"/>
    <col min="2" max="8" width="13.83203125" customWidth="1"/>
    <col min="9" max="9" width="10.33203125" bestFit="1" customWidth="1"/>
    <col min="10" max="11" width="15.33203125" bestFit="1" customWidth="1"/>
    <col min="12" max="12" width="19.5" bestFit="1" customWidth="1"/>
    <col min="13" max="13" width="26" bestFit="1" customWidth="1"/>
    <col min="14" max="14" width="30.33203125" bestFit="1" customWidth="1"/>
    <col min="15" max="15" width="18.5" bestFit="1" customWidth="1"/>
    <col min="16" max="16" width="18.1640625" bestFit="1" customWidth="1"/>
    <col min="17" max="17" width="23.6640625" bestFit="1" customWidth="1"/>
    <col min="18" max="18" width="37.6640625" bestFit="1" customWidth="1"/>
    <col min="19" max="19" width="37" bestFit="1" customWidth="1"/>
    <col min="20" max="20" width="49.6640625" bestFit="1" customWidth="1"/>
    <col min="21" max="21" width="48.5" bestFit="1" customWidth="1"/>
    <col min="22" max="22" width="49.1640625" bestFit="1" customWidth="1"/>
    <col min="23" max="23" width="38.33203125" bestFit="1" customWidth="1"/>
    <col min="24" max="24" width="35.1640625" bestFit="1" customWidth="1"/>
    <col min="25" max="25" width="38.83203125" bestFit="1" customWidth="1"/>
    <col min="26" max="26" width="29.83203125" bestFit="1" customWidth="1"/>
    <col min="27" max="27" width="30.5" bestFit="1" customWidth="1"/>
    <col min="28" max="28" width="27.83203125" bestFit="1" customWidth="1"/>
    <col min="29" max="29" width="15.33203125" bestFit="1" customWidth="1"/>
    <col min="30" max="30" width="39.83203125" bestFit="1" customWidth="1"/>
    <col min="31" max="31" width="40.33203125" bestFit="1" customWidth="1"/>
    <col min="32" max="32" width="30.33203125" bestFit="1" customWidth="1"/>
    <col min="33" max="33" width="28.33203125" bestFit="1" customWidth="1"/>
    <col min="34" max="34" width="30.83203125" bestFit="1" customWidth="1"/>
    <col min="35" max="35" width="22.83203125" bestFit="1" customWidth="1"/>
    <col min="36" max="36" width="25.6640625" bestFit="1" customWidth="1"/>
    <col min="37" max="37" width="19.6640625" bestFit="1" customWidth="1"/>
    <col min="38" max="38" width="20.33203125" bestFit="1" customWidth="1"/>
    <col min="39" max="39" width="17.1640625" bestFit="1" customWidth="1"/>
    <col min="40" max="40" width="22.83203125" bestFit="1" customWidth="1"/>
    <col min="41" max="41" width="22.33203125" bestFit="1" customWidth="1"/>
  </cols>
  <sheetData>
    <row r="1" spans="1:41" x14ac:dyDescent="0.2">
      <c r="A1" t="s">
        <v>0</v>
      </c>
      <c r="B1" t="s">
        <v>120</v>
      </c>
      <c r="C1" t="s">
        <v>119</v>
      </c>
      <c r="D1" t="s">
        <v>118</v>
      </c>
      <c r="E1" t="s">
        <v>163</v>
      </c>
      <c r="F1" t="s">
        <v>162</v>
      </c>
      <c r="G1" t="s">
        <v>161</v>
      </c>
      <c r="H1" t="s">
        <v>160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9</v>
      </c>
      <c r="Q1" t="s">
        <v>8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21</v>
      </c>
      <c r="AC1" t="s">
        <v>20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</row>
    <row r="2" spans="1:41" x14ac:dyDescent="0.2">
      <c r="A2" t="s">
        <v>60</v>
      </c>
      <c r="B2">
        <f>D2/C2</f>
        <v>0</v>
      </c>
      <c r="C2">
        <f>AD2*J2*I2*0.000000001</f>
        <v>976044.00000000012</v>
      </c>
      <c r="D2">
        <f>I2*(R2*8+S2*4+X2*2)</f>
        <v>0</v>
      </c>
      <c r="E2">
        <f>W2*H2</f>
        <v>0</v>
      </c>
      <c r="F2">
        <f>AF2*H2</f>
        <v>976882.32000000007</v>
      </c>
      <c r="G2">
        <f>H2*AE2</f>
        <v>976044</v>
      </c>
      <c r="H2">
        <f>J2*I2*0.000000001</f>
        <v>1.1976000000000001E-4</v>
      </c>
      <c r="I2">
        <v>120</v>
      </c>
      <c r="J2">
        <v>998</v>
      </c>
      <c r="K2">
        <v>8</v>
      </c>
      <c r="L2">
        <v>0</v>
      </c>
      <c r="M2">
        <v>0</v>
      </c>
      <c r="N2">
        <v>98.887</v>
      </c>
      <c r="O2">
        <v>0</v>
      </c>
      <c r="P2">
        <v>0</v>
      </c>
      <c r="Q2">
        <v>486</v>
      </c>
      <c r="R2">
        <v>0</v>
      </c>
      <c r="S2">
        <v>0</v>
      </c>
      <c r="T2">
        <v>486</v>
      </c>
      <c r="U2">
        <v>0</v>
      </c>
      <c r="V2">
        <v>0</v>
      </c>
      <c r="W2">
        <v>0</v>
      </c>
      <c r="X2">
        <v>0</v>
      </c>
      <c r="Y2">
        <v>0</v>
      </c>
      <c r="Z2">
        <v>98.887</v>
      </c>
      <c r="AA2">
        <v>0</v>
      </c>
      <c r="AB2">
        <v>485</v>
      </c>
      <c r="AC2">
        <v>0</v>
      </c>
      <c r="AD2">
        <v>8150000000</v>
      </c>
      <c r="AE2">
        <v>8150000000</v>
      </c>
      <c r="AF2">
        <v>8157000000</v>
      </c>
      <c r="AG2">
        <v>485</v>
      </c>
      <c r="AH2">
        <v>8157000000</v>
      </c>
      <c r="AI2">
        <v>49.654000000000003</v>
      </c>
      <c r="AJ2">
        <v>0</v>
      </c>
      <c r="AK2">
        <v>3884</v>
      </c>
      <c r="AL2">
        <v>0</v>
      </c>
      <c r="AM2">
        <v>78937</v>
      </c>
      <c r="AN2">
        <v>0</v>
      </c>
      <c r="AO2">
        <v>0</v>
      </c>
    </row>
    <row r="3" spans="1:41" x14ac:dyDescent="0.2">
      <c r="A3" t="s">
        <v>98</v>
      </c>
      <c r="B3">
        <f t="shared" ref="B3:B15" si="0">D3/C3</f>
        <v>0</v>
      </c>
      <c r="C3">
        <f t="shared" ref="C3:C15" si="1">AD3*J3*I3*0.000000001</f>
        <v>562.56000000000006</v>
      </c>
      <c r="D3">
        <f t="shared" ref="D3:D15" si="2">I3*(R3*8+S3*4+X3*2)</f>
        <v>0</v>
      </c>
      <c r="E3">
        <f t="shared" ref="E3:E15" si="3">W3*H3</f>
        <v>0</v>
      </c>
      <c r="F3">
        <f t="shared" ref="F3:F15" si="4">AF3*H3</f>
        <v>2390.88</v>
      </c>
      <c r="G3">
        <f t="shared" ref="G3:G15" si="5">H3*AE3</f>
        <v>562.56000000000006</v>
      </c>
      <c r="H3">
        <f t="shared" ref="H3:H15" si="6">J3*I3*0.000000001</f>
        <v>1.4064000000000001E-4</v>
      </c>
      <c r="I3">
        <v>120</v>
      </c>
      <c r="J3">
        <v>1172</v>
      </c>
      <c r="K3">
        <v>8</v>
      </c>
      <c r="L3">
        <v>0</v>
      </c>
      <c r="M3">
        <v>0</v>
      </c>
      <c r="N3">
        <v>25</v>
      </c>
      <c r="O3">
        <v>50</v>
      </c>
      <c r="P3">
        <v>0</v>
      </c>
      <c r="Q3">
        <v>2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25</v>
      </c>
      <c r="AA3">
        <v>0</v>
      </c>
      <c r="AB3">
        <v>1</v>
      </c>
      <c r="AC3">
        <v>0</v>
      </c>
      <c r="AD3">
        <v>4000000</v>
      </c>
      <c r="AE3">
        <v>4000000</v>
      </c>
      <c r="AF3">
        <v>17000000</v>
      </c>
      <c r="AG3">
        <v>1</v>
      </c>
      <c r="AH3">
        <v>17000000</v>
      </c>
      <c r="AI3">
        <v>0</v>
      </c>
      <c r="AJ3">
        <v>0</v>
      </c>
      <c r="AK3">
        <v>0</v>
      </c>
      <c r="AL3">
        <v>0</v>
      </c>
      <c r="AM3">
        <v>2060</v>
      </c>
      <c r="AN3">
        <v>0</v>
      </c>
      <c r="AO3">
        <v>0</v>
      </c>
    </row>
    <row r="4" spans="1:41" x14ac:dyDescent="0.2">
      <c r="A4" t="s">
        <v>99</v>
      </c>
      <c r="B4">
        <v>0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413630.00000000006</v>
      </c>
      <c r="H4">
        <f t="shared" si="6"/>
        <v>3.1100000000000002E-4</v>
      </c>
      <c r="I4">
        <v>250</v>
      </c>
      <c r="J4">
        <v>1244</v>
      </c>
      <c r="K4">
        <v>16</v>
      </c>
      <c r="L4">
        <v>0</v>
      </c>
      <c r="M4">
        <v>0</v>
      </c>
      <c r="N4">
        <v>67.150000000000006</v>
      </c>
      <c r="O4">
        <v>61.302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1330000000</v>
      </c>
      <c r="AF4">
        <v>0</v>
      </c>
      <c r="AG4">
        <v>85</v>
      </c>
      <c r="AH4">
        <v>1553000000</v>
      </c>
      <c r="AI4">
        <v>44.581000000000003</v>
      </c>
      <c r="AJ4">
        <v>0</v>
      </c>
      <c r="AK4">
        <v>0</v>
      </c>
      <c r="AL4">
        <v>0</v>
      </c>
      <c r="AM4">
        <v>28972</v>
      </c>
      <c r="AN4">
        <v>0</v>
      </c>
      <c r="AO4">
        <v>0</v>
      </c>
    </row>
    <row r="5" spans="1:41" x14ac:dyDescent="0.2">
      <c r="A5" t="s">
        <v>100</v>
      </c>
      <c r="B5">
        <f t="shared" si="0"/>
        <v>4.0991296879001791</v>
      </c>
      <c r="C5">
        <f t="shared" si="1"/>
        <v>2307563</v>
      </c>
      <c r="D5">
        <f t="shared" si="2"/>
        <v>9459000</v>
      </c>
      <c r="E5">
        <f t="shared" si="3"/>
        <v>0</v>
      </c>
      <c r="F5">
        <f t="shared" si="4"/>
        <v>2594528</v>
      </c>
      <c r="G5">
        <f t="shared" si="5"/>
        <v>2272945</v>
      </c>
      <c r="H5">
        <f t="shared" si="6"/>
        <v>4.5550000000000001E-4</v>
      </c>
      <c r="I5">
        <v>250</v>
      </c>
      <c r="J5">
        <v>1822</v>
      </c>
      <c r="K5">
        <v>28</v>
      </c>
      <c r="L5">
        <v>0</v>
      </c>
      <c r="M5">
        <v>0</v>
      </c>
      <c r="N5">
        <v>87.283000000000001</v>
      </c>
      <c r="O5">
        <v>65.168999999999997</v>
      </c>
      <c r="P5">
        <v>0</v>
      </c>
      <c r="Q5">
        <v>719</v>
      </c>
      <c r="R5">
        <v>0</v>
      </c>
      <c r="S5">
        <v>9459</v>
      </c>
      <c r="T5">
        <v>719</v>
      </c>
      <c r="U5">
        <v>0</v>
      </c>
      <c r="V5">
        <v>0</v>
      </c>
      <c r="W5">
        <v>0</v>
      </c>
      <c r="X5">
        <v>0</v>
      </c>
      <c r="Y5">
        <v>0</v>
      </c>
      <c r="Z5">
        <v>61.609000000000002</v>
      </c>
      <c r="AA5">
        <v>0</v>
      </c>
      <c r="AB5">
        <v>539</v>
      </c>
      <c r="AC5">
        <v>0</v>
      </c>
      <c r="AD5">
        <v>5066000000</v>
      </c>
      <c r="AE5">
        <v>4990000000</v>
      </c>
      <c r="AF5">
        <v>5696000000</v>
      </c>
      <c r="AG5">
        <v>481</v>
      </c>
      <c r="AH5">
        <v>5086000000</v>
      </c>
      <c r="AI5">
        <v>57.847999999999999</v>
      </c>
      <c r="AJ5">
        <v>0</v>
      </c>
      <c r="AK5">
        <v>8225</v>
      </c>
      <c r="AL5">
        <v>0</v>
      </c>
      <c r="AM5">
        <v>103312</v>
      </c>
      <c r="AN5">
        <v>0</v>
      </c>
      <c r="AO5">
        <v>0</v>
      </c>
    </row>
    <row r="6" spans="1:41" x14ac:dyDescent="0.2">
      <c r="A6" t="s">
        <v>101</v>
      </c>
      <c r="B6">
        <f t="shared" si="0"/>
        <v>3.1273803232994815</v>
      </c>
      <c r="C6">
        <f t="shared" si="1"/>
        <v>842782.05</v>
      </c>
      <c r="D6">
        <f t="shared" si="2"/>
        <v>2635700</v>
      </c>
      <c r="E6">
        <f t="shared" si="3"/>
        <v>4021640.15</v>
      </c>
      <c r="F6">
        <f t="shared" si="4"/>
        <v>2199209.65</v>
      </c>
      <c r="G6">
        <f t="shared" si="5"/>
        <v>4078.8</v>
      </c>
      <c r="H6">
        <f t="shared" si="6"/>
        <v>5.6650000000000001E-5</v>
      </c>
      <c r="I6">
        <v>25</v>
      </c>
      <c r="J6">
        <v>2266</v>
      </c>
      <c r="K6">
        <v>32</v>
      </c>
      <c r="L6">
        <v>2560</v>
      </c>
      <c r="M6">
        <v>0</v>
      </c>
      <c r="N6">
        <v>46.972000000000001</v>
      </c>
      <c r="O6">
        <v>65.418999999999997</v>
      </c>
      <c r="P6">
        <v>0</v>
      </c>
      <c r="Q6">
        <v>1885</v>
      </c>
      <c r="R6">
        <v>0</v>
      </c>
      <c r="S6">
        <v>26357</v>
      </c>
      <c r="T6">
        <v>1885</v>
      </c>
      <c r="U6">
        <v>0</v>
      </c>
      <c r="V6">
        <v>0</v>
      </c>
      <c r="W6">
        <v>70991000000</v>
      </c>
      <c r="X6">
        <v>0</v>
      </c>
      <c r="Y6">
        <v>27837000000</v>
      </c>
      <c r="Z6">
        <v>42.017000000000003</v>
      </c>
      <c r="AA6">
        <v>0</v>
      </c>
      <c r="AB6">
        <v>4065</v>
      </c>
      <c r="AC6">
        <v>0</v>
      </c>
      <c r="AD6">
        <v>14877000000</v>
      </c>
      <c r="AE6">
        <v>72000000</v>
      </c>
      <c r="AF6">
        <v>38821000000</v>
      </c>
      <c r="AG6">
        <v>16</v>
      </c>
      <c r="AH6">
        <v>149000000</v>
      </c>
      <c r="AI6">
        <v>17.716999999999999</v>
      </c>
      <c r="AJ6">
        <v>22.289000000000001</v>
      </c>
      <c r="AK6">
        <v>16460</v>
      </c>
      <c r="AL6">
        <v>0</v>
      </c>
      <c r="AM6">
        <v>205225</v>
      </c>
      <c r="AN6">
        <v>734</v>
      </c>
      <c r="AO6">
        <v>1870</v>
      </c>
    </row>
    <row r="7" spans="1:41" x14ac:dyDescent="0.2">
      <c r="A7" t="s">
        <v>102</v>
      </c>
      <c r="B7">
        <f t="shared" si="0"/>
        <v>0</v>
      </c>
      <c r="C7">
        <f t="shared" si="1"/>
        <v>3618459</v>
      </c>
      <c r="D7">
        <f t="shared" si="2"/>
        <v>0</v>
      </c>
      <c r="E7">
        <f t="shared" si="3"/>
        <v>0</v>
      </c>
      <c r="F7">
        <f t="shared" si="4"/>
        <v>7552658.8799999999</v>
      </c>
      <c r="G7">
        <f t="shared" si="5"/>
        <v>2853658.08</v>
      </c>
      <c r="H7">
        <f t="shared" si="6"/>
        <v>2.8548000000000001E-4</v>
      </c>
      <c r="I7">
        <v>120</v>
      </c>
      <c r="J7">
        <v>2379</v>
      </c>
      <c r="K7">
        <v>24</v>
      </c>
      <c r="L7">
        <v>0</v>
      </c>
      <c r="M7">
        <v>0</v>
      </c>
      <c r="N7">
        <v>91.403999999999996</v>
      </c>
      <c r="O7">
        <v>74.516999999999996</v>
      </c>
      <c r="P7">
        <v>0</v>
      </c>
      <c r="Q7">
        <v>9698</v>
      </c>
      <c r="R7">
        <v>0</v>
      </c>
      <c r="S7">
        <v>0</v>
      </c>
      <c r="T7">
        <v>7767</v>
      </c>
      <c r="U7">
        <v>0</v>
      </c>
      <c r="V7">
        <v>0</v>
      </c>
      <c r="W7">
        <v>0</v>
      </c>
      <c r="X7">
        <v>0</v>
      </c>
      <c r="Y7">
        <v>0</v>
      </c>
      <c r="Z7">
        <v>31.433</v>
      </c>
      <c r="AA7">
        <v>0</v>
      </c>
      <c r="AB7">
        <v>2671</v>
      </c>
      <c r="AC7">
        <v>0</v>
      </c>
      <c r="AD7">
        <v>12675000000</v>
      </c>
      <c r="AE7">
        <v>9996000000</v>
      </c>
      <c r="AF7">
        <v>26456000000</v>
      </c>
      <c r="AG7">
        <v>1065</v>
      </c>
      <c r="AH7">
        <v>10965000000</v>
      </c>
      <c r="AI7">
        <v>69.73</v>
      </c>
      <c r="AJ7">
        <v>0</v>
      </c>
      <c r="AK7">
        <v>23139</v>
      </c>
      <c r="AL7">
        <v>0</v>
      </c>
      <c r="AM7">
        <v>1412678</v>
      </c>
      <c r="AN7">
        <v>0</v>
      </c>
      <c r="AO7">
        <v>0</v>
      </c>
    </row>
    <row r="8" spans="1:41" x14ac:dyDescent="0.2">
      <c r="A8" t="s">
        <v>103</v>
      </c>
      <c r="B8">
        <f t="shared" si="0"/>
        <v>25.833794797233217</v>
      </c>
      <c r="C8">
        <f t="shared" si="1"/>
        <v>4223082.24</v>
      </c>
      <c r="D8">
        <f t="shared" si="2"/>
        <v>109098240</v>
      </c>
      <c r="E8">
        <f t="shared" si="3"/>
        <v>15385152.960000001</v>
      </c>
      <c r="F8">
        <f t="shared" si="4"/>
        <v>6943970.8800000008</v>
      </c>
      <c r="G8">
        <f t="shared" si="5"/>
        <v>3976453.4400000004</v>
      </c>
      <c r="H8">
        <f t="shared" si="6"/>
        <v>4.9824000000000005E-4</v>
      </c>
      <c r="I8">
        <v>120</v>
      </c>
      <c r="J8">
        <v>4152</v>
      </c>
      <c r="K8">
        <v>36</v>
      </c>
      <c r="L8">
        <v>144</v>
      </c>
      <c r="M8">
        <v>3072</v>
      </c>
      <c r="N8">
        <v>57.344999999999999</v>
      </c>
      <c r="O8">
        <v>55.77</v>
      </c>
      <c r="P8">
        <v>0</v>
      </c>
      <c r="Q8">
        <v>3584</v>
      </c>
      <c r="R8">
        <v>0</v>
      </c>
      <c r="S8">
        <v>227288</v>
      </c>
      <c r="T8">
        <v>3584</v>
      </c>
      <c r="U8">
        <v>0</v>
      </c>
      <c r="V8">
        <v>0</v>
      </c>
      <c r="W8">
        <v>30879000000</v>
      </c>
      <c r="X8">
        <v>0</v>
      </c>
      <c r="Y8">
        <v>26044000000</v>
      </c>
      <c r="Z8">
        <v>36.948</v>
      </c>
      <c r="AA8">
        <v>56.180999999999997</v>
      </c>
      <c r="AB8">
        <v>1193</v>
      </c>
      <c r="AC8">
        <v>0</v>
      </c>
      <c r="AD8">
        <v>8476000000</v>
      </c>
      <c r="AE8">
        <v>7981000000</v>
      </c>
      <c r="AF8">
        <v>13937000000</v>
      </c>
      <c r="AG8">
        <v>1241</v>
      </c>
      <c r="AH8">
        <v>9980000000</v>
      </c>
      <c r="AI8">
        <v>77.730999999999995</v>
      </c>
      <c r="AJ8">
        <v>26.111000000000001</v>
      </c>
      <c r="AK8">
        <v>221992</v>
      </c>
      <c r="AL8">
        <v>0</v>
      </c>
      <c r="AM8">
        <v>1108156</v>
      </c>
      <c r="AN8">
        <v>930</v>
      </c>
      <c r="AO8">
        <v>1028</v>
      </c>
    </row>
    <row r="9" spans="1:41" x14ac:dyDescent="0.2">
      <c r="A9" t="s">
        <v>58</v>
      </c>
      <c r="B9">
        <f t="shared" si="0"/>
        <v>0</v>
      </c>
      <c r="C9">
        <f t="shared" si="1"/>
        <v>17678501.880000003</v>
      </c>
      <c r="D9">
        <f t="shared" si="2"/>
        <v>0</v>
      </c>
      <c r="E9">
        <f t="shared" si="3"/>
        <v>0</v>
      </c>
      <c r="F9">
        <f t="shared" si="4"/>
        <v>30082790.400000006</v>
      </c>
      <c r="G9">
        <f t="shared" si="5"/>
        <v>15099205.160000002</v>
      </c>
      <c r="H9">
        <f t="shared" si="6"/>
        <v>5.4028000000000008E-4</v>
      </c>
      <c r="I9">
        <v>130</v>
      </c>
      <c r="J9">
        <v>4156</v>
      </c>
      <c r="K9">
        <v>20</v>
      </c>
      <c r="L9">
        <v>0</v>
      </c>
      <c r="M9">
        <v>0</v>
      </c>
      <c r="N9">
        <v>93.334000000000003</v>
      </c>
      <c r="O9">
        <v>71.153999999999996</v>
      </c>
      <c r="P9">
        <v>0</v>
      </c>
      <c r="Q9">
        <v>30054</v>
      </c>
      <c r="R9">
        <v>0</v>
      </c>
      <c r="S9">
        <v>0</v>
      </c>
      <c r="T9">
        <v>23358</v>
      </c>
      <c r="U9">
        <v>0</v>
      </c>
      <c r="V9">
        <v>0</v>
      </c>
      <c r="W9">
        <v>0</v>
      </c>
      <c r="X9">
        <v>0</v>
      </c>
      <c r="Y9">
        <v>0</v>
      </c>
      <c r="Z9">
        <v>35.707000000000001</v>
      </c>
      <c r="AA9">
        <v>0</v>
      </c>
      <c r="AB9">
        <v>9219</v>
      </c>
      <c r="AC9">
        <v>0</v>
      </c>
      <c r="AD9">
        <v>32721000000</v>
      </c>
      <c r="AE9">
        <v>27947000000</v>
      </c>
      <c r="AF9">
        <v>55680000000</v>
      </c>
      <c r="AG9">
        <v>4826</v>
      </c>
      <c r="AH9">
        <v>29965000000</v>
      </c>
      <c r="AI9">
        <v>68.347999999999999</v>
      </c>
      <c r="AJ9">
        <v>0</v>
      </c>
      <c r="AK9">
        <v>53538</v>
      </c>
      <c r="AL9">
        <v>0</v>
      </c>
      <c r="AM9">
        <v>3956948</v>
      </c>
      <c r="AN9">
        <v>0</v>
      </c>
      <c r="AO9">
        <v>0</v>
      </c>
    </row>
    <row r="10" spans="1:41" x14ac:dyDescent="0.2">
      <c r="A10" t="s">
        <v>38</v>
      </c>
      <c r="B10">
        <f t="shared" si="0"/>
        <v>45.43276946193734</v>
      </c>
      <c r="C10">
        <f t="shared" si="1"/>
        <v>237352461.84</v>
      </c>
      <c r="D10">
        <f t="shared" si="2"/>
        <v>10783579680</v>
      </c>
      <c r="E10">
        <f t="shared" si="3"/>
        <v>664351679.5200001</v>
      </c>
      <c r="F10">
        <f t="shared" si="4"/>
        <v>267128893.44000003</v>
      </c>
      <c r="G10">
        <f t="shared" si="5"/>
        <v>3646387.8000000003</v>
      </c>
      <c r="H10">
        <f t="shared" si="6"/>
        <v>1.4412600000000002E-3</v>
      </c>
      <c r="I10">
        <v>180</v>
      </c>
      <c r="J10">
        <v>8007</v>
      </c>
      <c r="K10">
        <v>153</v>
      </c>
      <c r="L10">
        <v>16912</v>
      </c>
      <c r="M10">
        <v>0</v>
      </c>
      <c r="N10">
        <v>92.114000000000004</v>
      </c>
      <c r="O10">
        <v>23.686</v>
      </c>
      <c r="P10">
        <v>0</v>
      </c>
      <c r="Q10">
        <v>46818</v>
      </c>
      <c r="R10">
        <v>0</v>
      </c>
      <c r="S10">
        <v>14977194</v>
      </c>
      <c r="T10">
        <v>11704</v>
      </c>
      <c r="U10">
        <v>0</v>
      </c>
      <c r="V10">
        <v>0</v>
      </c>
      <c r="W10">
        <v>460952000000</v>
      </c>
      <c r="X10">
        <v>0</v>
      </c>
      <c r="Y10">
        <v>239565000000</v>
      </c>
      <c r="Z10">
        <v>96.28</v>
      </c>
      <c r="AA10">
        <v>2.8839999999999999</v>
      </c>
      <c r="AB10">
        <v>47906</v>
      </c>
      <c r="AC10">
        <v>0</v>
      </c>
      <c r="AD10">
        <v>164684000000</v>
      </c>
      <c r="AE10">
        <v>2530000000</v>
      </c>
      <c r="AF10">
        <v>185344000000</v>
      </c>
      <c r="AG10">
        <v>816</v>
      </c>
      <c r="AH10">
        <v>2845000000</v>
      </c>
      <c r="AI10">
        <v>25.015999999999998</v>
      </c>
      <c r="AJ10">
        <v>71.926000000000002</v>
      </c>
      <c r="AK10">
        <v>7562069</v>
      </c>
      <c r="AL10">
        <v>0</v>
      </c>
      <c r="AM10">
        <v>621482</v>
      </c>
      <c r="AN10">
        <v>17002</v>
      </c>
      <c r="AO10">
        <v>32694</v>
      </c>
    </row>
    <row r="11" spans="1:41" x14ac:dyDescent="0.2">
      <c r="A11" t="s">
        <v>104</v>
      </c>
      <c r="B11">
        <f t="shared" si="0"/>
        <v>82.068942998298709</v>
      </c>
      <c r="C11">
        <f t="shared" si="1"/>
        <v>34583910.75</v>
      </c>
      <c r="D11">
        <f t="shared" si="2"/>
        <v>2838265000</v>
      </c>
      <c r="E11">
        <f t="shared" si="3"/>
        <v>250577590.5</v>
      </c>
      <c r="F11">
        <f t="shared" si="4"/>
        <v>44986671.75</v>
      </c>
      <c r="G11">
        <f t="shared" si="5"/>
        <v>3229939.5</v>
      </c>
      <c r="H11">
        <f t="shared" si="6"/>
        <v>3.0997500000000001E-3</v>
      </c>
      <c r="I11">
        <v>250</v>
      </c>
      <c r="J11">
        <v>12399</v>
      </c>
      <c r="K11">
        <v>82</v>
      </c>
      <c r="L11">
        <v>8192</v>
      </c>
      <c r="M11">
        <v>0</v>
      </c>
      <c r="N11">
        <v>81.819999999999993</v>
      </c>
      <c r="O11">
        <v>14.563000000000001</v>
      </c>
      <c r="P11">
        <v>0</v>
      </c>
      <c r="Q11">
        <v>6206</v>
      </c>
      <c r="R11">
        <v>0</v>
      </c>
      <c r="S11">
        <v>2838265</v>
      </c>
      <c r="T11">
        <v>6206</v>
      </c>
      <c r="U11">
        <v>0</v>
      </c>
      <c r="V11">
        <v>0</v>
      </c>
      <c r="W11">
        <v>80838000000</v>
      </c>
      <c r="X11">
        <v>0</v>
      </c>
      <c r="Y11">
        <v>23661000000</v>
      </c>
      <c r="Z11">
        <v>60.302</v>
      </c>
      <c r="AA11">
        <v>40.180999999999997</v>
      </c>
      <c r="AB11">
        <v>5276</v>
      </c>
      <c r="AC11">
        <v>0</v>
      </c>
      <c r="AD11">
        <v>11157000000</v>
      </c>
      <c r="AE11">
        <v>1042000000</v>
      </c>
      <c r="AF11">
        <v>14513000000</v>
      </c>
      <c r="AG11">
        <v>559</v>
      </c>
      <c r="AH11">
        <v>1236000000</v>
      </c>
      <c r="AI11">
        <v>70.305000000000007</v>
      </c>
      <c r="AJ11">
        <v>51.472999999999999</v>
      </c>
      <c r="AK11">
        <v>1449916</v>
      </c>
      <c r="AL11">
        <v>0</v>
      </c>
      <c r="AM11">
        <v>383445</v>
      </c>
      <c r="AN11">
        <v>2690</v>
      </c>
      <c r="AO11">
        <v>9232</v>
      </c>
    </row>
    <row r="12" spans="1:41" x14ac:dyDescent="0.2">
      <c r="A12" t="s">
        <v>105</v>
      </c>
      <c r="B12">
        <f t="shared" si="0"/>
        <v>2.4901687119364664</v>
      </c>
      <c r="C12">
        <f t="shared" si="1"/>
        <v>20796791.700000003</v>
      </c>
      <c r="D12">
        <f t="shared" si="2"/>
        <v>51787520</v>
      </c>
      <c r="E12">
        <f t="shared" si="3"/>
        <v>10864575.66</v>
      </c>
      <c r="F12">
        <f t="shared" si="4"/>
        <v>27675098.969999999</v>
      </c>
      <c r="G12">
        <f t="shared" si="5"/>
        <v>24766.23</v>
      </c>
      <c r="H12">
        <f t="shared" si="6"/>
        <v>1.3683E-4</v>
      </c>
      <c r="I12">
        <v>10</v>
      </c>
      <c r="J12">
        <v>13683</v>
      </c>
      <c r="K12">
        <v>56</v>
      </c>
      <c r="L12">
        <v>2560</v>
      </c>
      <c r="M12">
        <v>0</v>
      </c>
      <c r="N12">
        <v>99.691999999999993</v>
      </c>
      <c r="O12">
        <v>27.905000000000001</v>
      </c>
      <c r="P12">
        <v>0</v>
      </c>
      <c r="Q12">
        <v>84087</v>
      </c>
      <c r="R12">
        <v>0</v>
      </c>
      <c r="S12">
        <v>1294688</v>
      </c>
      <c r="T12">
        <v>84087</v>
      </c>
      <c r="U12">
        <v>0</v>
      </c>
      <c r="V12">
        <v>0</v>
      </c>
      <c r="W12">
        <v>79402000000</v>
      </c>
      <c r="X12">
        <v>0</v>
      </c>
      <c r="Y12">
        <v>28342000000</v>
      </c>
      <c r="Z12">
        <v>74.912999999999997</v>
      </c>
      <c r="AA12">
        <v>0</v>
      </c>
      <c r="AB12">
        <v>109508</v>
      </c>
      <c r="AC12">
        <v>0</v>
      </c>
      <c r="AD12">
        <v>151990000000</v>
      </c>
      <c r="AE12">
        <v>181000000</v>
      </c>
      <c r="AF12">
        <v>202259000000</v>
      </c>
      <c r="AG12">
        <v>98</v>
      </c>
      <c r="AH12">
        <v>181000000</v>
      </c>
      <c r="AI12">
        <v>38.743000000000002</v>
      </c>
      <c r="AJ12">
        <v>25.05</v>
      </c>
      <c r="AK12">
        <v>676657</v>
      </c>
      <c r="AL12">
        <v>0</v>
      </c>
      <c r="AM12">
        <v>2326570</v>
      </c>
      <c r="AN12">
        <v>3831</v>
      </c>
      <c r="AO12">
        <v>10740</v>
      </c>
    </row>
    <row r="13" spans="1:41" x14ac:dyDescent="0.2">
      <c r="A13" t="s">
        <v>36</v>
      </c>
      <c r="B13">
        <f t="shared" si="0"/>
        <v>35.104617791231348</v>
      </c>
      <c r="C13">
        <f t="shared" si="1"/>
        <v>2015928628.5600002</v>
      </c>
      <c r="D13">
        <f t="shared" si="2"/>
        <v>70768404000</v>
      </c>
      <c r="E13">
        <f t="shared" si="3"/>
        <v>5353031602.8000011</v>
      </c>
      <c r="F13">
        <f t="shared" si="4"/>
        <v>9100149115.6800022</v>
      </c>
      <c r="G13">
        <f t="shared" si="5"/>
        <v>15993507.600000001</v>
      </c>
      <c r="H13">
        <f t="shared" si="6"/>
        <v>9.2181600000000013E-3</v>
      </c>
      <c r="I13">
        <v>420</v>
      </c>
      <c r="J13">
        <v>21948</v>
      </c>
      <c r="K13">
        <v>153</v>
      </c>
      <c r="L13">
        <v>16912</v>
      </c>
      <c r="M13">
        <v>0</v>
      </c>
      <c r="N13">
        <v>76.81</v>
      </c>
      <c r="O13">
        <v>32.633000000000003</v>
      </c>
      <c r="P13">
        <v>0</v>
      </c>
      <c r="Q13">
        <v>132309</v>
      </c>
      <c r="R13">
        <v>0</v>
      </c>
      <c r="S13">
        <v>42124050</v>
      </c>
      <c r="T13">
        <v>131807</v>
      </c>
      <c r="U13">
        <v>0</v>
      </c>
      <c r="V13">
        <v>82</v>
      </c>
      <c r="W13">
        <v>580705000000</v>
      </c>
      <c r="X13">
        <v>0</v>
      </c>
      <c r="Y13">
        <v>297460000000</v>
      </c>
      <c r="Z13">
        <v>22.992999999999999</v>
      </c>
      <c r="AA13">
        <v>75.616</v>
      </c>
      <c r="AB13">
        <v>136653</v>
      </c>
      <c r="AC13">
        <v>0</v>
      </c>
      <c r="AD13">
        <v>218691000000</v>
      </c>
      <c r="AE13">
        <v>1735000000</v>
      </c>
      <c r="AF13">
        <v>987198000000</v>
      </c>
      <c r="AG13">
        <v>1309</v>
      </c>
      <c r="AH13">
        <v>2111000000</v>
      </c>
      <c r="AI13">
        <v>74.623000000000005</v>
      </c>
      <c r="AJ13">
        <v>73.185000000000002</v>
      </c>
      <c r="AK13">
        <v>21171108</v>
      </c>
      <c r="AL13">
        <v>0</v>
      </c>
      <c r="AM13">
        <v>1525650</v>
      </c>
      <c r="AN13">
        <v>44665</v>
      </c>
      <c r="AO13">
        <v>87113</v>
      </c>
    </row>
    <row r="14" spans="1:41" x14ac:dyDescent="0.2">
      <c r="A14" t="s">
        <v>106</v>
      </c>
      <c r="B14">
        <f t="shared" si="0"/>
        <v>2.1225637350378981</v>
      </c>
      <c r="C14">
        <f t="shared" si="1"/>
        <v>74875037.850000009</v>
      </c>
      <c r="D14">
        <f t="shared" si="2"/>
        <v>158927040</v>
      </c>
      <c r="E14">
        <f t="shared" si="3"/>
        <v>37416330.675000004</v>
      </c>
      <c r="F14">
        <f t="shared" si="4"/>
        <v>91399330.260000005</v>
      </c>
      <c r="G14">
        <f t="shared" si="5"/>
        <v>36867.555000000008</v>
      </c>
      <c r="H14">
        <f t="shared" si="6"/>
        <v>4.2376500000000005E-4</v>
      </c>
      <c r="I14">
        <v>15</v>
      </c>
      <c r="J14">
        <v>28251</v>
      </c>
      <c r="K14">
        <v>56</v>
      </c>
      <c r="L14">
        <v>2560</v>
      </c>
      <c r="M14">
        <v>0</v>
      </c>
      <c r="N14">
        <v>93.698999999999998</v>
      </c>
      <c r="O14">
        <v>18</v>
      </c>
      <c r="P14">
        <v>0</v>
      </c>
      <c r="Q14">
        <v>168558</v>
      </c>
      <c r="R14">
        <v>0</v>
      </c>
      <c r="S14">
        <v>2648784</v>
      </c>
      <c r="T14">
        <v>168558</v>
      </c>
      <c r="U14">
        <v>0</v>
      </c>
      <c r="V14">
        <v>0</v>
      </c>
      <c r="W14">
        <v>88295000000</v>
      </c>
      <c r="X14">
        <v>0</v>
      </c>
      <c r="Y14">
        <v>8495000000</v>
      </c>
      <c r="Z14">
        <v>79.284000000000006</v>
      </c>
      <c r="AA14">
        <v>0</v>
      </c>
      <c r="AB14">
        <v>204237</v>
      </c>
      <c r="AC14">
        <v>0</v>
      </c>
      <c r="AD14">
        <v>176690000000</v>
      </c>
      <c r="AE14">
        <v>87000000</v>
      </c>
      <c r="AF14">
        <v>215684000000</v>
      </c>
      <c r="AG14">
        <v>83</v>
      </c>
      <c r="AH14">
        <v>87000000</v>
      </c>
      <c r="AI14">
        <v>45.286999999999999</v>
      </c>
      <c r="AJ14">
        <v>30.172000000000001</v>
      </c>
      <c r="AK14">
        <v>1351733</v>
      </c>
      <c r="AL14">
        <v>0</v>
      </c>
      <c r="AM14">
        <v>3804109</v>
      </c>
      <c r="AN14">
        <v>2013</v>
      </c>
      <c r="AO14">
        <v>20904</v>
      </c>
    </row>
    <row r="15" spans="1:41" x14ac:dyDescent="0.2">
      <c r="A15" t="s">
        <v>107</v>
      </c>
      <c r="B15">
        <f t="shared" si="0"/>
        <v>0</v>
      </c>
      <c r="C15">
        <f t="shared" si="1"/>
        <v>1309020417.9000001</v>
      </c>
      <c r="D15">
        <f t="shared" si="2"/>
        <v>0</v>
      </c>
      <c r="E15">
        <f t="shared" si="3"/>
        <v>0</v>
      </c>
      <c r="F15">
        <f t="shared" si="4"/>
        <v>6545257605.8999996</v>
      </c>
      <c r="G15">
        <f t="shared" si="5"/>
        <v>1309020417.9000001</v>
      </c>
      <c r="H15">
        <f t="shared" si="6"/>
        <v>3.88791E-2</v>
      </c>
      <c r="I15">
        <v>650</v>
      </c>
      <c r="J15">
        <v>59814</v>
      </c>
      <c r="K15">
        <v>8</v>
      </c>
      <c r="L15">
        <v>0</v>
      </c>
      <c r="M15">
        <v>0</v>
      </c>
      <c r="N15">
        <v>99.091999999999999</v>
      </c>
      <c r="O15">
        <v>0</v>
      </c>
      <c r="P15">
        <v>0</v>
      </c>
      <c r="Q15">
        <v>64757</v>
      </c>
      <c r="R15">
        <v>0</v>
      </c>
      <c r="S15">
        <v>0</v>
      </c>
      <c r="T15">
        <v>64757</v>
      </c>
      <c r="U15">
        <v>0</v>
      </c>
      <c r="V15">
        <v>0</v>
      </c>
      <c r="W15">
        <v>0</v>
      </c>
      <c r="X15">
        <v>0</v>
      </c>
      <c r="Y15">
        <v>0</v>
      </c>
      <c r="Z15">
        <v>19.984000000000002</v>
      </c>
      <c r="AA15">
        <v>0</v>
      </c>
      <c r="AB15">
        <v>323998</v>
      </c>
      <c r="AC15">
        <v>0</v>
      </c>
      <c r="AD15">
        <v>33669000000</v>
      </c>
      <c r="AE15">
        <v>33669000000</v>
      </c>
      <c r="AF15">
        <v>168349000000</v>
      </c>
      <c r="AG15">
        <v>64757</v>
      </c>
      <c r="AH15">
        <v>33669000000</v>
      </c>
      <c r="AI15">
        <v>20.704999999999998</v>
      </c>
      <c r="AJ15">
        <v>0</v>
      </c>
      <c r="AK15">
        <v>0</v>
      </c>
      <c r="AL15">
        <v>0</v>
      </c>
      <c r="AM15">
        <v>10362128</v>
      </c>
      <c r="AN15">
        <v>0</v>
      </c>
      <c r="AO15">
        <v>0</v>
      </c>
    </row>
    <row r="18" spans="2:7" x14ac:dyDescent="0.2">
      <c r="B18">
        <f>D18/C18</f>
        <v>22.761286227594248</v>
      </c>
      <c r="C18">
        <f>SUM(C2:C16)</f>
        <v>3722204243.3299999</v>
      </c>
      <c r="D18">
        <f>SUM(D2:D16)</f>
        <v>84722156180</v>
      </c>
      <c r="E18">
        <f t="shared" ref="E18:G18" si="7">SUM(E2:E16)</f>
        <v>6335648572.2650013</v>
      </c>
      <c r="F18">
        <f t="shared" si="7"/>
        <v>16126949147.010002</v>
      </c>
      <c r="G18">
        <f t="shared" si="7"/>
        <v>1357548463.625</v>
      </c>
    </row>
    <row r="23" spans="2:7" x14ac:dyDescent="0.2">
      <c r="E23">
        <f>(G18+E18)/(F18+E18)</f>
        <v>0.34248919613106554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4081-7A8D-A14B-ACBD-D55419AEF3FB}">
  <dimension ref="A1:AK23"/>
  <sheetViews>
    <sheetView workbookViewId="0">
      <selection activeCell="C27" sqref="C27"/>
    </sheetView>
  </sheetViews>
  <sheetFormatPr baseColWidth="10" defaultRowHeight="16" x14ac:dyDescent="0.2"/>
  <cols>
    <col min="1" max="1" width="80.6640625" bestFit="1" customWidth="1"/>
    <col min="2" max="4" width="12.1640625" customWidth="1"/>
    <col min="5" max="5" width="10.33203125" bestFit="1" customWidth="1"/>
    <col min="6" max="7" width="15.33203125" bestFit="1" customWidth="1"/>
    <col min="8" max="8" width="19.5" bestFit="1" customWidth="1"/>
    <col min="9" max="9" width="26" bestFit="1" customWidth="1"/>
    <col min="10" max="10" width="30.33203125" bestFit="1" customWidth="1"/>
    <col min="11" max="11" width="18.5" bestFit="1" customWidth="1"/>
    <col min="12" max="12" width="18.1640625" bestFit="1" customWidth="1"/>
    <col min="13" max="13" width="23.6640625" bestFit="1" customWidth="1"/>
    <col min="14" max="14" width="37.6640625" bestFit="1" customWidth="1"/>
    <col min="15" max="15" width="37" bestFit="1" customWidth="1"/>
    <col min="16" max="16" width="49.6640625" bestFit="1" customWidth="1"/>
    <col min="17" max="17" width="48.5" bestFit="1" customWidth="1"/>
    <col min="18" max="18" width="49.1640625" bestFit="1" customWidth="1"/>
    <col min="19" max="19" width="38.33203125" bestFit="1" customWidth="1"/>
    <col min="20" max="20" width="35.1640625" bestFit="1" customWidth="1"/>
    <col min="21" max="21" width="38.83203125" bestFit="1" customWidth="1"/>
    <col min="22" max="22" width="29.83203125" bestFit="1" customWidth="1"/>
    <col min="23" max="23" width="30.5" bestFit="1" customWidth="1"/>
    <col min="24" max="24" width="27.83203125" bestFit="1" customWidth="1"/>
    <col min="25" max="25" width="15.33203125" bestFit="1" customWidth="1"/>
    <col min="26" max="26" width="39.83203125" bestFit="1" customWidth="1"/>
    <col min="27" max="27" width="40.33203125" bestFit="1" customWidth="1"/>
    <col min="28" max="28" width="30.33203125" bestFit="1" customWidth="1"/>
    <col min="29" max="29" width="28.33203125" bestFit="1" customWidth="1"/>
    <col min="30" max="30" width="30.83203125" bestFit="1" customWidth="1"/>
    <col min="31" max="31" width="22.83203125" bestFit="1" customWidth="1"/>
    <col min="32" max="32" width="25.6640625" bestFit="1" customWidth="1"/>
    <col min="33" max="33" width="19.6640625" bestFit="1" customWidth="1"/>
    <col min="34" max="34" width="20.33203125" bestFit="1" customWidth="1"/>
    <col min="35" max="35" width="17.1640625" bestFit="1" customWidth="1"/>
    <col min="36" max="36" width="22.83203125" bestFit="1" customWidth="1"/>
    <col min="37" max="37" width="22.33203125" bestFit="1" customWidth="1"/>
  </cols>
  <sheetData>
    <row r="1" spans="1:37" x14ac:dyDescent="0.2">
      <c r="A1" t="s">
        <v>0</v>
      </c>
      <c r="B1" t="s">
        <v>120</v>
      </c>
      <c r="C1" t="s">
        <v>119</v>
      </c>
      <c r="D1" t="s">
        <v>118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21</v>
      </c>
      <c r="Y1" t="s">
        <v>20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51</v>
      </c>
      <c r="B2">
        <v>0</v>
      </c>
      <c r="C2">
        <f>Z2*F2*E2*0.000000001</f>
        <v>0</v>
      </c>
      <c r="D2">
        <f>E2*(N2*8+O2*4+T2*2)</f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7" x14ac:dyDescent="0.2">
      <c r="A3" t="s">
        <v>108</v>
      </c>
      <c r="B3">
        <v>0</v>
      </c>
      <c r="C3">
        <f t="shared" ref="C3:C20" si="0">Z3*F3*E3*0.000000001</f>
        <v>0</v>
      </c>
      <c r="D3">
        <f t="shared" ref="D3:D20" si="1">E3*(N3*8+O3*4+T3*2)</f>
        <v>0</v>
      </c>
      <c r="E3">
        <v>250</v>
      </c>
      <c r="F3">
        <v>849</v>
      </c>
      <c r="G3">
        <v>8</v>
      </c>
      <c r="H3">
        <v>0</v>
      </c>
      <c r="I3">
        <v>0</v>
      </c>
      <c r="J3">
        <v>99.09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2276000000</v>
      </c>
      <c r="AB3">
        <v>0</v>
      </c>
      <c r="AC3">
        <v>112</v>
      </c>
      <c r="AD3">
        <v>2278000000</v>
      </c>
      <c r="AE3">
        <v>49.665999999999997</v>
      </c>
      <c r="AF3">
        <v>0</v>
      </c>
      <c r="AG3">
        <v>896</v>
      </c>
      <c r="AH3">
        <v>0</v>
      </c>
      <c r="AI3">
        <v>14935</v>
      </c>
      <c r="AJ3">
        <v>0</v>
      </c>
      <c r="AK3">
        <v>0</v>
      </c>
    </row>
    <row r="4" spans="1:37" x14ac:dyDescent="0.2">
      <c r="A4" t="s">
        <v>76</v>
      </c>
      <c r="B4">
        <f t="shared" ref="B3:B20" si="2">D4/C4</f>
        <v>0.81426477045628187</v>
      </c>
      <c r="C4">
        <f t="shared" si="0"/>
        <v>1134176.54</v>
      </c>
      <c r="D4">
        <f t="shared" si="1"/>
        <v>923520</v>
      </c>
      <c r="E4">
        <v>740</v>
      </c>
      <c r="F4">
        <v>1009</v>
      </c>
      <c r="G4">
        <v>10</v>
      </c>
      <c r="H4">
        <v>0</v>
      </c>
      <c r="I4">
        <v>0</v>
      </c>
      <c r="J4">
        <v>81.28</v>
      </c>
      <c r="K4">
        <v>33.332999999999998</v>
      </c>
      <c r="L4">
        <v>0</v>
      </c>
      <c r="M4">
        <v>79</v>
      </c>
      <c r="N4">
        <v>0</v>
      </c>
      <c r="O4">
        <v>312</v>
      </c>
      <c r="P4">
        <v>79</v>
      </c>
      <c r="Q4">
        <v>0</v>
      </c>
      <c r="R4">
        <v>0</v>
      </c>
      <c r="S4">
        <v>0</v>
      </c>
      <c r="T4">
        <v>0</v>
      </c>
      <c r="U4">
        <v>0</v>
      </c>
      <c r="V4">
        <v>81.28</v>
      </c>
      <c r="W4">
        <v>0</v>
      </c>
      <c r="X4">
        <v>79</v>
      </c>
      <c r="Y4">
        <v>0</v>
      </c>
      <c r="Z4">
        <v>1519000000</v>
      </c>
      <c r="AA4">
        <v>759000000</v>
      </c>
      <c r="AB4">
        <v>1534000000</v>
      </c>
      <c r="AC4">
        <v>39</v>
      </c>
      <c r="AD4">
        <v>766000000</v>
      </c>
      <c r="AE4">
        <v>40.563000000000002</v>
      </c>
      <c r="AF4">
        <v>0</v>
      </c>
      <c r="AG4">
        <v>312</v>
      </c>
      <c r="AH4">
        <v>0</v>
      </c>
      <c r="AI4">
        <v>7656</v>
      </c>
      <c r="AJ4">
        <v>0</v>
      </c>
      <c r="AK4">
        <v>0</v>
      </c>
    </row>
    <row r="5" spans="1:37" x14ac:dyDescent="0.2">
      <c r="A5" t="s">
        <v>109</v>
      </c>
      <c r="B5">
        <v>0</v>
      </c>
      <c r="C5">
        <f t="shared" si="0"/>
        <v>0</v>
      </c>
      <c r="D5">
        <f t="shared" si="1"/>
        <v>0</v>
      </c>
      <c r="E5">
        <v>480</v>
      </c>
      <c r="F5">
        <v>1044</v>
      </c>
      <c r="G5">
        <v>12</v>
      </c>
      <c r="H5">
        <v>0</v>
      </c>
      <c r="I5">
        <v>0</v>
      </c>
      <c r="J5">
        <v>43.49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28000000</v>
      </c>
      <c r="AB5">
        <v>0</v>
      </c>
      <c r="AC5">
        <v>3</v>
      </c>
      <c r="AD5">
        <v>64000000</v>
      </c>
      <c r="AE5">
        <v>11.180999999999999</v>
      </c>
      <c r="AF5">
        <v>0</v>
      </c>
      <c r="AG5">
        <v>0</v>
      </c>
      <c r="AH5">
        <v>0</v>
      </c>
      <c r="AI5">
        <v>1337</v>
      </c>
      <c r="AJ5">
        <v>0</v>
      </c>
      <c r="AK5">
        <v>0</v>
      </c>
    </row>
    <row r="6" spans="1:37" x14ac:dyDescent="0.2">
      <c r="A6" t="s">
        <v>37</v>
      </c>
      <c r="B6">
        <v>0</v>
      </c>
      <c r="C6">
        <f t="shared" si="0"/>
        <v>0</v>
      </c>
      <c r="D6">
        <f t="shared" si="1"/>
        <v>0</v>
      </c>
      <c r="E6">
        <v>10</v>
      </c>
      <c r="F6">
        <v>1161</v>
      </c>
      <c r="G6">
        <v>8</v>
      </c>
      <c r="H6">
        <v>0</v>
      </c>
      <c r="I6">
        <v>0</v>
      </c>
      <c r="J6">
        <v>12.5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2000000</v>
      </c>
      <c r="AB6">
        <v>0</v>
      </c>
      <c r="AC6">
        <v>1</v>
      </c>
      <c r="AD6">
        <v>20000000</v>
      </c>
      <c r="AE6">
        <v>0</v>
      </c>
      <c r="AF6">
        <v>0</v>
      </c>
      <c r="AG6">
        <v>0</v>
      </c>
      <c r="AH6">
        <v>0</v>
      </c>
      <c r="AI6">
        <v>2058</v>
      </c>
      <c r="AJ6">
        <v>0</v>
      </c>
      <c r="AK6">
        <v>0</v>
      </c>
    </row>
    <row r="7" spans="1:37" x14ac:dyDescent="0.2">
      <c r="A7" t="s">
        <v>70</v>
      </c>
      <c r="B7">
        <f t="shared" si="2"/>
        <v>0.90722826645242671</v>
      </c>
      <c r="C7">
        <f t="shared" si="0"/>
        <v>35276634.539999999</v>
      </c>
      <c r="D7">
        <f t="shared" si="1"/>
        <v>32003960</v>
      </c>
      <c r="E7">
        <v>590</v>
      </c>
      <c r="F7">
        <v>1293</v>
      </c>
      <c r="G7">
        <v>11</v>
      </c>
      <c r="H7">
        <v>0</v>
      </c>
      <c r="I7">
        <v>0</v>
      </c>
      <c r="J7">
        <v>99.622</v>
      </c>
      <c r="K7">
        <v>0</v>
      </c>
      <c r="L7">
        <v>0</v>
      </c>
      <c r="M7">
        <v>3391</v>
      </c>
      <c r="N7">
        <v>0</v>
      </c>
      <c r="O7">
        <v>13561</v>
      </c>
      <c r="P7">
        <v>3391</v>
      </c>
      <c r="Q7">
        <v>0</v>
      </c>
      <c r="R7">
        <v>0</v>
      </c>
      <c r="S7">
        <v>0</v>
      </c>
      <c r="T7">
        <v>0</v>
      </c>
      <c r="U7">
        <v>0</v>
      </c>
      <c r="V7">
        <v>99.622</v>
      </c>
      <c r="W7">
        <v>0</v>
      </c>
      <c r="X7">
        <v>3390</v>
      </c>
      <c r="Y7">
        <v>0</v>
      </c>
      <c r="Z7">
        <v>46242000000</v>
      </c>
      <c r="AA7">
        <v>23121000000</v>
      </c>
      <c r="AB7">
        <v>46249000000</v>
      </c>
      <c r="AC7">
        <v>1695</v>
      </c>
      <c r="AD7">
        <v>23124000000</v>
      </c>
      <c r="AE7">
        <v>49.808999999999997</v>
      </c>
      <c r="AF7">
        <v>0</v>
      </c>
      <c r="AG7">
        <v>13561</v>
      </c>
      <c r="AH7">
        <v>0</v>
      </c>
      <c r="AI7">
        <v>353841</v>
      </c>
      <c r="AJ7">
        <v>0</v>
      </c>
      <c r="AK7">
        <v>0</v>
      </c>
    </row>
    <row r="8" spans="1:37" x14ac:dyDescent="0.2">
      <c r="A8" t="s">
        <v>110</v>
      </c>
      <c r="B8">
        <f t="shared" si="2"/>
        <v>0</v>
      </c>
      <c r="C8">
        <f t="shared" si="0"/>
        <v>20803.300000000003</v>
      </c>
      <c r="D8">
        <f t="shared" si="1"/>
        <v>0</v>
      </c>
      <c r="E8">
        <v>10</v>
      </c>
      <c r="F8">
        <v>1315</v>
      </c>
      <c r="G8">
        <v>8</v>
      </c>
      <c r="H8">
        <v>0</v>
      </c>
      <c r="I8">
        <v>0</v>
      </c>
      <c r="J8">
        <v>95.067999999999998</v>
      </c>
      <c r="K8">
        <v>0</v>
      </c>
      <c r="L8">
        <v>0</v>
      </c>
      <c r="M8">
        <v>98</v>
      </c>
      <c r="N8">
        <v>0</v>
      </c>
      <c r="O8">
        <v>0</v>
      </c>
      <c r="P8">
        <v>49</v>
      </c>
      <c r="Q8">
        <v>0</v>
      </c>
      <c r="R8">
        <v>0</v>
      </c>
      <c r="S8">
        <v>0</v>
      </c>
      <c r="T8">
        <v>0</v>
      </c>
      <c r="U8">
        <v>0</v>
      </c>
      <c r="V8">
        <v>48.939</v>
      </c>
      <c r="W8">
        <v>0</v>
      </c>
      <c r="X8">
        <v>194</v>
      </c>
      <c r="Y8">
        <v>0</v>
      </c>
      <c r="Z8">
        <v>1582000000</v>
      </c>
      <c r="AA8">
        <v>1582000000</v>
      </c>
      <c r="AB8">
        <v>3170000000</v>
      </c>
      <c r="AC8">
        <v>97</v>
      </c>
      <c r="AD8">
        <v>1589000000</v>
      </c>
      <c r="AE8">
        <v>0</v>
      </c>
      <c r="AF8">
        <v>0</v>
      </c>
      <c r="AG8">
        <v>0</v>
      </c>
      <c r="AH8">
        <v>0</v>
      </c>
      <c r="AI8">
        <v>9286</v>
      </c>
      <c r="AJ8">
        <v>0</v>
      </c>
      <c r="AK8">
        <v>0</v>
      </c>
    </row>
    <row r="9" spans="1:37" x14ac:dyDescent="0.2">
      <c r="A9" t="s">
        <v>99</v>
      </c>
      <c r="B9">
        <v>0</v>
      </c>
      <c r="C9">
        <f t="shared" si="0"/>
        <v>0</v>
      </c>
      <c r="D9">
        <f t="shared" si="1"/>
        <v>0</v>
      </c>
      <c r="E9">
        <v>230</v>
      </c>
      <c r="F9">
        <v>1317</v>
      </c>
      <c r="G9">
        <v>16</v>
      </c>
      <c r="H9">
        <v>0</v>
      </c>
      <c r="I9">
        <v>0</v>
      </c>
      <c r="J9">
        <v>67.150000000000006</v>
      </c>
      <c r="K9">
        <v>61.143000000000001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1344000000</v>
      </c>
      <c r="AB9">
        <v>0</v>
      </c>
      <c r="AC9">
        <v>85</v>
      </c>
      <c r="AD9">
        <v>1573000000</v>
      </c>
      <c r="AE9">
        <v>44.581000000000003</v>
      </c>
      <c r="AF9">
        <v>0</v>
      </c>
      <c r="AG9">
        <v>0</v>
      </c>
      <c r="AH9">
        <v>0</v>
      </c>
      <c r="AI9">
        <v>28972</v>
      </c>
      <c r="AJ9">
        <v>0</v>
      </c>
      <c r="AK9">
        <v>0</v>
      </c>
    </row>
    <row r="10" spans="1:37" x14ac:dyDescent="0.2">
      <c r="A10" t="s">
        <v>81</v>
      </c>
      <c r="B10">
        <f t="shared" si="2"/>
        <v>0</v>
      </c>
      <c r="C10">
        <f t="shared" si="0"/>
        <v>1824261.1200000001</v>
      </c>
      <c r="D10">
        <f t="shared" si="1"/>
        <v>0</v>
      </c>
      <c r="E10">
        <v>120</v>
      </c>
      <c r="F10">
        <v>1342</v>
      </c>
      <c r="G10">
        <v>10</v>
      </c>
      <c r="H10">
        <v>0</v>
      </c>
      <c r="I10">
        <v>0</v>
      </c>
      <c r="J10">
        <v>98.887</v>
      </c>
      <c r="K10">
        <v>0</v>
      </c>
      <c r="L10">
        <v>0</v>
      </c>
      <c r="M10">
        <v>952</v>
      </c>
      <c r="N10">
        <v>0</v>
      </c>
      <c r="O10">
        <v>0</v>
      </c>
      <c r="P10">
        <v>952</v>
      </c>
      <c r="Q10">
        <v>0</v>
      </c>
      <c r="R10">
        <v>0</v>
      </c>
      <c r="S10">
        <v>0</v>
      </c>
      <c r="T10">
        <v>0</v>
      </c>
      <c r="U10">
        <v>0</v>
      </c>
      <c r="V10">
        <v>76.861999999999995</v>
      </c>
      <c r="W10">
        <v>0</v>
      </c>
      <c r="X10">
        <v>951</v>
      </c>
      <c r="Y10">
        <v>0</v>
      </c>
      <c r="Z10">
        <v>11328000000</v>
      </c>
      <c r="AA10">
        <v>7500000000</v>
      </c>
      <c r="AB10">
        <v>14711000000</v>
      </c>
      <c r="AC10">
        <v>485</v>
      </c>
      <c r="AD10">
        <v>7506000000</v>
      </c>
      <c r="AE10">
        <v>48.469000000000001</v>
      </c>
      <c r="AF10">
        <v>0</v>
      </c>
      <c r="AG10">
        <v>3884</v>
      </c>
      <c r="AH10">
        <v>0</v>
      </c>
      <c r="AI10">
        <v>90843</v>
      </c>
      <c r="AJ10">
        <v>0</v>
      </c>
      <c r="AK10">
        <v>0</v>
      </c>
    </row>
    <row r="11" spans="1:37" x14ac:dyDescent="0.2">
      <c r="A11" t="s">
        <v>111</v>
      </c>
      <c r="B11">
        <v>0</v>
      </c>
      <c r="C11">
        <f t="shared" si="0"/>
        <v>0</v>
      </c>
      <c r="D11">
        <f t="shared" si="1"/>
        <v>0</v>
      </c>
      <c r="E11">
        <v>250</v>
      </c>
      <c r="F11">
        <v>1883</v>
      </c>
      <c r="G11">
        <v>14</v>
      </c>
      <c r="H11">
        <v>0</v>
      </c>
      <c r="I11">
        <v>0</v>
      </c>
      <c r="J11">
        <v>9.375</v>
      </c>
      <c r="K11">
        <v>97.272999999999996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2577000000</v>
      </c>
      <c r="AB11">
        <v>0</v>
      </c>
      <c r="AC11">
        <v>1553</v>
      </c>
      <c r="AD11">
        <v>27496000000</v>
      </c>
      <c r="AE11">
        <v>0</v>
      </c>
      <c r="AF11">
        <v>0</v>
      </c>
      <c r="AG11">
        <v>0</v>
      </c>
      <c r="AH11">
        <v>0</v>
      </c>
      <c r="AI11">
        <v>225660</v>
      </c>
      <c r="AJ11">
        <v>0</v>
      </c>
      <c r="AK11">
        <v>0</v>
      </c>
    </row>
    <row r="12" spans="1:37" x14ac:dyDescent="0.2">
      <c r="A12" t="s">
        <v>112</v>
      </c>
      <c r="B12">
        <f t="shared" si="2"/>
        <v>2.3714655848676021</v>
      </c>
      <c r="C12">
        <f t="shared" si="0"/>
        <v>2116412.75</v>
      </c>
      <c r="D12">
        <f t="shared" si="1"/>
        <v>5019000</v>
      </c>
      <c r="E12">
        <v>250</v>
      </c>
      <c r="F12">
        <v>1943</v>
      </c>
      <c r="G12">
        <v>12</v>
      </c>
      <c r="H12">
        <v>512</v>
      </c>
      <c r="I12">
        <v>0</v>
      </c>
      <c r="J12">
        <v>12.5</v>
      </c>
      <c r="K12">
        <v>28.398</v>
      </c>
      <c r="L12">
        <v>0</v>
      </c>
      <c r="M12">
        <v>478</v>
      </c>
      <c r="N12">
        <v>0</v>
      </c>
      <c r="O12">
        <v>5019</v>
      </c>
      <c r="P12">
        <v>478</v>
      </c>
      <c r="Q12">
        <v>0</v>
      </c>
      <c r="R12">
        <v>0</v>
      </c>
      <c r="S12">
        <v>2947000000</v>
      </c>
      <c r="T12">
        <v>0</v>
      </c>
      <c r="U12">
        <v>4420000000</v>
      </c>
      <c r="V12">
        <v>81.472999999999999</v>
      </c>
      <c r="W12">
        <v>0</v>
      </c>
      <c r="X12">
        <v>564</v>
      </c>
      <c r="Y12">
        <v>0</v>
      </c>
      <c r="Z12">
        <v>4357000000</v>
      </c>
      <c r="AA12">
        <v>10000000</v>
      </c>
      <c r="AB12">
        <v>5211000000</v>
      </c>
      <c r="AC12">
        <v>9</v>
      </c>
      <c r="AD12">
        <v>91000000</v>
      </c>
      <c r="AE12">
        <v>42.625</v>
      </c>
      <c r="AF12">
        <v>59.688000000000002</v>
      </c>
      <c r="AG12">
        <v>5029</v>
      </c>
      <c r="AH12">
        <v>0</v>
      </c>
      <c r="AI12">
        <v>45822</v>
      </c>
      <c r="AJ12">
        <v>116</v>
      </c>
      <c r="AK12">
        <v>77</v>
      </c>
    </row>
    <row r="13" spans="1:37" x14ac:dyDescent="0.2">
      <c r="A13" t="s">
        <v>113</v>
      </c>
      <c r="B13">
        <f t="shared" si="2"/>
        <v>12.851406206656337</v>
      </c>
      <c r="C13">
        <f t="shared" si="0"/>
        <v>7919843.04</v>
      </c>
      <c r="D13">
        <f t="shared" si="1"/>
        <v>101781120</v>
      </c>
      <c r="E13">
        <v>120</v>
      </c>
      <c r="F13">
        <v>3708</v>
      </c>
      <c r="G13">
        <v>38</v>
      </c>
      <c r="H13">
        <v>272</v>
      </c>
      <c r="I13">
        <v>6144</v>
      </c>
      <c r="J13">
        <v>64.748999999999995</v>
      </c>
      <c r="K13">
        <v>45.996000000000002</v>
      </c>
      <c r="L13">
        <v>0</v>
      </c>
      <c r="M13">
        <v>5808</v>
      </c>
      <c r="N13">
        <v>0</v>
      </c>
      <c r="O13">
        <v>212044</v>
      </c>
      <c r="P13">
        <v>5808</v>
      </c>
      <c r="Q13">
        <v>0</v>
      </c>
      <c r="R13">
        <v>0</v>
      </c>
      <c r="S13">
        <v>27990000000</v>
      </c>
      <c r="T13">
        <v>0</v>
      </c>
      <c r="U13">
        <v>37451000000</v>
      </c>
      <c r="V13">
        <v>39.822000000000003</v>
      </c>
      <c r="W13">
        <v>56.097000000000001</v>
      </c>
      <c r="X13">
        <v>2267</v>
      </c>
      <c r="Y13">
        <v>0</v>
      </c>
      <c r="Z13">
        <v>17799000000</v>
      </c>
      <c r="AA13">
        <v>8493000000</v>
      </c>
      <c r="AB13">
        <v>27307000000</v>
      </c>
      <c r="AC13">
        <v>1201</v>
      </c>
      <c r="AD13">
        <v>10401000000</v>
      </c>
      <c r="AE13">
        <v>79.930999999999997</v>
      </c>
      <c r="AF13">
        <v>31.43</v>
      </c>
      <c r="AG13">
        <v>227248</v>
      </c>
      <c r="AH13">
        <v>0</v>
      </c>
      <c r="AI13">
        <v>1291980</v>
      </c>
      <c r="AJ13">
        <v>1180</v>
      </c>
      <c r="AK13">
        <v>860</v>
      </c>
    </row>
    <row r="14" spans="1:37" x14ac:dyDescent="0.2">
      <c r="A14" t="s">
        <v>114</v>
      </c>
      <c r="B14">
        <f t="shared" si="2"/>
        <v>6.4479485492241526</v>
      </c>
      <c r="C14">
        <f t="shared" si="0"/>
        <v>159021.12000000002</v>
      </c>
      <c r="D14">
        <f t="shared" si="1"/>
        <v>1025360</v>
      </c>
      <c r="E14">
        <v>10</v>
      </c>
      <c r="F14">
        <v>4832</v>
      </c>
      <c r="G14">
        <v>23</v>
      </c>
      <c r="H14">
        <v>0</v>
      </c>
      <c r="I14">
        <v>128</v>
      </c>
      <c r="J14">
        <v>30.077000000000002</v>
      </c>
      <c r="K14">
        <v>82.221999999999994</v>
      </c>
      <c r="L14">
        <v>0</v>
      </c>
      <c r="M14">
        <v>1165</v>
      </c>
      <c r="N14">
        <v>0</v>
      </c>
      <c r="O14">
        <v>25634</v>
      </c>
      <c r="P14">
        <v>1165</v>
      </c>
      <c r="Q14">
        <v>0</v>
      </c>
      <c r="R14">
        <v>0</v>
      </c>
      <c r="S14">
        <v>210681000000</v>
      </c>
      <c r="T14">
        <v>0</v>
      </c>
      <c r="U14">
        <v>35113000000</v>
      </c>
      <c r="V14">
        <v>30.077000000000002</v>
      </c>
      <c r="W14">
        <v>0</v>
      </c>
      <c r="X14">
        <v>1456</v>
      </c>
      <c r="Y14">
        <v>0</v>
      </c>
      <c r="Z14">
        <v>3291000000</v>
      </c>
      <c r="AA14">
        <v>1096000000</v>
      </c>
      <c r="AB14">
        <v>10969000000</v>
      </c>
      <c r="AC14">
        <v>485</v>
      </c>
      <c r="AD14">
        <v>3656000000</v>
      </c>
      <c r="AE14">
        <v>0</v>
      </c>
      <c r="AF14">
        <v>10.119</v>
      </c>
      <c r="AG14">
        <v>55152</v>
      </c>
      <c r="AH14">
        <v>0</v>
      </c>
      <c r="AI14">
        <v>785344</v>
      </c>
      <c r="AJ14">
        <v>1165</v>
      </c>
      <c r="AK14">
        <v>6991</v>
      </c>
    </row>
    <row r="15" spans="1:37" x14ac:dyDescent="0.2">
      <c r="A15" t="s">
        <v>115</v>
      </c>
      <c r="B15">
        <f t="shared" si="2"/>
        <v>4.1491502070660813</v>
      </c>
      <c r="C15">
        <f t="shared" si="0"/>
        <v>12773.7</v>
      </c>
      <c r="D15">
        <f t="shared" si="1"/>
        <v>53000</v>
      </c>
      <c r="E15">
        <v>10</v>
      </c>
      <c r="F15">
        <v>6723</v>
      </c>
      <c r="G15">
        <v>32</v>
      </c>
      <c r="H15">
        <v>0</v>
      </c>
      <c r="I15">
        <v>0</v>
      </c>
      <c r="J15">
        <v>27.561</v>
      </c>
      <c r="K15">
        <v>22.361000000000001</v>
      </c>
      <c r="L15">
        <v>0</v>
      </c>
      <c r="M15">
        <v>103</v>
      </c>
      <c r="N15">
        <v>0</v>
      </c>
      <c r="O15">
        <v>1325</v>
      </c>
      <c r="P15">
        <v>103</v>
      </c>
      <c r="Q15">
        <v>0</v>
      </c>
      <c r="R15">
        <v>0</v>
      </c>
      <c r="S15">
        <v>0</v>
      </c>
      <c r="T15">
        <v>0</v>
      </c>
      <c r="U15">
        <v>0</v>
      </c>
      <c r="V15">
        <v>38.905999999999999</v>
      </c>
      <c r="W15">
        <v>0</v>
      </c>
      <c r="X15">
        <v>120</v>
      </c>
      <c r="Y15">
        <v>0</v>
      </c>
      <c r="Z15">
        <v>190000000</v>
      </c>
      <c r="AA15">
        <v>183000000</v>
      </c>
      <c r="AB15">
        <v>455000000</v>
      </c>
      <c r="AC15">
        <v>200</v>
      </c>
      <c r="AD15">
        <v>758000000</v>
      </c>
      <c r="AE15">
        <v>21.971</v>
      </c>
      <c r="AF15">
        <v>0</v>
      </c>
      <c r="AG15">
        <v>936</v>
      </c>
      <c r="AH15">
        <v>0</v>
      </c>
      <c r="AI15">
        <v>4982</v>
      </c>
      <c r="AJ15">
        <v>0</v>
      </c>
      <c r="AK15">
        <v>0</v>
      </c>
    </row>
    <row r="16" spans="1:37" x14ac:dyDescent="0.2">
      <c r="A16" t="s">
        <v>38</v>
      </c>
      <c r="B16">
        <f t="shared" si="2"/>
        <v>46.982981454956025</v>
      </c>
      <c r="C16">
        <f t="shared" si="0"/>
        <v>229520974.32000002</v>
      </c>
      <c r="D16">
        <f t="shared" si="1"/>
        <v>10783579680</v>
      </c>
      <c r="E16">
        <v>180</v>
      </c>
      <c r="F16">
        <v>7876</v>
      </c>
      <c r="G16">
        <v>153</v>
      </c>
      <c r="H16">
        <v>16912</v>
      </c>
      <c r="I16">
        <v>0</v>
      </c>
      <c r="J16">
        <v>92.114000000000004</v>
      </c>
      <c r="K16">
        <v>23.751999999999999</v>
      </c>
      <c r="L16">
        <v>0</v>
      </c>
      <c r="M16">
        <v>46818</v>
      </c>
      <c r="N16">
        <v>0</v>
      </c>
      <c r="O16">
        <v>14977194</v>
      </c>
      <c r="P16">
        <v>11704</v>
      </c>
      <c r="Q16">
        <v>0</v>
      </c>
      <c r="R16">
        <v>0</v>
      </c>
      <c r="S16">
        <v>453279000000</v>
      </c>
      <c r="T16">
        <v>0</v>
      </c>
      <c r="U16">
        <v>235589000000</v>
      </c>
      <c r="V16">
        <v>96.28</v>
      </c>
      <c r="W16">
        <v>2.923</v>
      </c>
      <c r="X16">
        <v>47873</v>
      </c>
      <c r="Y16">
        <v>0</v>
      </c>
      <c r="Z16">
        <v>161899000000</v>
      </c>
      <c r="AA16">
        <v>2488000000</v>
      </c>
      <c r="AB16">
        <v>182209000000</v>
      </c>
      <c r="AC16">
        <v>816</v>
      </c>
      <c r="AD16">
        <v>2798000000</v>
      </c>
      <c r="AE16">
        <v>25.036000000000001</v>
      </c>
      <c r="AF16">
        <v>71.926000000000002</v>
      </c>
      <c r="AG16">
        <v>7562069</v>
      </c>
      <c r="AH16">
        <v>0</v>
      </c>
      <c r="AI16">
        <v>621482</v>
      </c>
      <c r="AJ16">
        <v>17002</v>
      </c>
      <c r="AK16">
        <v>32694</v>
      </c>
    </row>
    <row r="17" spans="1:37" x14ac:dyDescent="0.2">
      <c r="A17" t="s">
        <v>116</v>
      </c>
      <c r="B17">
        <f t="shared" si="2"/>
        <v>130.95441653644104</v>
      </c>
      <c r="C17">
        <f t="shared" si="0"/>
        <v>13757839.16</v>
      </c>
      <c r="D17">
        <f t="shared" si="1"/>
        <v>1801649800</v>
      </c>
      <c r="E17">
        <v>230</v>
      </c>
      <c r="F17">
        <v>9874</v>
      </c>
      <c r="G17">
        <v>124</v>
      </c>
      <c r="H17">
        <v>34816</v>
      </c>
      <c r="I17">
        <v>0</v>
      </c>
      <c r="J17">
        <v>81.334999999999994</v>
      </c>
      <c r="K17">
        <v>46.600999999999999</v>
      </c>
      <c r="L17">
        <v>0</v>
      </c>
      <c r="M17">
        <v>1941</v>
      </c>
      <c r="N17">
        <v>0</v>
      </c>
      <c r="O17">
        <v>1958315</v>
      </c>
      <c r="P17">
        <v>1941</v>
      </c>
      <c r="Q17">
        <v>0</v>
      </c>
      <c r="R17">
        <v>0</v>
      </c>
      <c r="S17">
        <v>99213000000</v>
      </c>
      <c r="T17">
        <v>0</v>
      </c>
      <c r="U17">
        <v>65687000000</v>
      </c>
      <c r="V17">
        <v>61.783000000000001</v>
      </c>
      <c r="W17">
        <v>29.687999999999999</v>
      </c>
      <c r="X17">
        <v>1615</v>
      </c>
      <c r="Y17">
        <v>0</v>
      </c>
      <c r="Z17">
        <v>6058000000</v>
      </c>
      <c r="AA17">
        <v>18998000000</v>
      </c>
      <c r="AB17">
        <v>8576000000</v>
      </c>
      <c r="AC17">
        <v>5825</v>
      </c>
      <c r="AD17">
        <v>22816000000</v>
      </c>
      <c r="AE17">
        <v>57.478999999999999</v>
      </c>
      <c r="AF17">
        <v>53.118000000000002</v>
      </c>
      <c r="AG17">
        <v>1010415</v>
      </c>
      <c r="AH17">
        <v>0</v>
      </c>
      <c r="AI17">
        <v>512651</v>
      </c>
      <c r="AJ17">
        <v>4340</v>
      </c>
      <c r="AK17">
        <v>6576</v>
      </c>
    </row>
    <row r="18" spans="1:37" x14ac:dyDescent="0.2">
      <c r="A18" t="s">
        <v>36</v>
      </c>
      <c r="B18">
        <f t="shared" si="2"/>
        <v>42.690751215951096</v>
      </c>
      <c r="C18">
        <f t="shared" si="0"/>
        <v>1657698728.2800002</v>
      </c>
      <c r="D18">
        <f t="shared" si="1"/>
        <v>70768404000</v>
      </c>
      <c r="E18">
        <v>420</v>
      </c>
      <c r="F18">
        <v>18041</v>
      </c>
      <c r="G18">
        <v>153</v>
      </c>
      <c r="H18">
        <v>16912</v>
      </c>
      <c r="I18">
        <v>0</v>
      </c>
      <c r="J18">
        <v>76.81</v>
      </c>
      <c r="K18">
        <v>32.679000000000002</v>
      </c>
      <c r="L18">
        <v>0</v>
      </c>
      <c r="M18">
        <v>131807</v>
      </c>
      <c r="N18">
        <v>0</v>
      </c>
      <c r="O18">
        <v>42124050</v>
      </c>
      <c r="P18">
        <v>131807</v>
      </c>
      <c r="Q18">
        <v>0</v>
      </c>
      <c r="R18">
        <v>0</v>
      </c>
      <c r="S18">
        <v>580151000000</v>
      </c>
      <c r="T18">
        <v>0</v>
      </c>
      <c r="U18">
        <v>297103000000</v>
      </c>
      <c r="V18">
        <v>23.004000000000001</v>
      </c>
      <c r="W18">
        <v>75.594999999999999</v>
      </c>
      <c r="X18">
        <v>136108</v>
      </c>
      <c r="Y18">
        <v>0</v>
      </c>
      <c r="Z18">
        <v>218774000000</v>
      </c>
      <c r="AA18">
        <v>1713000000</v>
      </c>
      <c r="AB18">
        <v>985861000000</v>
      </c>
      <c r="AC18">
        <v>1309</v>
      </c>
      <c r="AD18">
        <v>2085000000</v>
      </c>
      <c r="AE18">
        <v>74.647999999999996</v>
      </c>
      <c r="AF18">
        <v>73.185000000000002</v>
      </c>
      <c r="AG18">
        <v>21171108</v>
      </c>
      <c r="AH18">
        <v>0</v>
      </c>
      <c r="AI18">
        <v>1525650</v>
      </c>
      <c r="AJ18">
        <v>44665</v>
      </c>
      <c r="AK18">
        <v>87113</v>
      </c>
    </row>
    <row r="19" spans="1:37" x14ac:dyDescent="0.2">
      <c r="A19" t="s">
        <v>117</v>
      </c>
      <c r="B19">
        <f t="shared" si="2"/>
        <v>58.505927723326714</v>
      </c>
      <c r="C19">
        <f t="shared" si="0"/>
        <v>244726945.75000003</v>
      </c>
      <c r="D19">
        <f t="shared" si="1"/>
        <v>14317977000</v>
      </c>
      <c r="E19">
        <v>250</v>
      </c>
      <c r="F19">
        <v>33673</v>
      </c>
      <c r="G19">
        <v>84</v>
      </c>
      <c r="H19">
        <v>10240</v>
      </c>
      <c r="I19">
        <v>0</v>
      </c>
      <c r="J19">
        <v>0</v>
      </c>
      <c r="K19">
        <v>91.774000000000001</v>
      </c>
      <c r="L19">
        <v>0</v>
      </c>
      <c r="M19">
        <v>64412</v>
      </c>
      <c r="N19">
        <v>0</v>
      </c>
      <c r="O19">
        <v>14317977</v>
      </c>
      <c r="P19">
        <v>64412</v>
      </c>
      <c r="Q19">
        <v>0</v>
      </c>
      <c r="R19">
        <v>0</v>
      </c>
      <c r="S19">
        <v>411197000000</v>
      </c>
      <c r="T19">
        <v>0</v>
      </c>
      <c r="U19">
        <v>422619000000</v>
      </c>
      <c r="V19">
        <v>40.686</v>
      </c>
      <c r="W19">
        <v>11.262</v>
      </c>
      <c r="X19">
        <v>66649</v>
      </c>
      <c r="Y19">
        <v>0</v>
      </c>
      <c r="Z19">
        <v>29071000000</v>
      </c>
      <c r="AA19">
        <v>0</v>
      </c>
      <c r="AB19">
        <v>73748000000</v>
      </c>
      <c r="AC19">
        <v>0</v>
      </c>
      <c r="AD19">
        <v>0</v>
      </c>
      <c r="AE19">
        <v>67.966999999999999</v>
      </c>
      <c r="AF19">
        <v>58.219000000000001</v>
      </c>
      <c r="AG19">
        <v>8004147</v>
      </c>
      <c r="AH19">
        <v>0</v>
      </c>
      <c r="AI19">
        <v>15411712</v>
      </c>
      <c r="AJ19">
        <v>114966</v>
      </c>
      <c r="AK19">
        <v>111859</v>
      </c>
    </row>
    <row r="20" spans="1:37" x14ac:dyDescent="0.2">
      <c r="A20" t="s">
        <v>47</v>
      </c>
      <c r="B20">
        <f t="shared" si="2"/>
        <v>0</v>
      </c>
      <c r="C20">
        <f t="shared" si="0"/>
        <v>1230526211.8499999</v>
      </c>
      <c r="D20">
        <f t="shared" si="1"/>
        <v>0</v>
      </c>
      <c r="E20">
        <v>610</v>
      </c>
      <c r="F20">
        <v>141711</v>
      </c>
      <c r="G20">
        <v>8</v>
      </c>
      <c r="H20">
        <v>0</v>
      </c>
      <c r="I20">
        <v>0</v>
      </c>
      <c r="J20">
        <v>99.06</v>
      </c>
      <c r="K20">
        <v>21.131</v>
      </c>
      <c r="L20">
        <v>0</v>
      </c>
      <c r="M20">
        <v>63698</v>
      </c>
      <c r="N20">
        <v>0</v>
      </c>
      <c r="O20">
        <v>0</v>
      </c>
      <c r="P20">
        <v>63698</v>
      </c>
      <c r="Q20">
        <v>0</v>
      </c>
      <c r="R20">
        <v>0</v>
      </c>
      <c r="S20">
        <v>0</v>
      </c>
      <c r="T20">
        <v>0</v>
      </c>
      <c r="U20">
        <v>0</v>
      </c>
      <c r="V20">
        <v>14.244</v>
      </c>
      <c r="W20">
        <v>8.9499999999999993</v>
      </c>
      <c r="X20">
        <v>508263</v>
      </c>
      <c r="Y20">
        <v>0</v>
      </c>
      <c r="Z20">
        <v>14235000000</v>
      </c>
      <c r="AA20">
        <v>14235000000</v>
      </c>
      <c r="AB20">
        <v>113879000000</v>
      </c>
      <c r="AC20">
        <v>63698</v>
      </c>
      <c r="AD20">
        <v>14235000000</v>
      </c>
      <c r="AE20">
        <v>23.442</v>
      </c>
      <c r="AF20">
        <v>0</v>
      </c>
      <c r="AG20">
        <v>0</v>
      </c>
      <c r="AH20">
        <v>0</v>
      </c>
      <c r="AI20">
        <v>16817267</v>
      </c>
      <c r="AJ20">
        <v>0</v>
      </c>
      <c r="AK20">
        <v>0</v>
      </c>
    </row>
    <row r="23" spans="1:37" x14ac:dyDescent="0.2">
      <c r="B23">
        <f>D23/C23</f>
        <v>28.56091626755666</v>
      </c>
      <c r="C23">
        <f>SUM(C2:C20)</f>
        <v>3424694625.4700003</v>
      </c>
      <c r="D23">
        <f>SUM(D2:D20)</f>
        <v>97812416440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46CE-52FC-D647-95EA-88B6295ECC9A}">
  <dimension ref="A1:AD38"/>
  <sheetViews>
    <sheetView workbookViewId="0"/>
  </sheetViews>
  <sheetFormatPr baseColWidth="10" defaultRowHeight="16" x14ac:dyDescent="0.2"/>
  <cols>
    <col min="1" max="1" width="80.6640625" bestFit="1" customWidth="1"/>
    <col min="2" max="2" width="10.33203125" bestFit="1" customWidth="1"/>
    <col min="3" max="4" width="15.33203125" bestFit="1" customWidth="1"/>
    <col min="5" max="5" width="19.5" bestFit="1" customWidth="1"/>
    <col min="6" max="6" width="26" bestFit="1" customWidth="1"/>
    <col min="7" max="7" width="30.33203125" bestFit="1" customWidth="1"/>
    <col min="8" max="8" width="18.1640625" bestFit="1" customWidth="1"/>
    <col min="9" max="9" width="23.6640625" bestFit="1" customWidth="1"/>
    <col min="10" max="10" width="37.6640625" bestFit="1" customWidth="1"/>
    <col min="11" max="11" width="37" bestFit="1" customWidth="1"/>
    <col min="12" max="12" width="38.33203125" bestFit="1" customWidth="1"/>
    <col min="13" max="13" width="35.1640625" bestFit="1" customWidth="1"/>
    <col min="14" max="14" width="38.83203125" bestFit="1" customWidth="1"/>
    <col min="15" max="15" width="29.83203125" bestFit="1" customWidth="1"/>
    <col min="16" max="16" width="30.5" bestFit="1" customWidth="1"/>
    <col min="17" max="17" width="27.83203125" bestFit="1" customWidth="1"/>
    <col min="18" max="18" width="15.33203125" bestFit="1" customWidth="1"/>
    <col min="19" max="19" width="39.83203125" bestFit="1" customWidth="1"/>
    <col min="20" max="20" width="40.33203125" bestFit="1" customWidth="1"/>
    <col min="21" max="21" width="30.33203125" bestFit="1" customWidth="1"/>
    <col min="22" max="22" width="28.33203125" bestFit="1" customWidth="1"/>
    <col min="23" max="23" width="30.83203125" bestFit="1" customWidth="1"/>
    <col min="24" max="24" width="22.83203125" bestFit="1" customWidth="1"/>
    <col min="25" max="25" width="25.6640625" bestFit="1" customWidth="1"/>
    <col min="26" max="26" width="19.6640625" bestFit="1" customWidth="1"/>
    <col min="27" max="27" width="20.33203125" bestFit="1" customWidth="1"/>
    <col min="28" max="28" width="17.1640625" bestFit="1" customWidth="1"/>
    <col min="29" max="29" width="22.83203125" bestFit="1" customWidth="1"/>
    <col min="30" max="30" width="22.332031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8</v>
      </c>
      <c r="J1" t="s">
        <v>10</v>
      </c>
      <c r="K1" t="s">
        <v>11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21</v>
      </c>
      <c r="R1" t="s">
        <v>20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</row>
    <row r="2" spans="1:30" x14ac:dyDescent="0.2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</row>
    <row r="3" spans="1:30" x14ac:dyDescent="0.2">
      <c r="A3" t="s">
        <v>138</v>
      </c>
      <c r="B3">
        <v>1</v>
      </c>
      <c r="C3">
        <v>1248</v>
      </c>
      <c r="D3">
        <v>9</v>
      </c>
      <c r="E3">
        <v>0</v>
      </c>
      <c r="F3">
        <v>0</v>
      </c>
      <c r="G3">
        <v>12.5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12.5</v>
      </c>
      <c r="P3">
        <v>0</v>
      </c>
      <c r="Q3">
        <v>1</v>
      </c>
      <c r="R3">
        <v>0</v>
      </c>
      <c r="S3">
        <v>2000000</v>
      </c>
      <c r="T3">
        <v>2000000</v>
      </c>
      <c r="U3">
        <v>16000000</v>
      </c>
      <c r="V3">
        <v>1</v>
      </c>
      <c r="W3">
        <v>16000000</v>
      </c>
      <c r="X3">
        <v>0</v>
      </c>
      <c r="Y3">
        <v>0</v>
      </c>
      <c r="Z3">
        <v>1</v>
      </c>
      <c r="AA3">
        <v>0</v>
      </c>
      <c r="AB3">
        <v>2062</v>
      </c>
      <c r="AC3">
        <v>0</v>
      </c>
      <c r="AD3">
        <v>0</v>
      </c>
    </row>
    <row r="4" spans="1:30" x14ac:dyDescent="0.2">
      <c r="A4" t="s">
        <v>37</v>
      </c>
      <c r="B4">
        <v>1</v>
      </c>
      <c r="C4">
        <v>1280</v>
      </c>
      <c r="D4">
        <v>8</v>
      </c>
      <c r="E4">
        <v>0</v>
      </c>
      <c r="F4">
        <v>0</v>
      </c>
      <c r="G4">
        <v>12.5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2000000</v>
      </c>
      <c r="U4">
        <v>0</v>
      </c>
      <c r="V4">
        <v>1</v>
      </c>
      <c r="W4">
        <v>19000000</v>
      </c>
      <c r="X4">
        <v>0</v>
      </c>
      <c r="Y4">
        <v>0</v>
      </c>
      <c r="Z4">
        <v>0</v>
      </c>
      <c r="AA4">
        <v>0</v>
      </c>
      <c r="AB4">
        <v>2057</v>
      </c>
      <c r="AC4">
        <v>0</v>
      </c>
      <c r="AD4">
        <v>0</v>
      </c>
    </row>
    <row r="5" spans="1:30" x14ac:dyDescent="0.2">
      <c r="A5" t="s">
        <v>111</v>
      </c>
      <c r="B5">
        <v>76</v>
      </c>
      <c r="C5">
        <v>3134</v>
      </c>
      <c r="D5">
        <v>14</v>
      </c>
      <c r="E5">
        <v>0</v>
      </c>
      <c r="F5">
        <v>0</v>
      </c>
      <c r="G5">
        <v>10.675000000000001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511000000</v>
      </c>
      <c r="U5">
        <v>0</v>
      </c>
      <c r="V5">
        <v>239</v>
      </c>
      <c r="W5">
        <v>3625000000</v>
      </c>
      <c r="X5">
        <v>1.5880000000000001</v>
      </c>
      <c r="Y5">
        <v>0</v>
      </c>
      <c r="Z5">
        <v>0</v>
      </c>
      <c r="AA5">
        <v>0</v>
      </c>
      <c r="AB5">
        <v>37197</v>
      </c>
      <c r="AC5">
        <v>0</v>
      </c>
      <c r="AD5">
        <v>0</v>
      </c>
    </row>
    <row r="6" spans="1:30" x14ac:dyDescent="0.2">
      <c r="A6" t="s">
        <v>99</v>
      </c>
      <c r="B6">
        <v>68</v>
      </c>
      <c r="C6">
        <v>3154</v>
      </c>
      <c r="D6">
        <v>16</v>
      </c>
      <c r="E6">
        <v>0</v>
      </c>
      <c r="F6">
        <v>0</v>
      </c>
      <c r="G6">
        <v>83.513000000000005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11181000000</v>
      </c>
      <c r="U6">
        <v>0</v>
      </c>
      <c r="V6">
        <v>936</v>
      </c>
      <c r="W6">
        <v>13102000000</v>
      </c>
      <c r="X6">
        <v>48.908000000000001</v>
      </c>
      <c r="Y6">
        <v>0</v>
      </c>
      <c r="Z6">
        <v>0</v>
      </c>
      <c r="AA6">
        <v>0</v>
      </c>
      <c r="AB6">
        <v>358837</v>
      </c>
      <c r="AC6">
        <v>0</v>
      </c>
      <c r="AD6">
        <v>0</v>
      </c>
    </row>
    <row r="7" spans="1:30" x14ac:dyDescent="0.2">
      <c r="A7" t="s">
        <v>109</v>
      </c>
      <c r="B7">
        <v>144</v>
      </c>
      <c r="C7">
        <v>3157</v>
      </c>
      <c r="D7">
        <v>12</v>
      </c>
      <c r="E7">
        <v>0</v>
      </c>
      <c r="F7">
        <v>0</v>
      </c>
      <c r="G7">
        <v>58.432000000000002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87000000</v>
      </c>
      <c r="U7">
        <v>0</v>
      </c>
      <c r="V7">
        <v>8</v>
      </c>
      <c r="W7">
        <v>136000000</v>
      </c>
      <c r="X7">
        <v>38.570999999999998</v>
      </c>
      <c r="Y7">
        <v>0</v>
      </c>
      <c r="Z7">
        <v>0</v>
      </c>
      <c r="AA7">
        <v>0</v>
      </c>
      <c r="AB7">
        <v>3193</v>
      </c>
      <c r="AC7">
        <v>0</v>
      </c>
      <c r="AD7">
        <v>0</v>
      </c>
    </row>
    <row r="8" spans="1:30" x14ac:dyDescent="0.2">
      <c r="A8" t="s">
        <v>76</v>
      </c>
      <c r="B8">
        <v>425</v>
      </c>
      <c r="C8">
        <v>6038</v>
      </c>
      <c r="D8">
        <v>10</v>
      </c>
      <c r="E8">
        <v>0</v>
      </c>
      <c r="F8">
        <v>0</v>
      </c>
      <c r="G8">
        <v>99.950999999999993</v>
      </c>
      <c r="H8">
        <v>0</v>
      </c>
      <c r="I8">
        <v>32180</v>
      </c>
      <c r="J8">
        <v>0</v>
      </c>
      <c r="K8">
        <v>128717</v>
      </c>
      <c r="L8">
        <v>0</v>
      </c>
      <c r="M8">
        <v>0</v>
      </c>
      <c r="N8">
        <v>0</v>
      </c>
      <c r="O8">
        <v>99.950999999999993</v>
      </c>
      <c r="P8">
        <v>49.975999999999999</v>
      </c>
      <c r="Q8">
        <v>32179</v>
      </c>
      <c r="R8">
        <v>0</v>
      </c>
      <c r="S8">
        <v>154162000000</v>
      </c>
      <c r="T8">
        <v>77080000000</v>
      </c>
      <c r="U8">
        <v>154162000000</v>
      </c>
      <c r="V8">
        <v>16089</v>
      </c>
      <c r="W8">
        <v>77080000000</v>
      </c>
      <c r="X8">
        <v>49.975999999999999</v>
      </c>
      <c r="Y8">
        <v>0</v>
      </c>
      <c r="Z8">
        <v>128717</v>
      </c>
      <c r="AA8">
        <v>0</v>
      </c>
      <c r="AB8">
        <v>2317948</v>
      </c>
      <c r="AC8">
        <v>0</v>
      </c>
      <c r="AD8">
        <v>0</v>
      </c>
    </row>
    <row r="9" spans="1:30" x14ac:dyDescent="0.2">
      <c r="A9" t="s">
        <v>108</v>
      </c>
      <c r="B9">
        <v>83</v>
      </c>
      <c r="C9">
        <v>8008</v>
      </c>
      <c r="D9">
        <v>8</v>
      </c>
      <c r="E9">
        <v>0</v>
      </c>
      <c r="F9">
        <v>0</v>
      </c>
      <c r="G9">
        <v>100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409263000000</v>
      </c>
      <c r="U9">
        <v>0</v>
      </c>
      <c r="V9">
        <v>107780</v>
      </c>
      <c r="W9">
        <v>409263000000</v>
      </c>
      <c r="X9">
        <v>50</v>
      </c>
      <c r="Y9">
        <v>0</v>
      </c>
      <c r="Z9">
        <v>862246</v>
      </c>
      <c r="AA9">
        <v>0</v>
      </c>
      <c r="AB9">
        <v>14659776</v>
      </c>
      <c r="AC9">
        <v>0</v>
      </c>
      <c r="AD9">
        <v>0</v>
      </c>
    </row>
    <row r="10" spans="1:30" x14ac:dyDescent="0.2">
      <c r="A10" t="s">
        <v>123</v>
      </c>
      <c r="B10">
        <v>3</v>
      </c>
      <c r="C10">
        <v>15189</v>
      </c>
      <c r="D10">
        <v>32</v>
      </c>
      <c r="E10">
        <v>8704</v>
      </c>
      <c r="F10">
        <v>0</v>
      </c>
      <c r="G10">
        <v>100</v>
      </c>
      <c r="H10">
        <v>0</v>
      </c>
      <c r="I10">
        <v>54528</v>
      </c>
      <c r="J10">
        <v>0</v>
      </c>
      <c r="K10">
        <v>2890410</v>
      </c>
      <c r="L10">
        <v>126912000000</v>
      </c>
      <c r="M10">
        <v>0</v>
      </c>
      <c r="N10">
        <v>126912000000</v>
      </c>
      <c r="O10">
        <v>50</v>
      </c>
      <c r="P10">
        <v>50</v>
      </c>
      <c r="Q10">
        <v>54528</v>
      </c>
      <c r="R10">
        <v>0</v>
      </c>
      <c r="S10">
        <v>123512000000</v>
      </c>
      <c r="T10">
        <v>225622000000</v>
      </c>
      <c r="U10">
        <v>247024000000</v>
      </c>
      <c r="V10">
        <v>99669</v>
      </c>
      <c r="W10">
        <v>225622000000</v>
      </c>
      <c r="X10">
        <v>50</v>
      </c>
      <c r="Y10">
        <v>100</v>
      </c>
      <c r="Z10">
        <v>1694378</v>
      </c>
      <c r="AA10">
        <v>0</v>
      </c>
      <c r="AB10">
        <v>24518656</v>
      </c>
      <c r="AC10">
        <v>14016</v>
      </c>
      <c r="AD10">
        <v>14016</v>
      </c>
    </row>
    <row r="11" spans="1:30" x14ac:dyDescent="0.2">
      <c r="A11" t="s">
        <v>139</v>
      </c>
      <c r="B11">
        <v>5</v>
      </c>
      <c r="C11">
        <v>22720</v>
      </c>
      <c r="D11">
        <v>10</v>
      </c>
      <c r="E11">
        <v>0</v>
      </c>
      <c r="F11">
        <v>0</v>
      </c>
      <c r="G11">
        <v>100</v>
      </c>
      <c r="H11">
        <v>0</v>
      </c>
      <c r="I11">
        <v>179545</v>
      </c>
      <c r="J11">
        <v>0</v>
      </c>
      <c r="K11">
        <v>0</v>
      </c>
      <c r="L11">
        <v>0</v>
      </c>
      <c r="M11">
        <v>0</v>
      </c>
      <c r="N11">
        <v>0</v>
      </c>
      <c r="O11">
        <v>78.436000000000007</v>
      </c>
      <c r="P11">
        <v>47.786999999999999</v>
      </c>
      <c r="Q11">
        <v>178628</v>
      </c>
      <c r="R11">
        <v>0</v>
      </c>
      <c r="S11">
        <v>195001000000</v>
      </c>
      <c r="T11">
        <v>129741000000</v>
      </c>
      <c r="U11">
        <v>242616000000</v>
      </c>
      <c r="V11">
        <v>95695</v>
      </c>
      <c r="W11">
        <v>129741000000</v>
      </c>
      <c r="X11">
        <v>48.567</v>
      </c>
      <c r="Y11">
        <v>0</v>
      </c>
      <c r="Z11">
        <v>765561</v>
      </c>
      <c r="AA11">
        <v>0</v>
      </c>
      <c r="AB11">
        <v>17896603</v>
      </c>
      <c r="AC11">
        <v>0</v>
      </c>
      <c r="AD11">
        <v>0</v>
      </c>
    </row>
    <row r="12" spans="1:30" x14ac:dyDescent="0.2">
      <c r="A12" t="s">
        <v>112</v>
      </c>
      <c r="B12">
        <v>1</v>
      </c>
      <c r="C12">
        <v>65666</v>
      </c>
      <c r="D12">
        <v>12</v>
      </c>
      <c r="E12">
        <v>512</v>
      </c>
      <c r="F12">
        <v>0</v>
      </c>
      <c r="G12">
        <v>12.5</v>
      </c>
      <c r="H12">
        <v>0</v>
      </c>
      <c r="I12">
        <v>79078</v>
      </c>
      <c r="J12">
        <v>0</v>
      </c>
      <c r="K12">
        <v>634790</v>
      </c>
      <c r="L12">
        <v>272000000</v>
      </c>
      <c r="M12">
        <v>0</v>
      </c>
      <c r="N12">
        <v>409000000</v>
      </c>
      <c r="O12">
        <v>82.135000000000005</v>
      </c>
      <c r="P12">
        <v>48.600999999999999</v>
      </c>
      <c r="Q12">
        <v>96238</v>
      </c>
      <c r="R12">
        <v>0</v>
      </c>
      <c r="S12">
        <v>35489000000</v>
      </c>
      <c r="T12">
        <v>1000000</v>
      </c>
      <c r="U12">
        <v>43208000000</v>
      </c>
      <c r="V12">
        <v>19</v>
      </c>
      <c r="W12">
        <v>8000000</v>
      </c>
      <c r="X12">
        <v>48.595999999999997</v>
      </c>
      <c r="Y12">
        <v>59.688000000000002</v>
      </c>
      <c r="Z12">
        <v>634809</v>
      </c>
      <c r="AA12">
        <v>0</v>
      </c>
      <c r="AB12">
        <v>4020324</v>
      </c>
      <c r="AC12">
        <v>228</v>
      </c>
      <c r="AD12">
        <v>152</v>
      </c>
    </row>
    <row r="13" spans="1:30" x14ac:dyDescent="0.2">
      <c r="A13" t="s">
        <v>113</v>
      </c>
      <c r="B13">
        <v>118</v>
      </c>
      <c r="C13">
        <v>69753</v>
      </c>
      <c r="D13">
        <v>35</v>
      </c>
      <c r="E13">
        <v>272</v>
      </c>
      <c r="F13">
        <v>20341</v>
      </c>
      <c r="G13">
        <v>80.472999999999999</v>
      </c>
      <c r="H13">
        <v>0</v>
      </c>
      <c r="I13">
        <v>556097</v>
      </c>
      <c r="J13">
        <v>0</v>
      </c>
      <c r="K13">
        <v>18779034</v>
      </c>
      <c r="L13">
        <v>221422000000</v>
      </c>
      <c r="M13">
        <v>0</v>
      </c>
      <c r="N13">
        <v>244192000000</v>
      </c>
      <c r="O13">
        <v>36.710999999999999</v>
      </c>
      <c r="P13">
        <v>59.091999999999999</v>
      </c>
      <c r="Q13">
        <v>461797</v>
      </c>
      <c r="R13">
        <v>0</v>
      </c>
      <c r="S13">
        <v>195273000000</v>
      </c>
      <c r="T13">
        <v>96658000000</v>
      </c>
      <c r="U13">
        <v>528014000000</v>
      </c>
      <c r="V13">
        <v>253147</v>
      </c>
      <c r="W13">
        <v>119255000000</v>
      </c>
      <c r="X13">
        <v>55.908999999999999</v>
      </c>
      <c r="Y13">
        <v>93.116</v>
      </c>
      <c r="Z13">
        <v>16659797</v>
      </c>
      <c r="AA13">
        <v>0</v>
      </c>
      <c r="AB13">
        <v>129893741</v>
      </c>
      <c r="AC13">
        <v>129585</v>
      </c>
      <c r="AD13">
        <v>117503</v>
      </c>
    </row>
    <row r="14" spans="1:30" x14ac:dyDescent="0.2">
      <c r="A14" t="s">
        <v>70</v>
      </c>
      <c r="B14">
        <v>25</v>
      </c>
      <c r="C14">
        <v>70641</v>
      </c>
      <c r="D14">
        <v>11</v>
      </c>
      <c r="E14">
        <v>0</v>
      </c>
      <c r="F14">
        <v>0</v>
      </c>
      <c r="G14">
        <v>100</v>
      </c>
      <c r="H14">
        <v>0</v>
      </c>
      <c r="I14">
        <v>639347</v>
      </c>
      <c r="J14">
        <v>0</v>
      </c>
      <c r="K14">
        <v>2557390</v>
      </c>
      <c r="L14">
        <v>0</v>
      </c>
      <c r="M14">
        <v>0</v>
      </c>
      <c r="N14">
        <v>0</v>
      </c>
      <c r="O14">
        <v>100</v>
      </c>
      <c r="P14">
        <v>50</v>
      </c>
      <c r="Q14">
        <v>639347</v>
      </c>
      <c r="R14">
        <v>0</v>
      </c>
      <c r="S14">
        <v>286227000000</v>
      </c>
      <c r="T14">
        <v>143113000000</v>
      </c>
      <c r="U14">
        <v>286227000000</v>
      </c>
      <c r="V14">
        <v>319673</v>
      </c>
      <c r="W14">
        <v>143113000000</v>
      </c>
      <c r="X14">
        <v>50</v>
      </c>
      <c r="Y14">
        <v>0</v>
      </c>
      <c r="Z14">
        <v>2557390</v>
      </c>
      <c r="AA14">
        <v>0</v>
      </c>
      <c r="AB14">
        <v>58820347</v>
      </c>
      <c r="AC14">
        <v>0</v>
      </c>
      <c r="AD14">
        <v>0</v>
      </c>
    </row>
    <row r="15" spans="1:30" x14ac:dyDescent="0.2">
      <c r="A15" t="s">
        <v>81</v>
      </c>
      <c r="B15">
        <v>69</v>
      </c>
      <c r="C15">
        <v>75367</v>
      </c>
      <c r="D15">
        <v>10</v>
      </c>
      <c r="E15">
        <v>0</v>
      </c>
      <c r="F15">
        <v>0</v>
      </c>
      <c r="G15">
        <v>100</v>
      </c>
      <c r="H15">
        <v>0</v>
      </c>
      <c r="I15">
        <v>651529</v>
      </c>
      <c r="J15">
        <v>0</v>
      </c>
      <c r="K15">
        <v>0</v>
      </c>
      <c r="L15">
        <v>0</v>
      </c>
      <c r="M15">
        <v>0</v>
      </c>
      <c r="N15">
        <v>0</v>
      </c>
      <c r="O15">
        <v>81.948999999999998</v>
      </c>
      <c r="P15">
        <v>48.456000000000003</v>
      </c>
      <c r="Q15">
        <v>647598</v>
      </c>
      <c r="R15">
        <v>0</v>
      </c>
      <c r="S15">
        <v>229333000000</v>
      </c>
      <c r="T15">
        <v>148988000000</v>
      </c>
      <c r="U15">
        <v>273369000000</v>
      </c>
      <c r="V15">
        <v>352816</v>
      </c>
      <c r="W15">
        <v>148988000000</v>
      </c>
      <c r="X15">
        <v>49.002000000000002</v>
      </c>
      <c r="Y15">
        <v>0</v>
      </c>
      <c r="Z15">
        <v>2822535</v>
      </c>
      <c r="AA15">
        <v>0</v>
      </c>
      <c r="AB15">
        <v>58413150</v>
      </c>
      <c r="AC15">
        <v>0</v>
      </c>
      <c r="AD15">
        <v>0</v>
      </c>
    </row>
    <row r="16" spans="1:30" x14ac:dyDescent="0.2">
      <c r="A16" t="s">
        <v>140</v>
      </c>
      <c r="B16">
        <v>1</v>
      </c>
      <c r="C16">
        <v>81186</v>
      </c>
      <c r="D16">
        <v>32</v>
      </c>
      <c r="E16">
        <v>0</v>
      </c>
      <c r="F16">
        <v>0</v>
      </c>
      <c r="G16">
        <v>74.263999999999996</v>
      </c>
      <c r="H16">
        <v>0</v>
      </c>
      <c r="I16">
        <v>170576</v>
      </c>
      <c r="J16">
        <v>0</v>
      </c>
      <c r="K16">
        <v>914732</v>
      </c>
      <c r="L16">
        <v>0</v>
      </c>
      <c r="M16">
        <v>0</v>
      </c>
      <c r="N16">
        <v>0</v>
      </c>
      <c r="O16">
        <v>88.635000000000005</v>
      </c>
      <c r="P16">
        <v>36.591000000000001</v>
      </c>
      <c r="Q16">
        <v>149877</v>
      </c>
      <c r="R16">
        <v>0</v>
      </c>
      <c r="S16">
        <v>52718000000</v>
      </c>
      <c r="T16">
        <v>14786000000</v>
      </c>
      <c r="U16">
        <v>59478000000</v>
      </c>
      <c r="V16">
        <v>50173</v>
      </c>
      <c r="W16">
        <v>19911000000</v>
      </c>
      <c r="X16">
        <v>38.47</v>
      </c>
      <c r="Y16">
        <v>0</v>
      </c>
      <c r="Z16">
        <v>620744</v>
      </c>
      <c r="AA16">
        <v>0</v>
      </c>
      <c r="AB16">
        <v>10046664</v>
      </c>
      <c r="AC16">
        <v>0</v>
      </c>
      <c r="AD16">
        <v>0</v>
      </c>
    </row>
    <row r="17" spans="1:30" x14ac:dyDescent="0.2">
      <c r="A17" t="s">
        <v>47</v>
      </c>
      <c r="B17">
        <v>2</v>
      </c>
      <c r="C17">
        <v>89570</v>
      </c>
      <c r="D17">
        <v>10</v>
      </c>
      <c r="E17">
        <v>0</v>
      </c>
      <c r="F17">
        <v>0</v>
      </c>
      <c r="G17">
        <v>100</v>
      </c>
      <c r="H17">
        <v>0</v>
      </c>
      <c r="I17">
        <v>567360</v>
      </c>
      <c r="J17">
        <v>0</v>
      </c>
      <c r="K17">
        <v>0</v>
      </c>
      <c r="L17">
        <v>0</v>
      </c>
      <c r="M17">
        <v>0</v>
      </c>
      <c r="N17">
        <v>0</v>
      </c>
      <c r="O17">
        <v>50</v>
      </c>
      <c r="P17">
        <v>50</v>
      </c>
      <c r="Q17">
        <v>567360</v>
      </c>
      <c r="R17">
        <v>0</v>
      </c>
      <c r="S17">
        <v>202267000000</v>
      </c>
      <c r="T17">
        <v>202267000000</v>
      </c>
      <c r="U17">
        <v>404535000000</v>
      </c>
      <c r="V17">
        <v>567360</v>
      </c>
      <c r="W17">
        <v>202267000000</v>
      </c>
      <c r="X17">
        <v>50</v>
      </c>
      <c r="Y17">
        <v>0</v>
      </c>
      <c r="Z17">
        <v>0</v>
      </c>
      <c r="AA17">
        <v>0</v>
      </c>
      <c r="AB17">
        <v>122795520</v>
      </c>
      <c r="AC17">
        <v>0</v>
      </c>
      <c r="AD17">
        <v>0</v>
      </c>
    </row>
    <row r="18" spans="1:30" x14ac:dyDescent="0.2">
      <c r="A18" t="s">
        <v>52</v>
      </c>
      <c r="B18">
        <v>3</v>
      </c>
      <c r="C18">
        <v>159631</v>
      </c>
      <c r="D18">
        <v>11</v>
      </c>
      <c r="E18">
        <v>0</v>
      </c>
      <c r="F18">
        <v>0</v>
      </c>
      <c r="G18">
        <v>100</v>
      </c>
      <c r="H18">
        <v>0</v>
      </c>
      <c r="I18">
        <v>1466496</v>
      </c>
      <c r="J18">
        <v>0</v>
      </c>
      <c r="K18">
        <v>5865984</v>
      </c>
      <c r="L18">
        <v>0</v>
      </c>
      <c r="M18">
        <v>0</v>
      </c>
      <c r="N18">
        <v>0</v>
      </c>
      <c r="O18">
        <v>100</v>
      </c>
      <c r="P18">
        <v>50</v>
      </c>
      <c r="Q18">
        <v>1466496</v>
      </c>
      <c r="R18">
        <v>0</v>
      </c>
      <c r="S18">
        <v>290707000000</v>
      </c>
      <c r="T18">
        <v>145353000000</v>
      </c>
      <c r="U18">
        <v>290707000000</v>
      </c>
      <c r="V18">
        <v>733248</v>
      </c>
      <c r="W18">
        <v>145353000000</v>
      </c>
      <c r="X18">
        <v>50</v>
      </c>
      <c r="Y18">
        <v>0</v>
      </c>
      <c r="Z18">
        <v>5865984</v>
      </c>
      <c r="AA18">
        <v>0</v>
      </c>
      <c r="AB18">
        <v>134917632</v>
      </c>
      <c r="AC18">
        <v>0</v>
      </c>
      <c r="AD18">
        <v>0</v>
      </c>
    </row>
    <row r="19" spans="1:30" x14ac:dyDescent="0.2">
      <c r="A19" t="s">
        <v>48</v>
      </c>
      <c r="B19">
        <v>63</v>
      </c>
      <c r="C19">
        <v>203688</v>
      </c>
      <c r="D19">
        <v>32</v>
      </c>
      <c r="E19">
        <v>0</v>
      </c>
      <c r="F19">
        <v>0</v>
      </c>
      <c r="G19">
        <v>100</v>
      </c>
      <c r="H19">
        <v>0</v>
      </c>
      <c r="I19">
        <v>2681787</v>
      </c>
      <c r="J19">
        <v>0</v>
      </c>
      <c r="K19">
        <v>0</v>
      </c>
      <c r="L19">
        <v>0</v>
      </c>
      <c r="M19">
        <v>0</v>
      </c>
      <c r="N19">
        <v>0</v>
      </c>
      <c r="O19">
        <v>43.322000000000003</v>
      </c>
      <c r="P19">
        <v>49.033999999999999</v>
      </c>
      <c r="Q19">
        <v>2604198</v>
      </c>
      <c r="R19">
        <v>53.284999999999997</v>
      </c>
      <c r="S19">
        <v>53880000000</v>
      </c>
      <c r="T19">
        <v>53880000000</v>
      </c>
      <c r="U19">
        <v>123288000000</v>
      </c>
      <c r="V19">
        <v>748983</v>
      </c>
      <c r="W19">
        <v>53880000000</v>
      </c>
      <c r="X19">
        <v>51.985999999999997</v>
      </c>
      <c r="Y19">
        <v>0</v>
      </c>
      <c r="Z19">
        <v>10696431</v>
      </c>
      <c r="AA19">
        <v>0</v>
      </c>
      <c r="AB19">
        <v>308388789</v>
      </c>
      <c r="AC19">
        <v>0</v>
      </c>
      <c r="AD19">
        <v>0</v>
      </c>
    </row>
    <row r="20" spans="1:30" x14ac:dyDescent="0.2">
      <c r="A20" t="s">
        <v>141</v>
      </c>
      <c r="B20">
        <v>1</v>
      </c>
      <c r="C20">
        <v>217670</v>
      </c>
      <c r="D20">
        <v>126</v>
      </c>
      <c r="E20">
        <v>10496</v>
      </c>
      <c r="F20">
        <v>0</v>
      </c>
      <c r="G20">
        <v>0</v>
      </c>
      <c r="H20">
        <v>0</v>
      </c>
      <c r="I20">
        <v>1392640</v>
      </c>
      <c r="J20">
        <v>0</v>
      </c>
      <c r="K20">
        <v>571506944</v>
      </c>
      <c r="L20">
        <v>1022996000000</v>
      </c>
      <c r="M20">
        <v>0</v>
      </c>
      <c r="N20">
        <v>106562000000</v>
      </c>
      <c r="O20">
        <v>0</v>
      </c>
      <c r="P20">
        <v>0</v>
      </c>
      <c r="Q20">
        <v>743589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74.421000000000006</v>
      </c>
      <c r="Y20">
        <v>130.18899999999999</v>
      </c>
      <c r="Z20">
        <v>286294272</v>
      </c>
      <c r="AA20">
        <v>0</v>
      </c>
      <c r="AB20">
        <v>49283840</v>
      </c>
      <c r="AC20">
        <v>174080</v>
      </c>
      <c r="AD20">
        <v>1671168</v>
      </c>
    </row>
    <row r="21" spans="1:30" x14ac:dyDescent="0.2">
      <c r="A21" t="s">
        <v>142</v>
      </c>
      <c r="B21">
        <v>63</v>
      </c>
      <c r="C21">
        <v>254261</v>
      </c>
      <c r="D21">
        <v>23</v>
      </c>
      <c r="E21">
        <v>0</v>
      </c>
      <c r="F21">
        <v>256</v>
      </c>
      <c r="G21">
        <v>12.5</v>
      </c>
      <c r="H21">
        <v>0</v>
      </c>
      <c r="I21">
        <v>5197001</v>
      </c>
      <c r="J21">
        <v>0</v>
      </c>
      <c r="K21">
        <v>41796969</v>
      </c>
      <c r="L21">
        <v>58698000000</v>
      </c>
      <c r="M21">
        <v>0</v>
      </c>
      <c r="N21">
        <v>10358000000</v>
      </c>
      <c r="O21">
        <v>78.766000000000005</v>
      </c>
      <c r="P21">
        <v>47.884999999999998</v>
      </c>
      <c r="Q21">
        <v>6590634</v>
      </c>
      <c r="R21">
        <v>0</v>
      </c>
      <c r="S21">
        <v>694711000000</v>
      </c>
      <c r="T21">
        <v>107000000</v>
      </c>
      <c r="U21">
        <v>884693000000</v>
      </c>
      <c r="V21">
        <v>6313</v>
      </c>
      <c r="W21">
        <v>862000000</v>
      </c>
      <c r="X21">
        <v>47.853000000000002</v>
      </c>
      <c r="Y21">
        <v>24.844000000000001</v>
      </c>
      <c r="Z21">
        <v>23521595</v>
      </c>
      <c r="AA21">
        <v>0</v>
      </c>
      <c r="AB21">
        <v>1023337361</v>
      </c>
      <c r="AC21">
        <v>18939</v>
      </c>
      <c r="AD21">
        <v>107323</v>
      </c>
    </row>
    <row r="22" spans="1:30" x14ac:dyDescent="0.2">
      <c r="A22" t="s">
        <v>143</v>
      </c>
      <c r="B22">
        <v>23</v>
      </c>
      <c r="C22">
        <v>255444</v>
      </c>
      <c r="D22">
        <v>64</v>
      </c>
      <c r="E22">
        <v>272</v>
      </c>
      <c r="F22">
        <v>28672</v>
      </c>
      <c r="G22">
        <v>81.915000000000006</v>
      </c>
      <c r="H22">
        <v>0</v>
      </c>
      <c r="I22">
        <v>1871999</v>
      </c>
      <c r="J22">
        <v>0</v>
      </c>
      <c r="K22">
        <v>60521454</v>
      </c>
      <c r="L22">
        <v>80704000000</v>
      </c>
      <c r="M22">
        <v>0</v>
      </c>
      <c r="N22">
        <v>85856000000</v>
      </c>
      <c r="O22">
        <v>40.884</v>
      </c>
      <c r="P22">
        <v>54.087000000000003</v>
      </c>
      <c r="Q22">
        <v>1963550</v>
      </c>
      <c r="R22">
        <v>0</v>
      </c>
      <c r="S22">
        <v>219498000000</v>
      </c>
      <c r="T22">
        <v>109482000000</v>
      </c>
      <c r="U22">
        <v>536172000000</v>
      </c>
      <c r="V22">
        <v>1062663</v>
      </c>
      <c r="W22">
        <v>133597000000</v>
      </c>
      <c r="X22">
        <v>52.320999999999998</v>
      </c>
      <c r="Y22">
        <v>94.685000000000002</v>
      </c>
      <c r="Z22">
        <v>47337704</v>
      </c>
      <c r="AA22">
        <v>0</v>
      </c>
      <c r="AB22">
        <v>370675584</v>
      </c>
      <c r="AC22">
        <v>170987</v>
      </c>
      <c r="AD22">
        <v>160752</v>
      </c>
    </row>
    <row r="23" spans="1:30" x14ac:dyDescent="0.2">
      <c r="A23" t="s">
        <v>144</v>
      </c>
      <c r="B23">
        <v>1</v>
      </c>
      <c r="C23">
        <v>291303</v>
      </c>
      <c r="D23">
        <v>90</v>
      </c>
      <c r="E23">
        <v>10240</v>
      </c>
      <c r="F23">
        <v>0</v>
      </c>
      <c r="G23">
        <v>0</v>
      </c>
      <c r="H23">
        <v>0</v>
      </c>
      <c r="I23">
        <v>1112296</v>
      </c>
      <c r="J23">
        <v>0</v>
      </c>
      <c r="K23">
        <v>1087410176</v>
      </c>
      <c r="L23">
        <v>1479848000000</v>
      </c>
      <c r="M23">
        <v>0</v>
      </c>
      <c r="N23">
        <v>322826000000</v>
      </c>
      <c r="O23">
        <v>28.614000000000001</v>
      </c>
      <c r="P23">
        <v>65.444000000000003</v>
      </c>
      <c r="Q23">
        <v>1206490</v>
      </c>
      <c r="R23">
        <v>0</v>
      </c>
      <c r="S23">
        <v>109008000000</v>
      </c>
      <c r="T23">
        <v>0</v>
      </c>
      <c r="U23">
        <v>380961000000</v>
      </c>
      <c r="V23">
        <v>0</v>
      </c>
      <c r="W23">
        <v>0</v>
      </c>
      <c r="X23">
        <v>66.066000000000003</v>
      </c>
      <c r="Y23">
        <v>177.226</v>
      </c>
      <c r="Z23">
        <v>544264320</v>
      </c>
      <c r="AA23">
        <v>0</v>
      </c>
      <c r="AB23">
        <v>155729664</v>
      </c>
      <c r="AC23">
        <v>733992</v>
      </c>
      <c r="AD23">
        <v>3364644</v>
      </c>
    </row>
    <row r="24" spans="1:30" x14ac:dyDescent="0.2">
      <c r="A24" t="s">
        <v>116</v>
      </c>
      <c r="B24">
        <v>67</v>
      </c>
      <c r="C24">
        <v>300920</v>
      </c>
      <c r="D24">
        <v>124</v>
      </c>
      <c r="E24">
        <v>34816</v>
      </c>
      <c r="F24">
        <v>0</v>
      </c>
      <c r="G24">
        <v>80.504000000000005</v>
      </c>
      <c r="H24">
        <v>0</v>
      </c>
      <c r="I24">
        <v>2743968</v>
      </c>
      <c r="J24">
        <v>0</v>
      </c>
      <c r="K24">
        <v>2835370534</v>
      </c>
      <c r="L24">
        <v>2646254000000</v>
      </c>
      <c r="M24">
        <v>0</v>
      </c>
      <c r="N24">
        <v>391222000000</v>
      </c>
      <c r="O24">
        <v>31.145</v>
      </c>
      <c r="P24">
        <v>60.744999999999997</v>
      </c>
      <c r="Q24">
        <v>3392755</v>
      </c>
      <c r="R24">
        <v>0</v>
      </c>
      <c r="S24">
        <v>308431000000</v>
      </c>
      <c r="T24">
        <v>32749000000</v>
      </c>
      <c r="U24">
        <v>987939000000</v>
      </c>
      <c r="V24">
        <v>353522</v>
      </c>
      <c r="W24">
        <v>40112000000</v>
      </c>
      <c r="X24">
        <v>59.576000000000001</v>
      </c>
      <c r="Y24">
        <v>182.31299999999999</v>
      </c>
      <c r="Z24">
        <v>1418963058</v>
      </c>
      <c r="AA24">
        <v>0</v>
      </c>
      <c r="AB24">
        <v>99910994</v>
      </c>
      <c r="AC24">
        <v>850138</v>
      </c>
      <c r="AD24">
        <v>5735546</v>
      </c>
    </row>
    <row r="25" spans="1:30" x14ac:dyDescent="0.2">
      <c r="A25" t="s">
        <v>145</v>
      </c>
      <c r="B25">
        <v>1</v>
      </c>
      <c r="C25">
        <v>323849</v>
      </c>
      <c r="D25">
        <v>120</v>
      </c>
      <c r="E25">
        <v>10240</v>
      </c>
      <c r="F25">
        <v>0</v>
      </c>
      <c r="G25">
        <v>82.042000000000002</v>
      </c>
      <c r="H25">
        <v>0</v>
      </c>
      <c r="I25">
        <v>3322128</v>
      </c>
      <c r="J25">
        <v>0</v>
      </c>
      <c r="K25">
        <v>2174820352</v>
      </c>
      <c r="L25">
        <v>1889775000000</v>
      </c>
      <c r="M25">
        <v>0</v>
      </c>
      <c r="N25">
        <v>533139000000</v>
      </c>
      <c r="O25">
        <v>34.838000000000001</v>
      </c>
      <c r="P25">
        <v>68.653999999999996</v>
      </c>
      <c r="Q25">
        <v>3004036</v>
      </c>
      <c r="R25">
        <v>0</v>
      </c>
      <c r="S25">
        <v>328091000000</v>
      </c>
      <c r="T25">
        <v>104887000000</v>
      </c>
      <c r="U25">
        <v>941755000000</v>
      </c>
      <c r="V25">
        <v>1288094</v>
      </c>
      <c r="W25">
        <v>127845000000</v>
      </c>
      <c r="X25">
        <v>64.122</v>
      </c>
      <c r="Y25">
        <v>167.16300000000001</v>
      </c>
      <c r="Z25">
        <v>1091773568</v>
      </c>
      <c r="AA25">
        <v>0</v>
      </c>
      <c r="AB25">
        <v>172816768</v>
      </c>
      <c r="AC25">
        <v>1342900</v>
      </c>
      <c r="AD25">
        <v>4760064</v>
      </c>
    </row>
    <row r="26" spans="1:30" x14ac:dyDescent="0.2">
      <c r="A26" t="s">
        <v>146</v>
      </c>
      <c r="B26">
        <v>60</v>
      </c>
      <c r="C26">
        <v>333200</v>
      </c>
      <c r="D26">
        <v>36</v>
      </c>
      <c r="E26">
        <v>0</v>
      </c>
      <c r="F26">
        <v>0</v>
      </c>
      <c r="G26">
        <v>100</v>
      </c>
      <c r="H26">
        <v>0</v>
      </c>
      <c r="I26">
        <v>5412007</v>
      </c>
      <c r="J26">
        <v>0</v>
      </c>
      <c r="K26">
        <v>41066539</v>
      </c>
      <c r="L26">
        <v>0</v>
      </c>
      <c r="M26">
        <v>0</v>
      </c>
      <c r="N26">
        <v>0</v>
      </c>
      <c r="O26">
        <v>68.825999999999993</v>
      </c>
      <c r="P26">
        <v>56.771000000000001</v>
      </c>
      <c r="Q26">
        <v>3834540</v>
      </c>
      <c r="R26">
        <v>0</v>
      </c>
      <c r="S26">
        <v>277163000000</v>
      </c>
      <c r="T26">
        <v>32843000000</v>
      </c>
      <c r="U26">
        <v>400816000000</v>
      </c>
      <c r="V26">
        <v>313909</v>
      </c>
      <c r="W26">
        <v>32843000000</v>
      </c>
      <c r="X26">
        <v>56.317</v>
      </c>
      <c r="Y26">
        <v>0</v>
      </c>
      <c r="Z26">
        <v>28067107</v>
      </c>
      <c r="AA26">
        <v>0</v>
      </c>
      <c r="AB26">
        <v>558319912</v>
      </c>
      <c r="AC26">
        <v>0</v>
      </c>
      <c r="AD26">
        <v>0</v>
      </c>
    </row>
    <row r="27" spans="1:30" x14ac:dyDescent="0.2">
      <c r="A27" t="s">
        <v>147</v>
      </c>
      <c r="B27">
        <v>1</v>
      </c>
      <c r="C27">
        <v>357354</v>
      </c>
      <c r="D27">
        <v>22</v>
      </c>
      <c r="E27">
        <v>0</v>
      </c>
      <c r="F27">
        <v>0</v>
      </c>
      <c r="G27">
        <v>0</v>
      </c>
      <c r="H27">
        <v>0</v>
      </c>
      <c r="I27">
        <v>4096</v>
      </c>
      <c r="J27">
        <v>0</v>
      </c>
      <c r="K27">
        <v>2150400</v>
      </c>
      <c r="L27">
        <v>0</v>
      </c>
      <c r="M27">
        <v>0</v>
      </c>
      <c r="N27">
        <v>0</v>
      </c>
      <c r="O27">
        <v>12.5</v>
      </c>
      <c r="P27">
        <v>0</v>
      </c>
      <c r="Q27">
        <v>4096</v>
      </c>
      <c r="R27">
        <v>0</v>
      </c>
      <c r="S27">
        <v>45000000</v>
      </c>
      <c r="T27">
        <v>0</v>
      </c>
      <c r="U27">
        <v>360000000</v>
      </c>
      <c r="V27">
        <v>0</v>
      </c>
      <c r="W27">
        <v>0</v>
      </c>
      <c r="X27">
        <v>99.908000000000001</v>
      </c>
      <c r="Y27">
        <v>0</v>
      </c>
      <c r="Z27">
        <v>2244608</v>
      </c>
      <c r="AA27">
        <v>0</v>
      </c>
      <c r="AB27">
        <v>14745600</v>
      </c>
      <c r="AC27">
        <v>0</v>
      </c>
      <c r="AD27">
        <v>0</v>
      </c>
    </row>
    <row r="28" spans="1:30" x14ac:dyDescent="0.2">
      <c r="A28" t="s">
        <v>148</v>
      </c>
      <c r="B28">
        <v>1</v>
      </c>
      <c r="C28">
        <v>427851</v>
      </c>
      <c r="D28">
        <v>120</v>
      </c>
      <c r="E28">
        <v>10240</v>
      </c>
      <c r="F28">
        <v>0</v>
      </c>
      <c r="G28">
        <v>0</v>
      </c>
      <c r="H28">
        <v>0</v>
      </c>
      <c r="I28">
        <v>752328</v>
      </c>
      <c r="J28">
        <v>0</v>
      </c>
      <c r="K28">
        <v>550576128</v>
      </c>
      <c r="L28">
        <v>346392000000</v>
      </c>
      <c r="M28">
        <v>0</v>
      </c>
      <c r="N28">
        <v>80840000000</v>
      </c>
      <c r="O28">
        <v>15.321</v>
      </c>
      <c r="P28">
        <v>35.448</v>
      </c>
      <c r="Q28">
        <v>3129679</v>
      </c>
      <c r="R28">
        <v>0</v>
      </c>
      <c r="S28">
        <v>55490000000</v>
      </c>
      <c r="T28">
        <v>0</v>
      </c>
      <c r="U28">
        <v>362197000000</v>
      </c>
      <c r="V28">
        <v>0</v>
      </c>
      <c r="W28">
        <v>0</v>
      </c>
      <c r="X28">
        <v>38.411999999999999</v>
      </c>
      <c r="Y28">
        <v>174.059</v>
      </c>
      <c r="Z28">
        <v>275832960</v>
      </c>
      <c r="AA28">
        <v>0</v>
      </c>
      <c r="AB28">
        <v>33436800</v>
      </c>
      <c r="AC28">
        <v>269868</v>
      </c>
      <c r="AD28">
        <v>1156356</v>
      </c>
    </row>
    <row r="29" spans="1:30" x14ac:dyDescent="0.2">
      <c r="A29" t="s">
        <v>149</v>
      </c>
      <c r="B29">
        <v>1</v>
      </c>
      <c r="C29">
        <v>439628</v>
      </c>
      <c r="D29">
        <v>27</v>
      </c>
      <c r="E29">
        <v>0</v>
      </c>
      <c r="F29">
        <v>0</v>
      </c>
      <c r="G29">
        <v>82.16</v>
      </c>
      <c r="H29">
        <v>0</v>
      </c>
      <c r="I29">
        <v>3750258</v>
      </c>
      <c r="J29">
        <v>0</v>
      </c>
      <c r="K29">
        <v>110004642</v>
      </c>
      <c r="L29">
        <v>0</v>
      </c>
      <c r="M29">
        <v>0</v>
      </c>
      <c r="N29">
        <v>0</v>
      </c>
      <c r="O29">
        <v>82.16</v>
      </c>
      <c r="P29">
        <v>48.61</v>
      </c>
      <c r="Q29">
        <v>4564434</v>
      </c>
      <c r="R29">
        <v>0</v>
      </c>
      <c r="S29">
        <v>268658000000</v>
      </c>
      <c r="T29">
        <v>89552000000</v>
      </c>
      <c r="U29">
        <v>326992000000</v>
      </c>
      <c r="V29">
        <v>1521478</v>
      </c>
      <c r="W29">
        <v>108997000000</v>
      </c>
      <c r="X29">
        <v>48.61</v>
      </c>
      <c r="Y29">
        <v>0</v>
      </c>
      <c r="Z29">
        <v>150006330</v>
      </c>
      <c r="AA29">
        <v>0</v>
      </c>
      <c r="AB29">
        <v>158603862</v>
      </c>
      <c r="AC29">
        <v>0</v>
      </c>
      <c r="AD29">
        <v>0</v>
      </c>
    </row>
    <row r="30" spans="1:30" x14ac:dyDescent="0.2">
      <c r="A30" t="s">
        <v>117</v>
      </c>
      <c r="B30">
        <v>1</v>
      </c>
      <c r="C30">
        <v>581327</v>
      </c>
      <c r="D30">
        <v>84</v>
      </c>
      <c r="E30">
        <v>10240</v>
      </c>
      <c r="F30">
        <v>0</v>
      </c>
      <c r="G30">
        <v>0</v>
      </c>
      <c r="H30">
        <v>0</v>
      </c>
      <c r="I30">
        <v>1269876</v>
      </c>
      <c r="J30">
        <v>0</v>
      </c>
      <c r="K30">
        <v>550576128</v>
      </c>
      <c r="L30">
        <v>383224000000</v>
      </c>
      <c r="M30">
        <v>0</v>
      </c>
      <c r="N30">
        <v>90251000000</v>
      </c>
      <c r="O30">
        <v>13.786</v>
      </c>
      <c r="P30">
        <v>38.347999999999999</v>
      </c>
      <c r="Q30">
        <v>5563027</v>
      </c>
      <c r="R30">
        <v>0</v>
      </c>
      <c r="S30">
        <v>68844000000</v>
      </c>
      <c r="T30">
        <v>0</v>
      </c>
      <c r="U30">
        <v>499388000000</v>
      </c>
      <c r="V30">
        <v>0</v>
      </c>
      <c r="W30">
        <v>0</v>
      </c>
      <c r="X30">
        <v>39.313000000000002</v>
      </c>
      <c r="Y30">
        <v>174.649</v>
      </c>
      <c r="Z30">
        <v>275849472</v>
      </c>
      <c r="AA30">
        <v>0</v>
      </c>
      <c r="AB30">
        <v>58881792</v>
      </c>
      <c r="AC30">
        <v>406608</v>
      </c>
      <c r="AD30">
        <v>1726536</v>
      </c>
    </row>
    <row r="31" spans="1:30" x14ac:dyDescent="0.2">
      <c r="A31" t="s">
        <v>150</v>
      </c>
      <c r="B31">
        <v>70</v>
      </c>
      <c r="C31">
        <v>712658</v>
      </c>
      <c r="D31">
        <v>124</v>
      </c>
      <c r="E31">
        <v>34816</v>
      </c>
      <c r="F31">
        <v>0</v>
      </c>
      <c r="G31">
        <v>17.135000000000002</v>
      </c>
      <c r="H31">
        <v>0</v>
      </c>
      <c r="I31">
        <v>3984889</v>
      </c>
      <c r="J31">
        <v>0</v>
      </c>
      <c r="K31">
        <v>3238916447</v>
      </c>
      <c r="L31">
        <v>1399964000000</v>
      </c>
      <c r="M31">
        <v>0</v>
      </c>
      <c r="N31">
        <v>397640000000</v>
      </c>
      <c r="O31">
        <v>20.824000000000002</v>
      </c>
      <c r="P31">
        <v>50.042000000000002</v>
      </c>
      <c r="Q31">
        <v>8568535</v>
      </c>
      <c r="R31">
        <v>0</v>
      </c>
      <c r="S31">
        <v>172323000000</v>
      </c>
      <c r="T31">
        <v>31535000000</v>
      </c>
      <c r="U31">
        <v>773146000000</v>
      </c>
      <c r="V31">
        <v>672594</v>
      </c>
      <c r="W31">
        <v>31549000000</v>
      </c>
      <c r="X31">
        <v>59.698</v>
      </c>
      <c r="Y31">
        <v>162.911</v>
      </c>
      <c r="Z31">
        <v>1629853608</v>
      </c>
      <c r="AA31">
        <v>0</v>
      </c>
      <c r="AB31">
        <v>240874988</v>
      </c>
      <c r="AC31">
        <v>2072756</v>
      </c>
      <c r="AD31">
        <v>7308345</v>
      </c>
    </row>
    <row r="32" spans="1:30" x14ac:dyDescent="0.2">
      <c r="A32" t="s">
        <v>151</v>
      </c>
      <c r="B32">
        <v>1</v>
      </c>
      <c r="C32">
        <v>874582</v>
      </c>
      <c r="D32">
        <v>128</v>
      </c>
      <c r="E32">
        <v>10240</v>
      </c>
      <c r="F32">
        <v>0</v>
      </c>
      <c r="G32">
        <v>0</v>
      </c>
      <c r="H32">
        <v>0</v>
      </c>
      <c r="I32">
        <v>8098584</v>
      </c>
      <c r="J32">
        <v>0</v>
      </c>
      <c r="K32">
        <v>6524461056</v>
      </c>
      <c r="L32">
        <v>2017564000000</v>
      </c>
      <c r="M32">
        <v>0</v>
      </c>
      <c r="N32">
        <v>420383000000</v>
      </c>
      <c r="O32">
        <v>26.297999999999998</v>
      </c>
      <c r="P32">
        <v>48.262</v>
      </c>
      <c r="Q32">
        <v>15860873</v>
      </c>
      <c r="R32">
        <v>0</v>
      </c>
      <c r="S32">
        <v>299385000000</v>
      </c>
      <c r="T32">
        <v>0</v>
      </c>
      <c r="U32">
        <v>1138443000000</v>
      </c>
      <c r="V32">
        <v>0</v>
      </c>
      <c r="W32">
        <v>0</v>
      </c>
      <c r="X32">
        <v>49.750999999999998</v>
      </c>
      <c r="Y32">
        <v>177.852</v>
      </c>
      <c r="Z32">
        <v>3265487232</v>
      </c>
      <c r="AA32">
        <v>0</v>
      </c>
      <c r="AB32">
        <v>503703552</v>
      </c>
      <c r="AC32">
        <v>2797188</v>
      </c>
      <c r="AD32">
        <v>13424652</v>
      </c>
    </row>
    <row r="33" spans="1:30" x14ac:dyDescent="0.2">
      <c r="A33" t="s">
        <v>152</v>
      </c>
      <c r="B33">
        <v>3</v>
      </c>
      <c r="C33">
        <v>1431791</v>
      </c>
      <c r="D33">
        <v>35</v>
      </c>
      <c r="E33">
        <v>0</v>
      </c>
      <c r="F33">
        <v>0</v>
      </c>
      <c r="G33">
        <v>100</v>
      </c>
      <c r="H33">
        <v>0</v>
      </c>
      <c r="I33">
        <v>12870960</v>
      </c>
      <c r="J33">
        <v>0</v>
      </c>
      <c r="K33">
        <v>48053280</v>
      </c>
      <c r="L33">
        <v>0</v>
      </c>
      <c r="M33">
        <v>0</v>
      </c>
      <c r="N33">
        <v>0</v>
      </c>
      <c r="O33">
        <v>49.475999999999999</v>
      </c>
      <c r="P33">
        <v>60.664000000000001</v>
      </c>
      <c r="Q33">
        <v>6421980</v>
      </c>
      <c r="R33">
        <v>0</v>
      </c>
      <c r="S33">
        <v>77896000000</v>
      </c>
      <c r="T33">
        <v>32641000000</v>
      </c>
      <c r="U33">
        <v>155021000000</v>
      </c>
      <c r="V33">
        <v>1353964</v>
      </c>
      <c r="W33">
        <v>32641000000</v>
      </c>
      <c r="X33">
        <v>59.167000000000002</v>
      </c>
      <c r="Y33">
        <v>0</v>
      </c>
      <c r="Z33">
        <v>56521792</v>
      </c>
      <c r="AA33">
        <v>0</v>
      </c>
      <c r="AB33">
        <v>2215749791</v>
      </c>
      <c r="AC33">
        <v>0</v>
      </c>
      <c r="AD33">
        <v>0</v>
      </c>
    </row>
    <row r="34" spans="1:30" x14ac:dyDescent="0.2">
      <c r="A34" t="s">
        <v>153</v>
      </c>
      <c r="B34">
        <v>3</v>
      </c>
      <c r="C34">
        <v>1866043</v>
      </c>
      <c r="D34">
        <v>40</v>
      </c>
      <c r="E34">
        <v>0</v>
      </c>
      <c r="F34">
        <v>0</v>
      </c>
      <c r="G34">
        <v>0</v>
      </c>
      <c r="H34">
        <v>0</v>
      </c>
      <c r="I34">
        <v>795234</v>
      </c>
      <c r="J34">
        <v>0</v>
      </c>
      <c r="K34">
        <v>26373906</v>
      </c>
      <c r="L34">
        <v>0</v>
      </c>
      <c r="M34">
        <v>0</v>
      </c>
      <c r="N34">
        <v>0</v>
      </c>
      <c r="O34">
        <v>81.938999999999993</v>
      </c>
      <c r="P34">
        <v>48.606000000000002</v>
      </c>
      <c r="Q34">
        <v>968428</v>
      </c>
      <c r="R34">
        <v>0</v>
      </c>
      <c r="S34">
        <v>13570000000</v>
      </c>
      <c r="T34">
        <v>0</v>
      </c>
      <c r="U34">
        <v>16531000000</v>
      </c>
      <c r="V34">
        <v>0</v>
      </c>
      <c r="W34">
        <v>0</v>
      </c>
      <c r="X34">
        <v>94.364000000000004</v>
      </c>
      <c r="Y34">
        <v>0</v>
      </c>
      <c r="Z34">
        <v>26467539</v>
      </c>
      <c r="AA34">
        <v>0</v>
      </c>
      <c r="AB34">
        <v>198794337</v>
      </c>
      <c r="AC34">
        <v>0</v>
      </c>
      <c r="AD34">
        <v>0</v>
      </c>
    </row>
    <row r="35" spans="1:30" x14ac:dyDescent="0.2">
      <c r="A35" t="s">
        <v>136</v>
      </c>
      <c r="B35">
        <v>3</v>
      </c>
      <c r="C35">
        <v>1919580</v>
      </c>
      <c r="D35">
        <v>128</v>
      </c>
      <c r="E35">
        <v>49152</v>
      </c>
      <c r="F35">
        <v>0</v>
      </c>
      <c r="G35">
        <v>55.375999999999998</v>
      </c>
      <c r="H35">
        <v>0</v>
      </c>
      <c r="I35">
        <v>59401728</v>
      </c>
      <c r="J35">
        <v>0</v>
      </c>
      <c r="K35">
        <v>16904073216</v>
      </c>
      <c r="L35">
        <v>2344744000000</v>
      </c>
      <c r="M35">
        <v>0</v>
      </c>
      <c r="N35">
        <v>1238445000000</v>
      </c>
      <c r="O35">
        <v>45.947000000000003</v>
      </c>
      <c r="P35">
        <v>66.716999999999999</v>
      </c>
      <c r="Q35">
        <v>44548855</v>
      </c>
      <c r="R35">
        <v>0</v>
      </c>
      <c r="S35">
        <v>1015759000000</v>
      </c>
      <c r="T35">
        <v>16456000000</v>
      </c>
      <c r="U35">
        <v>2198482000000</v>
      </c>
      <c r="V35">
        <v>1723939</v>
      </c>
      <c r="W35">
        <v>29781000000</v>
      </c>
      <c r="X35">
        <v>65.361000000000004</v>
      </c>
      <c r="Y35">
        <v>160.45500000000001</v>
      </c>
      <c r="Z35">
        <v>8681317376</v>
      </c>
      <c r="AA35">
        <v>0</v>
      </c>
      <c r="AB35">
        <v>342231168</v>
      </c>
      <c r="AC35">
        <v>17804304</v>
      </c>
      <c r="AD35">
        <v>33699168</v>
      </c>
    </row>
    <row r="36" spans="1:30" x14ac:dyDescent="0.2">
      <c r="A36" t="s">
        <v>154</v>
      </c>
      <c r="B36">
        <v>6</v>
      </c>
      <c r="C36">
        <v>2039621</v>
      </c>
      <c r="D36">
        <v>77</v>
      </c>
      <c r="E36">
        <v>6400</v>
      </c>
      <c r="F36">
        <v>0</v>
      </c>
      <c r="G36">
        <v>0</v>
      </c>
      <c r="H36">
        <v>0</v>
      </c>
      <c r="I36">
        <v>39616000</v>
      </c>
      <c r="J36">
        <v>0</v>
      </c>
      <c r="K36">
        <v>13534983445</v>
      </c>
      <c r="L36">
        <v>4311851000000</v>
      </c>
      <c r="M36">
        <v>0</v>
      </c>
      <c r="N36">
        <v>323388000000</v>
      </c>
      <c r="O36">
        <v>0</v>
      </c>
      <c r="P36">
        <v>0</v>
      </c>
      <c r="Q36">
        <v>16748755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71.207999999999998</v>
      </c>
      <c r="Y36">
        <v>118.605</v>
      </c>
      <c r="Z36">
        <v>6773852778</v>
      </c>
      <c r="AA36">
        <v>0</v>
      </c>
      <c r="AB36">
        <v>1307187072</v>
      </c>
      <c r="AC36">
        <v>4952000</v>
      </c>
      <c r="AD36">
        <v>66026666</v>
      </c>
    </row>
    <row r="37" spans="1:30" x14ac:dyDescent="0.2">
      <c r="A37" t="s">
        <v>155</v>
      </c>
      <c r="B37">
        <v>3</v>
      </c>
      <c r="C37">
        <v>3023278</v>
      </c>
      <c r="D37">
        <v>121</v>
      </c>
      <c r="E37">
        <v>10496</v>
      </c>
      <c r="F37">
        <v>0</v>
      </c>
      <c r="G37">
        <v>25</v>
      </c>
      <c r="H37">
        <v>0</v>
      </c>
      <c r="I37">
        <v>45132288</v>
      </c>
      <c r="J37">
        <v>0</v>
      </c>
      <c r="K37">
        <v>20615528448</v>
      </c>
      <c r="L37">
        <v>2662984000000</v>
      </c>
      <c r="M37">
        <v>0</v>
      </c>
      <c r="N37">
        <v>277393000000</v>
      </c>
      <c r="O37">
        <v>13.048999999999999</v>
      </c>
      <c r="P37">
        <v>53.259</v>
      </c>
      <c r="Q37">
        <v>43711231</v>
      </c>
      <c r="R37">
        <v>0</v>
      </c>
      <c r="S37">
        <v>32337000000</v>
      </c>
      <c r="T37">
        <v>6502000000</v>
      </c>
      <c r="U37">
        <v>245413000000</v>
      </c>
      <c r="V37">
        <v>2359296</v>
      </c>
      <c r="W37">
        <v>26011000000</v>
      </c>
      <c r="X37">
        <v>42.445999999999998</v>
      </c>
      <c r="Y37">
        <v>130.18899999999999</v>
      </c>
      <c r="Z37">
        <v>10334914560</v>
      </c>
      <c r="AA37">
        <v>0</v>
      </c>
      <c r="AB37">
        <v>3255383040</v>
      </c>
      <c r="AC37">
        <v>6289920</v>
      </c>
      <c r="AD37">
        <v>60383232</v>
      </c>
    </row>
    <row r="38" spans="1:30" x14ac:dyDescent="0.2">
      <c r="A38" t="s">
        <v>156</v>
      </c>
      <c r="B38">
        <v>2</v>
      </c>
      <c r="C38">
        <v>4401971</v>
      </c>
      <c r="D38">
        <v>128</v>
      </c>
      <c r="E38">
        <v>34816</v>
      </c>
      <c r="F38">
        <v>0</v>
      </c>
      <c r="G38">
        <v>99.956999999999994</v>
      </c>
      <c r="H38">
        <v>0</v>
      </c>
      <c r="I38">
        <v>55921631</v>
      </c>
      <c r="J38">
        <v>0</v>
      </c>
      <c r="K38">
        <v>44891504640</v>
      </c>
      <c r="L38">
        <v>2671083000000</v>
      </c>
      <c r="M38">
        <v>0</v>
      </c>
      <c r="N38">
        <v>470806000000</v>
      </c>
      <c r="O38">
        <v>32.335000000000001</v>
      </c>
      <c r="P38">
        <v>62.212000000000003</v>
      </c>
      <c r="Q38">
        <v>67669550</v>
      </c>
      <c r="R38">
        <v>0</v>
      </c>
      <c r="S38">
        <v>389550000000</v>
      </c>
      <c r="T38">
        <v>75099000000</v>
      </c>
      <c r="U38">
        <v>1204671000000</v>
      </c>
      <c r="V38">
        <v>10407720</v>
      </c>
      <c r="W38">
        <v>75132000000</v>
      </c>
      <c r="X38">
        <v>60.985999999999997</v>
      </c>
      <c r="Y38">
        <v>178.869</v>
      </c>
      <c r="Z38">
        <v>22489344000</v>
      </c>
      <c r="AA38">
        <v>0</v>
      </c>
      <c r="AB38">
        <v>2680821712</v>
      </c>
      <c r="AC38">
        <v>16305600</v>
      </c>
      <c r="AD38">
        <v>92508480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GAT F</vt:lpstr>
      <vt:lpstr>MPNNV1 F</vt:lpstr>
      <vt:lpstr>MPNNV1 B</vt:lpstr>
      <vt:lpstr>MPNNV2 F</vt:lpstr>
      <vt:lpstr>MPNNV2 B</vt:lpstr>
      <vt:lpstr>Sheet11</vt:lpstr>
      <vt:lpstr>Multiscale F</vt:lpstr>
      <vt:lpstr>Multiscale B</vt:lpstr>
      <vt:lpstr>DL B</vt:lpstr>
      <vt:lpstr>DL F</vt:lpstr>
      <vt:lpstr>'DL B'!metrics</vt:lpstr>
      <vt:lpstr>'DL F'!metrics</vt:lpstr>
      <vt:lpstr>'GAT F'!metrics</vt:lpstr>
      <vt:lpstr>'MPNNV1 B'!metrics</vt:lpstr>
      <vt:lpstr>'MPNNV1 F'!metrics</vt:lpstr>
      <vt:lpstr>'MPNNV2 B'!metrics</vt:lpstr>
      <vt:lpstr>'MPNNV2 F'!metrics</vt:lpstr>
      <vt:lpstr>'Multiscale B'!metrics</vt:lpstr>
      <vt:lpstr>'Multiscale F'!metrics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Auten, Adam B</dc:creator>
  <cp:lastModifiedBy>Auten, Adam B</cp:lastModifiedBy>
  <dcterms:created xsi:type="dcterms:W3CDTF">2019-03-04T20:00:30Z</dcterms:created>
  <dcterms:modified xsi:type="dcterms:W3CDTF">2019-03-08T15:53:13Z</dcterms:modified>
</cp:coreProperties>
</file>