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Customer\Cust 2025\"/>
    </mc:Choice>
  </mc:AlternateContent>
  <xr:revisionPtr revIDLastSave="0" documentId="13_ncr:1_{3231931C-A50F-420B-BA5F-582EBE3C774A}" xr6:coauthVersionLast="47" xr6:coauthVersionMax="47" xr10:uidLastSave="{00000000-0000-0000-0000-000000000000}"/>
  <bookViews>
    <workbookView xWindow="-120" yWindow="-120" windowWidth="29040" windowHeight="15720" xr2:uid="{E000C531-AA46-4CF4-8BD7-2185A135A010}"/>
  </bookViews>
  <sheets>
    <sheet name="SEA" sheetId="1" r:id="rId1"/>
    <sheet name="AI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J22" i="1"/>
  <c r="H22" i="1"/>
  <c r="J21" i="1"/>
  <c r="J23" i="1" s="1"/>
  <c r="H21" i="1"/>
  <c r="J20" i="1"/>
  <c r="H20" i="1"/>
  <c r="J19" i="1"/>
  <c r="H19" i="1"/>
  <c r="J18" i="1"/>
  <c r="H18" i="1"/>
  <c r="J17" i="1"/>
  <c r="H17" i="1"/>
  <c r="J16" i="1"/>
  <c r="H16" i="1"/>
</calcChain>
</file>

<file path=xl/sharedStrings.xml><?xml version="1.0" encoding="utf-8"?>
<sst xmlns="http://schemas.openxmlformats.org/spreadsheetml/2006/main" count="102" uniqueCount="65">
  <si>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</si>
  <si>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</si>
  <si>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</si>
  <si>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</si>
  <si>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</si>
  <si>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</si>
  <si>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</si>
  <si>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</si>
  <si>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</si>
  <si>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</si>
  <si>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</si>
  <si>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</si>
  <si>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</si>
  <si>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</si>
  <si>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</si>
  <si>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</si>
  <si>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</si>
  <si>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</si>
  <si>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</si>
  <si>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</si>
  <si>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</si>
  <si>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S0082146</t>
  </si>
  <si>
    <r>
      <t>顺丰</t>
    </r>
    <r>
      <rPr>
        <sz val="14"/>
        <color theme="1"/>
        <rFont val="Comic Sans MS"/>
        <family val="4"/>
      </rPr>
      <t>:0265939257013</t>
    </r>
  </si>
  <si>
    <t>279/UIE/KK/SEA</t>
  </si>
  <si>
    <t>1</t>
  </si>
  <si>
    <t>零食snack</t>
  </si>
  <si>
    <t>F1246
粉末powder</t>
  </si>
  <si>
    <t>2</t>
  </si>
  <si>
    <t>TOTAL</t>
  </si>
  <si>
    <t>S0082276</t>
  </si>
  <si>
    <t>500186691270 /15851971238</t>
  </si>
  <si>
    <t>1-4</t>
  </si>
  <si>
    <t>刹车灯开关Brake light switch</t>
  </si>
  <si>
    <t>F1248</t>
  </si>
  <si>
    <t>4</t>
  </si>
  <si>
    <t xml:space="preserve"> </t>
  </si>
  <si>
    <t>S0082289</t>
  </si>
  <si>
    <t>750104905459</t>
  </si>
  <si>
    <t>S0082364</t>
  </si>
  <si>
    <t>18809954899 /15343336588</t>
  </si>
  <si>
    <t>1-12</t>
  </si>
  <si>
    <t>电热塞Electric plug</t>
  </si>
  <si>
    <t>F1250</t>
  </si>
  <si>
    <t>12</t>
  </si>
  <si>
    <t>S0082422</t>
  </si>
  <si>
    <t>212416057328</t>
  </si>
  <si>
    <r>
      <rPr>
        <sz val="14"/>
        <color theme="1"/>
        <rFont val="宋体"/>
        <charset val="134"/>
      </rPr>
      <t>传感器</t>
    </r>
    <r>
      <rPr>
        <sz val="14"/>
        <color theme="1"/>
        <rFont val="Comic Sans MS"/>
        <family val="4"/>
      </rPr>
      <t xml:space="preserve">sensor   </t>
    </r>
  </si>
  <si>
    <t>S0083204</t>
  </si>
  <si>
    <t>7046117 /13868823363</t>
  </si>
  <si>
    <t>1-2</t>
  </si>
  <si>
    <t>继电器relay</t>
  </si>
  <si>
    <t>3-7</t>
  </si>
  <si>
    <t>8-11</t>
  </si>
  <si>
    <t>12-36</t>
  </si>
  <si>
    <t>37-46</t>
  </si>
  <si>
    <t>47-51</t>
  </si>
  <si>
    <t>52-66</t>
  </si>
  <si>
    <t>66</t>
  </si>
  <si>
    <t>F1252</t>
  </si>
  <si>
    <t>F1270</t>
  </si>
  <si>
    <t>S0086054</t>
  </si>
  <si>
    <t>279/UIE/WW/SEA</t>
  </si>
  <si>
    <t>1-25</t>
  </si>
  <si>
    <t>胡须套Beard net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</si>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</sst>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0.0000_ "/>
  </numFmts>
  <fonts count="13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sz val="14"/>
      <color theme="1"/>
      <name val="宋体"/>
      <charset val="134"/>
    </font>
    <font>
      <b/>
      <sz val="12"/>
      <color theme="1"/>
      <name val="Comic Sans MS"/>
      <family val="4"/>
    </font>
    <font>
      <b/>
      <sz val="14"/>
      <color theme="1"/>
      <name val="宋体"/>
      <charset val="134"/>
    </font>
    <font>
      <sz val="14"/>
      <color theme="1"/>
      <name val="Comic Sans MS"/>
      <charset val="134"/>
    </font>
    <font>
      <b/>
      <sz val="14"/>
      <color theme="1"/>
      <name val="Comic Sans MS"/>
      <charset val="13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65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9" fontId="3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169" fontId="11" fillId="0" borderId="1" xfId="0" applyNumberFormat="1" applyFont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169" fontId="12" fillId="5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25"/>
  <sheetViews>
    <sheetView tabSelected="1" zoomScale="70" zoomScaleNormal="70" workbookViewId="0">
      <pane ySplit="3" topLeftCell="A6" activePane="bottomLeft" state="frozen"/>
      <selection pane="bottomLeft" activeCell="B26" sqref="B26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47" t="s">
        <v>15</v>
      </c>
      <c r="L2" s="47"/>
      <c r="M2" s="47"/>
      <c r="N2" s="18" t="s">
        <v>16</v>
      </c>
      <c r="O2" s="18" t="s">
        <v>17</v>
      </c>
      <c r="P2" s="19" t="s">
        <v>18</v>
      </c>
    </row>
    <row r="3" spans="1:16" ht="33.75">
      <c r="A3" s="48" t="s">
        <v>19</v>
      </c>
      <c r="B3" s="48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21">
      <c r="B5" s="46" t="s">
        <v>21</v>
      </c>
      <c r="C5" s="49" t="s">
        <v>22</v>
      </c>
      <c r="D5" s="46" t="s">
        <v>23</v>
      </c>
      <c r="E5" s="51">
        <v>45666</v>
      </c>
      <c r="F5" s="28" t="s">
        <v>24</v>
      </c>
      <c r="G5" s="49" t="s">
        <v>25</v>
      </c>
      <c r="H5" s="29"/>
      <c r="I5" s="46">
        <v>13</v>
      </c>
      <c r="J5" s="30">
        <v>5.6160000000000002E-2</v>
      </c>
      <c r="K5" s="29">
        <v>40</v>
      </c>
      <c r="L5" s="29">
        <v>39</v>
      </c>
      <c r="M5" s="29">
        <v>36</v>
      </c>
      <c r="N5" s="43">
        <v>45670</v>
      </c>
      <c r="O5" s="43">
        <v>45712</v>
      </c>
      <c r="P5" s="46" t="s">
        <v>26</v>
      </c>
    </row>
    <row r="6" spans="1:16" ht="21">
      <c r="B6" s="45"/>
      <c r="C6" s="50"/>
      <c r="D6" s="45"/>
      <c r="E6" s="52"/>
      <c r="F6" s="28" t="s">
        <v>27</v>
      </c>
      <c r="G6" s="45"/>
      <c r="H6" s="29"/>
      <c r="I6" s="45"/>
      <c r="J6" s="30">
        <v>2.3751000000000001E-2</v>
      </c>
      <c r="K6" s="29">
        <v>39</v>
      </c>
      <c r="L6" s="29">
        <v>21</v>
      </c>
      <c r="M6" s="29">
        <v>29</v>
      </c>
      <c r="N6" s="45"/>
      <c r="O6" s="45"/>
      <c r="P6" s="45"/>
    </row>
    <row r="7" spans="1:16" ht="22.5">
      <c r="B7" s="53" t="s">
        <v>28</v>
      </c>
      <c r="C7" s="53"/>
      <c r="D7" s="53"/>
      <c r="E7" s="53"/>
      <c r="F7" s="31" t="s">
        <v>27</v>
      </c>
      <c r="G7" s="32"/>
      <c r="H7" s="33"/>
      <c r="I7" s="32">
        <v>13</v>
      </c>
      <c r="J7" s="34">
        <v>7.991100000000001E-2</v>
      </c>
      <c r="K7" s="33"/>
      <c r="L7" s="33"/>
      <c r="M7" s="33"/>
      <c r="N7" s="35"/>
      <c r="O7" s="35"/>
      <c r="P7" s="35"/>
    </row>
    <row r="8" spans="1:16" ht="42">
      <c r="B8" s="29" t="s">
        <v>29</v>
      </c>
      <c r="C8" s="36" t="s">
        <v>30</v>
      </c>
      <c r="D8" s="29" t="s">
        <v>23</v>
      </c>
      <c r="E8" s="37">
        <v>45667</v>
      </c>
      <c r="F8" s="28" t="s">
        <v>31</v>
      </c>
      <c r="G8" s="38" t="s">
        <v>32</v>
      </c>
      <c r="H8" s="29"/>
      <c r="I8" s="29">
        <v>88</v>
      </c>
      <c r="J8" s="30">
        <v>0.107184</v>
      </c>
      <c r="K8" s="29">
        <v>44</v>
      </c>
      <c r="L8" s="29">
        <v>29</v>
      </c>
      <c r="M8" s="29">
        <v>21</v>
      </c>
      <c r="N8" s="39">
        <v>45670</v>
      </c>
      <c r="O8" s="39">
        <v>45699</v>
      </c>
      <c r="P8" s="29" t="s">
        <v>33</v>
      </c>
    </row>
    <row r="9" spans="1:16" ht="22.5">
      <c r="B9" s="53" t="s">
        <v>28</v>
      </c>
      <c r="C9" s="53"/>
      <c r="D9" s="53"/>
      <c r="E9" s="53"/>
      <c r="F9" s="31" t="s">
        <v>34</v>
      </c>
      <c r="G9" s="33"/>
      <c r="H9" s="33"/>
      <c r="I9" s="33">
        <v>88</v>
      </c>
      <c r="J9" s="34">
        <v>0.107184</v>
      </c>
      <c r="K9" s="33"/>
      <c r="L9" s="33"/>
      <c r="M9" s="33"/>
      <c r="N9" s="35" t="s">
        <v>35</v>
      </c>
      <c r="O9" s="35"/>
      <c r="P9" s="35"/>
    </row>
    <row r="10" spans="1:16" ht="37.5">
      <c r="B10" s="29" t="s">
        <v>36</v>
      </c>
      <c r="C10" s="36" t="s">
        <v>37</v>
      </c>
      <c r="D10" s="29" t="s">
        <v>23</v>
      </c>
      <c r="E10" s="37">
        <v>45667</v>
      </c>
      <c r="F10" s="28" t="s">
        <v>31</v>
      </c>
      <c r="G10" s="38" t="s">
        <v>32</v>
      </c>
      <c r="H10" s="29">
        <v>1000</v>
      </c>
      <c r="I10" s="29">
        <v>52</v>
      </c>
      <c r="J10" s="30">
        <v>0.12474</v>
      </c>
      <c r="K10" s="29">
        <v>45</v>
      </c>
      <c r="L10" s="29">
        <v>33</v>
      </c>
      <c r="M10" s="29">
        <v>21</v>
      </c>
      <c r="N10" s="39">
        <v>45670</v>
      </c>
      <c r="O10" s="39">
        <v>45699</v>
      </c>
      <c r="P10" s="29" t="s">
        <v>33</v>
      </c>
    </row>
    <row r="11" spans="1:16" ht="22.5">
      <c r="B11" s="53" t="s">
        <v>28</v>
      </c>
      <c r="C11" s="53"/>
      <c r="D11" s="53"/>
      <c r="E11" s="53"/>
      <c r="F11" s="31" t="s">
        <v>34</v>
      </c>
      <c r="G11" s="33"/>
      <c r="H11" s="33"/>
      <c r="I11" s="33">
        <v>52</v>
      </c>
      <c r="J11" s="34">
        <v>0.12474</v>
      </c>
      <c r="K11" s="33"/>
      <c r="L11" s="33"/>
      <c r="M11" s="33"/>
      <c r="N11" s="35"/>
      <c r="O11" s="35"/>
      <c r="P11" s="35"/>
    </row>
    <row r="12" spans="1:16" ht="42">
      <c r="B12" s="29" t="s">
        <v>38</v>
      </c>
      <c r="C12" s="29" t="s">
        <v>39</v>
      </c>
      <c r="D12" s="29" t="s">
        <v>23</v>
      </c>
      <c r="E12" s="37">
        <v>45668</v>
      </c>
      <c r="F12" s="28" t="s">
        <v>40</v>
      </c>
      <c r="G12" s="38" t="s">
        <v>41</v>
      </c>
      <c r="H12" s="29"/>
      <c r="I12" s="29">
        <v>162</v>
      </c>
      <c r="J12" s="30">
        <v>0.26928000000000002</v>
      </c>
      <c r="K12" s="29">
        <v>51</v>
      </c>
      <c r="L12" s="29">
        <v>22</v>
      </c>
      <c r="M12" s="29">
        <v>20</v>
      </c>
      <c r="N12" s="39">
        <v>45671</v>
      </c>
      <c r="O12" s="39">
        <v>45714</v>
      </c>
      <c r="P12" s="29" t="s">
        <v>42</v>
      </c>
    </row>
    <row r="13" spans="1:16" ht="22.5">
      <c r="B13" s="53" t="s">
        <v>28</v>
      </c>
      <c r="C13" s="53"/>
      <c r="D13" s="53"/>
      <c r="E13" s="53"/>
      <c r="F13" s="31" t="s">
        <v>43</v>
      </c>
      <c r="G13" s="40"/>
      <c r="H13" s="33"/>
      <c r="I13" s="41">
        <v>162</v>
      </c>
      <c r="J13" s="34">
        <v>0.26928000000000002</v>
      </c>
      <c r="K13" s="33"/>
      <c r="L13" s="33"/>
      <c r="M13" s="33"/>
      <c r="N13" s="35"/>
      <c r="O13" s="35"/>
      <c r="P13" s="35"/>
    </row>
    <row r="14" spans="1:16" ht="21">
      <c r="B14" s="29" t="s">
        <v>44</v>
      </c>
      <c r="C14" s="36" t="s">
        <v>45</v>
      </c>
      <c r="D14" s="29" t="s">
        <v>23</v>
      </c>
      <c r="E14" s="37">
        <v>45668</v>
      </c>
      <c r="F14" s="28" t="s">
        <v>24</v>
      </c>
      <c r="G14" s="38" t="s">
        <v>46</v>
      </c>
      <c r="H14" s="29"/>
      <c r="I14" s="29">
        <v>19</v>
      </c>
      <c r="J14" s="30">
        <v>2.8559999999999999E-2</v>
      </c>
      <c r="K14" s="29">
        <v>35</v>
      </c>
      <c r="L14" s="29">
        <v>24</v>
      </c>
      <c r="M14" s="29">
        <v>34</v>
      </c>
      <c r="N14" s="39">
        <v>45672</v>
      </c>
      <c r="O14" s="39">
        <v>45700</v>
      </c>
      <c r="P14" s="29" t="s">
        <v>58</v>
      </c>
    </row>
    <row r="15" spans="1:16" ht="22.5">
      <c r="B15" s="53" t="s">
        <v>28</v>
      </c>
      <c r="C15" s="53"/>
      <c r="D15" s="53"/>
      <c r="E15" s="53"/>
      <c r="F15" s="31" t="s">
        <v>24</v>
      </c>
      <c r="G15" s="33"/>
      <c r="H15" s="33"/>
      <c r="I15" s="33">
        <v>19</v>
      </c>
      <c r="J15" s="34">
        <v>2.8559999999999999E-2</v>
      </c>
      <c r="K15" s="33"/>
      <c r="L15" s="33"/>
      <c r="M15" s="33"/>
      <c r="N15" s="35"/>
      <c r="O15" s="35"/>
      <c r="P15" s="35"/>
    </row>
    <row r="16" spans="1:16" ht="21">
      <c r="B16" s="46" t="s">
        <v>47</v>
      </c>
      <c r="C16" s="46" t="s">
        <v>48</v>
      </c>
      <c r="D16" s="46" t="s">
        <v>23</v>
      </c>
      <c r="E16" s="51">
        <v>45675</v>
      </c>
      <c r="F16" s="28" t="s">
        <v>49</v>
      </c>
      <c r="G16" s="46" t="s">
        <v>50</v>
      </c>
      <c r="H16" s="29">
        <f>247*2</f>
        <v>494</v>
      </c>
      <c r="I16" s="46">
        <v>1907</v>
      </c>
      <c r="J16" s="30">
        <f>K16*L16*M16/1000000*2</f>
        <v>5.5795999999999998E-2</v>
      </c>
      <c r="K16" s="29">
        <v>37</v>
      </c>
      <c r="L16" s="29">
        <v>29</v>
      </c>
      <c r="M16" s="29">
        <v>26</v>
      </c>
      <c r="N16" s="43">
        <v>45680</v>
      </c>
      <c r="O16" s="43">
        <v>45712</v>
      </c>
      <c r="P16" s="46" t="s">
        <v>59</v>
      </c>
    </row>
    <row r="17" spans="2:16" ht="21">
      <c r="B17" s="44"/>
      <c r="C17" s="44"/>
      <c r="D17" s="44"/>
      <c r="E17" s="54"/>
      <c r="F17" s="28" t="s">
        <v>51</v>
      </c>
      <c r="G17" s="44"/>
      <c r="H17" s="29">
        <f>247*5</f>
        <v>1235</v>
      </c>
      <c r="I17" s="44"/>
      <c r="J17" s="30">
        <f>K17*L17*M17/1000000*5</f>
        <v>0.30887999999999999</v>
      </c>
      <c r="K17" s="29">
        <v>39</v>
      </c>
      <c r="L17" s="29">
        <v>44</v>
      </c>
      <c r="M17" s="29">
        <v>36</v>
      </c>
      <c r="N17" s="44"/>
      <c r="O17" s="44"/>
      <c r="P17" s="44"/>
    </row>
    <row r="18" spans="2:16" ht="21">
      <c r="B18" s="44"/>
      <c r="C18" s="44"/>
      <c r="D18" s="44"/>
      <c r="E18" s="54"/>
      <c r="F18" s="28" t="s">
        <v>52</v>
      </c>
      <c r="G18" s="44"/>
      <c r="H18" s="29">
        <f>248*4</f>
        <v>992</v>
      </c>
      <c r="I18" s="44"/>
      <c r="J18" s="30">
        <f>K18*L18*M18/1000000*4</f>
        <v>6.0720000000000003E-2</v>
      </c>
      <c r="K18" s="29">
        <v>33</v>
      </c>
      <c r="L18" s="29">
        <v>23</v>
      </c>
      <c r="M18" s="29">
        <v>20</v>
      </c>
      <c r="N18" s="44"/>
      <c r="O18" s="44"/>
      <c r="P18" s="44"/>
    </row>
    <row r="19" spans="2:16" ht="21">
      <c r="B19" s="44"/>
      <c r="C19" s="44"/>
      <c r="D19" s="44"/>
      <c r="E19" s="54"/>
      <c r="F19" s="28" t="s">
        <v>53</v>
      </c>
      <c r="G19" s="44"/>
      <c r="H19" s="29">
        <f>247*25</f>
        <v>6175</v>
      </c>
      <c r="I19" s="44"/>
      <c r="J19" s="30">
        <f>K19*L19*M19/1000000*25</f>
        <v>0.39899999999999997</v>
      </c>
      <c r="K19" s="29">
        <v>35</v>
      </c>
      <c r="L19" s="29">
        <v>24</v>
      </c>
      <c r="M19" s="29">
        <v>19</v>
      </c>
      <c r="N19" s="44"/>
      <c r="O19" s="44"/>
      <c r="P19" s="44"/>
    </row>
    <row r="20" spans="2:16" ht="21">
      <c r="B20" s="44"/>
      <c r="C20" s="44"/>
      <c r="D20" s="44"/>
      <c r="E20" s="54"/>
      <c r="F20" s="28" t="s">
        <v>54</v>
      </c>
      <c r="G20" s="44"/>
      <c r="H20" s="29">
        <f>247*10</f>
        <v>2470</v>
      </c>
      <c r="I20" s="44"/>
      <c r="J20" s="30">
        <f>K20*L20*M20/1000000*10</f>
        <v>0.60060000000000002</v>
      </c>
      <c r="K20" s="29">
        <v>44</v>
      </c>
      <c r="L20" s="29">
        <v>39</v>
      </c>
      <c r="M20" s="29">
        <v>35</v>
      </c>
      <c r="N20" s="44"/>
      <c r="O20" s="44"/>
      <c r="P20" s="44"/>
    </row>
    <row r="21" spans="2:16" ht="21">
      <c r="B21" s="44"/>
      <c r="C21" s="44"/>
      <c r="D21" s="44"/>
      <c r="E21" s="54"/>
      <c r="F21" s="28" t="s">
        <v>55</v>
      </c>
      <c r="G21" s="44"/>
      <c r="H21" s="29">
        <f>248*5</f>
        <v>1240</v>
      </c>
      <c r="I21" s="44"/>
      <c r="J21" s="30">
        <f>K21*L21*M21/1000000*5</f>
        <v>0.16355999999999998</v>
      </c>
      <c r="K21" s="29">
        <v>47</v>
      </c>
      <c r="L21" s="29">
        <v>29</v>
      </c>
      <c r="M21" s="29">
        <v>24</v>
      </c>
      <c r="N21" s="44"/>
      <c r="O21" s="44"/>
      <c r="P21" s="44"/>
    </row>
    <row r="22" spans="2:16" ht="21">
      <c r="B22" s="45"/>
      <c r="C22" s="45"/>
      <c r="D22" s="45"/>
      <c r="E22" s="52"/>
      <c r="F22" s="28" t="s">
        <v>56</v>
      </c>
      <c r="G22" s="45"/>
      <c r="H22" s="29">
        <f>248*15</f>
        <v>3720</v>
      </c>
      <c r="I22" s="45"/>
      <c r="J22" s="30">
        <f>K22*L22*M22/1000000*15</f>
        <v>0.76690499999999995</v>
      </c>
      <c r="K22" s="29">
        <v>43</v>
      </c>
      <c r="L22" s="29">
        <v>41</v>
      </c>
      <c r="M22" s="29">
        <v>29</v>
      </c>
      <c r="N22" s="45"/>
      <c r="O22" s="45"/>
      <c r="P22" s="45"/>
    </row>
    <row r="23" spans="2:16" ht="22.5">
      <c r="B23" s="53" t="s">
        <v>28</v>
      </c>
      <c r="C23" s="53"/>
      <c r="D23" s="53"/>
      <c r="E23" s="53"/>
      <c r="F23" s="31" t="s">
        <v>57</v>
      </c>
      <c r="G23" s="42"/>
      <c r="H23" s="33"/>
      <c r="I23" s="33">
        <f>SUM(I16:I22)</f>
        <v>1907</v>
      </c>
      <c r="J23" s="34">
        <f>SUM(J16:J22)</f>
        <v>2.355461</v>
      </c>
      <c r="K23" s="33"/>
      <c r="L23" s="33"/>
      <c r="M23" s="33"/>
      <c r="N23" s="35"/>
      <c r="O23" s="35"/>
      <c r="P23" s="35"/>
    </row>
    <row r="24" spans="2:16" ht="21">
      <c r="B24" s="56" t="s">
        <v>60</v>
      </c>
      <c r="C24" s="56">
        <v>15027272944</v>
      </c>
      <c r="D24" s="56" t="s">
        <v>61</v>
      </c>
      <c r="E24" s="57">
        <v>45722</v>
      </c>
      <c r="F24" s="58" t="s">
        <v>62</v>
      </c>
      <c r="G24" s="38" t="s">
        <v>63</v>
      </c>
      <c r="H24" s="56">
        <v>50000</v>
      </c>
      <c r="I24" s="56">
        <v>58</v>
      </c>
      <c r="J24" s="59">
        <v>0.73260000000000003</v>
      </c>
      <c r="K24" s="56">
        <v>37</v>
      </c>
      <c r="L24" s="56">
        <v>33</v>
      </c>
      <c r="M24" s="56">
        <v>24</v>
      </c>
      <c r="N24" s="56"/>
      <c r="O24" s="56"/>
      <c r="P24" s="56"/>
    </row>
    <row r="25" spans="2:16" ht="22.5">
      <c r="B25" s="53" t="s">
        <v>28</v>
      </c>
      <c r="C25" s="53"/>
      <c r="D25" s="53"/>
      <c r="E25" s="53"/>
      <c r="F25" s="60" t="s">
        <v>64</v>
      </c>
      <c r="G25" s="61"/>
      <c r="H25" s="62"/>
      <c r="I25" s="61">
        <v>58</v>
      </c>
      <c r="J25" s="63">
        <v>0.73260000000000003</v>
      </c>
      <c r="K25" s="62"/>
      <c r="L25" s="62"/>
      <c r="M25" s="62"/>
      <c r="N25" s="64"/>
      <c r="O25" s="64"/>
      <c r="P25" s="64"/>
    </row>
  </sheetData>
  <mergeCells count="27">
    <mergeCell ref="B25:E25"/>
    <mergeCell ref="G16:G22"/>
    <mergeCell ref="I16:I22"/>
    <mergeCell ref="B23:E23"/>
    <mergeCell ref="B11:E11"/>
    <mergeCell ref="B13:E13"/>
    <mergeCell ref="B15:E15"/>
    <mergeCell ref="B16:B22"/>
    <mergeCell ref="C16:C22"/>
    <mergeCell ref="D16:D22"/>
    <mergeCell ref="E16:E22"/>
    <mergeCell ref="N16:N22"/>
    <mergeCell ref="O16:O22"/>
    <mergeCell ref="P16:P22"/>
    <mergeCell ref="K2:M2"/>
    <mergeCell ref="A3:B3"/>
    <mergeCell ref="B5:B6"/>
    <mergeCell ref="C5:C6"/>
    <mergeCell ref="D5:D6"/>
    <mergeCell ref="E5:E6"/>
    <mergeCell ref="G5:G6"/>
    <mergeCell ref="I5:I6"/>
    <mergeCell ref="N5:N6"/>
    <mergeCell ref="O5:O6"/>
    <mergeCell ref="P5:P6"/>
    <mergeCell ref="B7:E7"/>
    <mergeCell ref="B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3"/>
  <sheetViews>
    <sheetView zoomScale="70" zoomScaleNormal="70" workbookViewId="0">
      <pane ySplit="3" topLeftCell="A4" activePane="bottomLeft" state="frozen"/>
      <selection pane="bottomLeft" activeCell="A5" sqref="A5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47" t="s">
        <v>15</v>
      </c>
      <c r="L2" s="47"/>
      <c r="M2" s="47"/>
      <c r="N2" s="18" t="s">
        <v>16</v>
      </c>
      <c r="O2" s="18" t="s">
        <v>17</v>
      </c>
      <c r="P2" s="19" t="s">
        <v>18</v>
      </c>
    </row>
    <row r="3" spans="1:16" ht="33.75">
      <c r="A3" s="55" t="s">
        <v>20</v>
      </c>
      <c r="B3" s="55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</sheetData>
  <mergeCells count="2">
    <mergeCell ref="K2:M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2025-03-11T08:11:53Z</dcterms:modified>
</cp:coreProperties>
</file>