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12EF2F6A-BC39-43A9-98CB-7319BBD3DF01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8" i="1"/>
  <c r="J17" i="1"/>
  <c r="J16" i="1"/>
  <c r="J15" i="1"/>
  <c r="J14" i="1"/>
  <c r="J13" i="1"/>
  <c r="J12" i="1"/>
  <c r="J19" i="1" s="1"/>
  <c r="J11" i="1"/>
  <c r="I10" i="1"/>
  <c r="J9" i="1"/>
  <c r="H9" i="1"/>
  <c r="J8" i="1"/>
  <c r="J7" i="1"/>
  <c r="H7" i="1"/>
  <c r="J6" i="1"/>
  <c r="H6" i="1"/>
  <c r="J5" i="1"/>
  <c r="J10" i="1" s="1"/>
  <c r="H5" i="1"/>
</calcChain>
</file>

<file path=xl/sharedStrings.xml><?xml version="1.0" encoding="utf-8"?>
<sst xmlns="http://schemas.openxmlformats.org/spreadsheetml/2006/main" count="69" uniqueCount="48">
  <si>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</si>
  <si>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</si>
  <si>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</si>
  <si>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</si>
  <si>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</si>
  <si>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</si>
  <si>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</si>
  <si>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</si>
  <si>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</si>
  <si>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</si>
  <si>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</si>
  <si>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</si>
  <si>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</si>
  <si>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</si>
  <si>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</si>
  <si>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</si>
  <si>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</si>
  <si>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</si>
  <si>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</si>
  <si>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</si>
  <si>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</si>
  <si>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S0081983</t>
  </si>
  <si>
    <t>020-34900437</t>
  </si>
  <si>
    <t>PRIMA/ID/SEA</t>
  </si>
  <si>
    <t>1-28</t>
  </si>
  <si>
    <t>电热水壶Electric kettle</t>
  </si>
  <si>
    <t>F1246</t>
  </si>
  <si>
    <t>29-52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</si>
  <si>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</si>
  <si>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</si>
  <si>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</si>
  <si>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</si>
  <si>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</si>
  <si>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</si>
  <si>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TOTAL</t>
  </si>
  <si>
    <t>68</t>
  </si>
  <si>
    <t>S0082827</t>
  </si>
  <si>
    <t>279/PRIMA/ID/SEA</t>
  </si>
  <si>
    <t>1-2</t>
  </si>
  <si>
    <t>餐桌Dining table</t>
  </si>
  <si>
    <t>3</t>
  </si>
  <si>
    <t>4</t>
  </si>
  <si>
    <t>5</t>
  </si>
  <si>
    <t>6</t>
  </si>
  <si>
    <t>7</t>
  </si>
  <si>
    <t>8</t>
  </si>
  <si>
    <t>9</t>
  </si>
  <si>
    <r>
      <t>F1258
运费</t>
    </r>
    <r>
      <rPr>
        <sz val="14"/>
        <color theme="1"/>
        <rFont val="Comic Sans MS"/>
        <family val="4"/>
      </rPr>
      <t>973RMB
退税TR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</si>
</sst>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1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b/>
      <sz val="12"/>
      <color theme="1"/>
      <name val="Comic Sans MS"/>
      <family val="4"/>
    </font>
    <font>
      <b/>
      <sz val="14"/>
      <color theme="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64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64" fontId="2" fillId="9" borderId="2" xfId="0" applyNumberFormat="1" applyFont="1" applyFill="1" applyBorder="1" applyAlignment="1">
      <alignment horizontal="center" vertical="center" wrapText="1"/>
    </xf>
    <xf numFmtId="164" fontId="2" fillId="9" borderId="3" xfId="0" applyNumberFormat="1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15" fontId="2" fillId="9" borderId="2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19"/>
  <sheetViews>
    <sheetView tabSelected="1" zoomScale="70" zoomScaleNormal="70" workbookViewId="0">
      <pane ySplit="3" topLeftCell="A4" activePane="bottomLeft" state="frozen"/>
      <selection pane="bottomLeft" activeCell="C11" sqref="C11:C18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41" t="s">
        <v>15</v>
      </c>
      <c r="L2" s="41"/>
      <c r="M2" s="41"/>
      <c r="N2" s="18" t="s">
        <v>16</v>
      </c>
      <c r="O2" s="18" t="s">
        <v>17</v>
      </c>
      <c r="P2" s="19" t="s">
        <v>18</v>
      </c>
    </row>
    <row r="3" spans="1:16" ht="33.75">
      <c r="A3" s="42" t="s">
        <v>19</v>
      </c>
      <c r="B3" s="42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37.5">
      <c r="B5" s="43" t="s">
        <v>21</v>
      </c>
      <c r="C5" s="43" t="s">
        <v>22</v>
      </c>
      <c r="D5" s="43" t="s">
        <v>23</v>
      </c>
      <c r="E5" s="46">
        <v>45665</v>
      </c>
      <c r="F5" s="28" t="s">
        <v>24</v>
      </c>
      <c r="G5" s="29" t="s">
        <v>25</v>
      </c>
      <c r="H5" s="30">
        <f>12*28</f>
        <v>336</v>
      </c>
      <c r="I5" s="30">
        <v>322</v>
      </c>
      <c r="J5" s="31">
        <f>K5*L5*M5/1000000*28</f>
        <v>2.1785399999999999</v>
      </c>
      <c r="K5" s="30">
        <v>57</v>
      </c>
      <c r="L5" s="30">
        <v>35</v>
      </c>
      <c r="M5" s="30">
        <v>39</v>
      </c>
      <c r="N5" s="49">
        <v>45670</v>
      </c>
      <c r="O5" s="49">
        <v>45712</v>
      </c>
      <c r="P5" s="43" t="s">
        <v>26</v>
      </c>
    </row>
    <row r="6" spans="1:16" ht="37.5">
      <c r="B6" s="44"/>
      <c r="C6" s="44"/>
      <c r="D6" s="44"/>
      <c r="E6" s="47"/>
      <c r="F6" s="28" t="s">
        <v>27</v>
      </c>
      <c r="G6" s="29" t="s">
        <v>28</v>
      </c>
      <c r="H6" s="30">
        <f>15*24</f>
        <v>360</v>
      </c>
      <c r="I6" s="30">
        <v>230</v>
      </c>
      <c r="J6" s="31">
        <f>K6*L6*M6/1000000*24</f>
        <v>1.2949439999999999</v>
      </c>
      <c r="K6" s="30">
        <v>47</v>
      </c>
      <c r="L6" s="30">
        <v>41</v>
      </c>
      <c r="M6" s="30">
        <v>28</v>
      </c>
      <c r="N6" s="44"/>
      <c r="O6" s="44"/>
      <c r="P6" s="44"/>
    </row>
    <row r="7" spans="1:16" ht="21">
      <c r="B7" s="44"/>
      <c r="C7" s="44"/>
      <c r="D7" s="44"/>
      <c r="E7" s="47"/>
      <c r="F7" s="28" t="s">
        <v>29</v>
      </c>
      <c r="G7" s="50" t="s">
        <v>30</v>
      </c>
      <c r="H7" s="30">
        <f>104*3</f>
        <v>312</v>
      </c>
      <c r="I7" s="30">
        <v>38</v>
      </c>
      <c r="J7" s="31">
        <f>K7*L7*M7/1000000*3</f>
        <v>0.139932</v>
      </c>
      <c r="K7" s="30">
        <v>52</v>
      </c>
      <c r="L7" s="30">
        <v>23</v>
      </c>
      <c r="M7" s="30">
        <v>39</v>
      </c>
      <c r="N7" s="44"/>
      <c r="O7" s="44"/>
      <c r="P7" s="44"/>
    </row>
    <row r="8" spans="1:16" ht="21">
      <c r="B8" s="44"/>
      <c r="C8" s="44"/>
      <c r="D8" s="44"/>
      <c r="E8" s="47"/>
      <c r="F8" s="28" t="s">
        <v>31</v>
      </c>
      <c r="G8" s="51"/>
      <c r="H8" s="30">
        <v>48</v>
      </c>
      <c r="I8" s="30">
        <v>6</v>
      </c>
      <c r="J8" s="31">
        <f>K8*L8*M8/1000000</f>
        <v>2.7508000000000001E-2</v>
      </c>
      <c r="K8" s="30">
        <v>52</v>
      </c>
      <c r="L8" s="30">
        <v>23</v>
      </c>
      <c r="M8" s="30">
        <v>23</v>
      </c>
      <c r="N8" s="44"/>
      <c r="O8" s="44"/>
      <c r="P8" s="44"/>
    </row>
    <row r="9" spans="1:16" ht="37.5">
      <c r="B9" s="45"/>
      <c r="C9" s="45"/>
      <c r="D9" s="45"/>
      <c r="E9" s="48"/>
      <c r="F9" s="28" t="s">
        <v>32</v>
      </c>
      <c r="G9" s="29" t="s">
        <v>33</v>
      </c>
      <c r="H9" s="30">
        <f>24/12</f>
        <v>2</v>
      </c>
      <c r="I9" s="30">
        <v>160</v>
      </c>
      <c r="J9" s="31">
        <f>K9*L9*M9/1000000*12</f>
        <v>0.92496</v>
      </c>
      <c r="K9" s="30">
        <v>41</v>
      </c>
      <c r="L9" s="30">
        <v>40</v>
      </c>
      <c r="M9" s="30">
        <v>47</v>
      </c>
      <c r="N9" s="45"/>
      <c r="O9" s="45"/>
      <c r="P9" s="45"/>
    </row>
    <row r="10" spans="1:16" ht="22.5">
      <c r="B10" s="52" t="s">
        <v>34</v>
      </c>
      <c r="C10" s="52"/>
      <c r="D10" s="52"/>
      <c r="E10" s="52"/>
      <c r="F10" s="32" t="s">
        <v>35</v>
      </c>
      <c r="G10" s="33"/>
      <c r="H10" s="34"/>
      <c r="I10" s="34">
        <f>SUM(I5:I9)</f>
        <v>756</v>
      </c>
      <c r="J10" s="35">
        <f>SUM(J5:J9)</f>
        <v>4.5658840000000005</v>
      </c>
      <c r="K10" s="34"/>
      <c r="L10" s="34"/>
      <c r="M10" s="34"/>
      <c r="N10" s="36"/>
      <c r="O10" s="36"/>
      <c r="P10" s="36"/>
    </row>
    <row r="11" spans="1:16" ht="21">
      <c r="B11" s="53" t="s">
        <v>36</v>
      </c>
      <c r="C11" s="53">
        <v>13924006350</v>
      </c>
      <c r="D11" s="53" t="s">
        <v>37</v>
      </c>
      <c r="E11" s="56">
        <v>45672</v>
      </c>
      <c r="F11" s="37" t="s">
        <v>38</v>
      </c>
      <c r="G11" s="59" t="s">
        <v>39</v>
      </c>
      <c r="H11" s="38">
        <v>2</v>
      </c>
      <c r="I11" s="53">
        <v>1478</v>
      </c>
      <c r="J11" s="39">
        <f>K11*L11*M11/1000000*2</f>
        <v>0.32198399999999999</v>
      </c>
      <c r="K11" s="38">
        <v>78</v>
      </c>
      <c r="L11" s="38">
        <v>48</v>
      </c>
      <c r="M11" s="38">
        <v>43</v>
      </c>
      <c r="N11" s="63">
        <v>45675</v>
      </c>
      <c r="O11" s="63">
        <v>45703</v>
      </c>
      <c r="P11" s="59" t="s">
        <v>47</v>
      </c>
    </row>
    <row r="12" spans="1:16" ht="21">
      <c r="B12" s="54"/>
      <c r="C12" s="54"/>
      <c r="D12" s="54"/>
      <c r="E12" s="57"/>
      <c r="F12" s="37" t="s">
        <v>40</v>
      </c>
      <c r="G12" s="60"/>
      <c r="H12" s="38">
        <v>1</v>
      </c>
      <c r="I12" s="54"/>
      <c r="J12" s="39">
        <f t="shared" ref="J12:J18" si="0">K12*L12*M12/1000000</f>
        <v>2.494008</v>
      </c>
      <c r="K12" s="38">
        <v>99</v>
      </c>
      <c r="L12" s="38">
        <v>134</v>
      </c>
      <c r="M12" s="38">
        <v>188</v>
      </c>
      <c r="N12" s="54"/>
      <c r="O12" s="54"/>
      <c r="P12" s="60"/>
    </row>
    <row r="13" spans="1:16" ht="21">
      <c r="B13" s="54"/>
      <c r="C13" s="54"/>
      <c r="D13" s="54"/>
      <c r="E13" s="57"/>
      <c r="F13" s="37" t="s">
        <v>41</v>
      </c>
      <c r="G13" s="60"/>
      <c r="H13" s="38">
        <v>1</v>
      </c>
      <c r="I13" s="54"/>
      <c r="J13" s="39">
        <f t="shared" si="0"/>
        <v>2.4490620000000001</v>
      </c>
      <c r="K13" s="38">
        <v>186</v>
      </c>
      <c r="L13" s="38">
        <v>99</v>
      </c>
      <c r="M13" s="38">
        <v>133</v>
      </c>
      <c r="N13" s="54"/>
      <c r="O13" s="54"/>
      <c r="P13" s="60"/>
    </row>
    <row r="14" spans="1:16" ht="21">
      <c r="B14" s="54"/>
      <c r="C14" s="54"/>
      <c r="D14" s="54"/>
      <c r="E14" s="57"/>
      <c r="F14" s="37" t="s">
        <v>42</v>
      </c>
      <c r="G14" s="60"/>
      <c r="H14" s="38">
        <v>1</v>
      </c>
      <c r="I14" s="54"/>
      <c r="J14" s="39">
        <f t="shared" si="0"/>
        <v>0.10374</v>
      </c>
      <c r="K14" s="38">
        <v>76</v>
      </c>
      <c r="L14" s="38">
        <v>91</v>
      </c>
      <c r="M14" s="38">
        <v>15</v>
      </c>
      <c r="N14" s="54"/>
      <c r="O14" s="54"/>
      <c r="P14" s="60"/>
    </row>
    <row r="15" spans="1:16" ht="21">
      <c r="B15" s="54"/>
      <c r="C15" s="54"/>
      <c r="D15" s="54"/>
      <c r="E15" s="57"/>
      <c r="F15" s="37" t="s">
        <v>43</v>
      </c>
      <c r="G15" s="60"/>
      <c r="H15" s="38">
        <v>1</v>
      </c>
      <c r="I15" s="54"/>
      <c r="J15" s="39">
        <f t="shared" si="0"/>
        <v>1.81044</v>
      </c>
      <c r="K15" s="38">
        <v>90</v>
      </c>
      <c r="L15" s="38">
        <v>107</v>
      </c>
      <c r="M15" s="38">
        <v>188</v>
      </c>
      <c r="N15" s="54"/>
      <c r="O15" s="54"/>
      <c r="P15" s="60"/>
    </row>
    <row r="16" spans="1:16" ht="21">
      <c r="B16" s="54"/>
      <c r="C16" s="54"/>
      <c r="D16" s="54"/>
      <c r="E16" s="57"/>
      <c r="F16" s="37" t="s">
        <v>44</v>
      </c>
      <c r="G16" s="60"/>
      <c r="H16" s="38">
        <v>1</v>
      </c>
      <c r="I16" s="54"/>
      <c r="J16" s="39">
        <f t="shared" si="0"/>
        <v>1.7482500000000001</v>
      </c>
      <c r="K16" s="38">
        <v>90</v>
      </c>
      <c r="L16" s="38">
        <v>111</v>
      </c>
      <c r="M16" s="38">
        <v>175</v>
      </c>
      <c r="N16" s="54"/>
      <c r="O16" s="54"/>
      <c r="P16" s="60"/>
    </row>
    <row r="17" spans="2:16" ht="21">
      <c r="B17" s="54"/>
      <c r="C17" s="54"/>
      <c r="D17" s="54"/>
      <c r="E17" s="57"/>
      <c r="F17" s="37" t="s">
        <v>45</v>
      </c>
      <c r="G17" s="60"/>
      <c r="H17" s="38">
        <v>1</v>
      </c>
      <c r="I17" s="54"/>
      <c r="J17" s="39">
        <f t="shared" si="0"/>
        <v>1.2261599999999999</v>
      </c>
      <c r="K17" s="38">
        <v>80</v>
      </c>
      <c r="L17" s="38">
        <v>131</v>
      </c>
      <c r="M17" s="38">
        <v>117</v>
      </c>
      <c r="N17" s="54"/>
      <c r="O17" s="54"/>
      <c r="P17" s="60"/>
    </row>
    <row r="18" spans="2:16" ht="21">
      <c r="B18" s="55"/>
      <c r="C18" s="55"/>
      <c r="D18" s="55"/>
      <c r="E18" s="58"/>
      <c r="F18" s="37" t="s">
        <v>46</v>
      </c>
      <c r="G18" s="61"/>
      <c r="H18" s="38">
        <v>1</v>
      </c>
      <c r="I18" s="55"/>
      <c r="J18" s="39">
        <f t="shared" si="0"/>
        <v>2.0717599999999998</v>
      </c>
      <c r="K18" s="38">
        <v>116</v>
      </c>
      <c r="L18" s="38">
        <v>95</v>
      </c>
      <c r="M18" s="38">
        <v>188</v>
      </c>
      <c r="N18" s="55"/>
      <c r="O18" s="55"/>
      <c r="P18" s="61"/>
    </row>
    <row r="19" spans="2:16" ht="22.5">
      <c r="B19" s="52" t="s">
        <v>34</v>
      </c>
      <c r="C19" s="52"/>
      <c r="D19" s="52"/>
      <c r="E19" s="52"/>
      <c r="F19" s="32" t="s">
        <v>46</v>
      </c>
      <c r="G19" s="33"/>
      <c r="H19" s="34"/>
      <c r="I19" s="34">
        <f>SUM(I11:I18)</f>
        <v>1478</v>
      </c>
      <c r="J19" s="35">
        <f>SUM(J11:J18)</f>
        <v>12.225403999999999</v>
      </c>
      <c r="K19" s="34"/>
      <c r="L19" s="34"/>
      <c r="M19" s="34"/>
      <c r="N19" s="40"/>
      <c r="O19" s="40"/>
      <c r="P19" s="40"/>
    </row>
  </sheetData>
  <mergeCells count="21">
    <mergeCell ref="P11:P18"/>
    <mergeCell ref="I11:I18"/>
    <mergeCell ref="N11:N18"/>
    <mergeCell ref="O11:O18"/>
    <mergeCell ref="B19:E19"/>
    <mergeCell ref="B11:B18"/>
    <mergeCell ref="C11:C18"/>
    <mergeCell ref="D11:D18"/>
    <mergeCell ref="E11:E18"/>
    <mergeCell ref="G11:G18"/>
    <mergeCell ref="N5:N9"/>
    <mergeCell ref="O5:O9"/>
    <mergeCell ref="P5:P9"/>
    <mergeCell ref="G7:G8"/>
    <mergeCell ref="B10:E10"/>
    <mergeCell ref="K2:M2"/>
    <mergeCell ref="A3:B3"/>
    <mergeCell ref="B5:B9"/>
    <mergeCell ref="C5:C9"/>
    <mergeCell ref="D5:D9"/>
    <mergeCell ref="E5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41" t="s">
        <v>15</v>
      </c>
      <c r="L2" s="41"/>
      <c r="M2" s="41"/>
      <c r="N2" s="18" t="s">
        <v>16</v>
      </c>
      <c r="O2" s="18" t="s">
        <v>17</v>
      </c>
      <c r="P2" s="19" t="s">
        <v>18</v>
      </c>
    </row>
    <row r="3" spans="1:16" ht="33.75">
      <c r="A3" s="62" t="s">
        <v>20</v>
      </c>
      <c r="B3" s="62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2025-02-25T19:07:40Z</dcterms:modified>
</cp:coreProperties>
</file>