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ocal_mchome/Documents/_uq-aibe/gladstone/julia/data/john/"/>
    </mc:Choice>
  </mc:AlternateContent>
  <xr:revisionPtr revIDLastSave="0" documentId="8_{590459AA-E2BB-C740-8821-D29AFF555893}" xr6:coauthVersionLast="47" xr6:coauthVersionMax="47" xr10:uidLastSave="{00000000-0000-0000-0000-000000000000}"/>
  <bookViews>
    <workbookView xWindow="6900" yWindow="500" windowWidth="20040" windowHeight="28300" xr2:uid="{B310B50E-F33C-444F-BDC4-D53175D59ECC}"/>
  </bookViews>
  <sheets>
    <sheet name="Gladstone" sheetId="1" r:id="rId1"/>
    <sheet name="Central ql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2" l="1"/>
  <c r="L32" i="2"/>
  <c r="K30" i="2"/>
  <c r="L30" i="2"/>
  <c r="P24" i="2"/>
  <c r="R20" i="2"/>
  <c r="E24" i="2"/>
</calcChain>
</file>

<file path=xl/sharedStrings.xml><?xml version="1.0" encoding="utf-8"?>
<sst xmlns="http://schemas.openxmlformats.org/spreadsheetml/2006/main" count="152" uniqueCount="129">
  <si>
    <t>ndustry</t>
  </si>
  <si>
    <t>Jobs</t>
  </si>
  <si>
    <t>Manufacturing</t>
  </si>
  <si>
    <t>Construction</t>
  </si>
  <si>
    <t>Retail Trade</t>
  </si>
  <si>
    <t>Professional, Scientific &amp; Technical Services</t>
  </si>
  <si>
    <t>Transport, Postal &amp; Warehousing</t>
  </si>
  <si>
    <t>Education &amp; Training</t>
  </si>
  <si>
    <t>Health Care &amp; Social Assistance</t>
  </si>
  <si>
    <t>Accommodation &amp; Food Services</t>
  </si>
  <si>
    <t>Public Administration &amp; Safety</t>
  </si>
  <si>
    <t>Other Services</t>
  </si>
  <si>
    <t>Electricity, Gas, Water &amp; Waste Services</t>
  </si>
  <si>
    <t>Mining</t>
  </si>
  <si>
    <t>Wholesale Trade</t>
  </si>
  <si>
    <t>Administrative &amp; Support Services</t>
  </si>
  <si>
    <t>Rental, Hiring &amp; Real Estate Services</t>
  </si>
  <si>
    <t>Agriculture, Forestry &amp; Fishing</t>
  </si>
  <si>
    <t>Financial &amp; Insurance Services</t>
  </si>
  <si>
    <t>Arts &amp; Recreation Services</t>
  </si>
  <si>
    <t>Information Media &amp; Telecommunications</t>
  </si>
  <si>
    <t>Total</t>
  </si>
  <si>
    <t>Industry</t>
  </si>
  <si>
    <t>Gladstone</t>
  </si>
  <si>
    <t>Australia</t>
  </si>
  <si>
    <t>$4,321.172 </t>
  </si>
  <si>
    <t>$173,195.243 M</t>
  </si>
  <si>
    <t>$795.740 M</t>
  </si>
  <si>
    <t>$24,952.219 M</t>
  </si>
  <si>
    <t>$480.296 M</t>
  </si>
  <si>
    <t>$179,932.470 M</t>
  </si>
  <si>
    <t>$372.026 M</t>
  </si>
  <si>
    <t>$32,713.280 M</t>
  </si>
  <si>
    <t>$330.951 M</t>
  </si>
  <si>
    <t>$7,312.516 M</t>
  </si>
  <si>
    <t>$65.844 M</t>
  </si>
  <si>
    <t>$6,750.447 M</t>
  </si>
  <si>
    <t>$62.604 M</t>
  </si>
  <si>
    <t>$11,792.148 M</t>
  </si>
  <si>
    <t>$54.638 M</t>
  </si>
  <si>
    <t>$2,858.443 M</t>
  </si>
  <si>
    <t>$41.474 M</t>
  </si>
  <si>
    <t>$8,568.549 M</t>
  </si>
  <si>
    <t>$19.917 M</t>
  </si>
  <si>
    <t>$15,746.569 M</t>
  </si>
  <si>
    <t>$17.608 M</t>
  </si>
  <si>
    <t>$8,939.978 M</t>
  </si>
  <si>
    <t>$13.856 M</t>
  </si>
  <si>
    <t>$209.014 M</t>
  </si>
  <si>
    <t>$7.489 M</t>
  </si>
  <si>
    <t>$3,564.124 M</t>
  </si>
  <si>
    <t>Administrative &amp; support services</t>
  </si>
  <si>
    <t>$3.503 M</t>
  </si>
  <si>
    <t>$3,776.354 M</t>
  </si>
  <si>
    <t>$2.598 M</t>
  </si>
  <si>
    <t>$609.402 M</t>
  </si>
  <si>
    <t>$1.418 M</t>
  </si>
  <si>
    <t>$6,222.613 M</t>
  </si>
  <si>
    <t>$1.393 M</t>
  </si>
  <si>
    <t>$6,762.620 M</t>
  </si>
  <si>
    <t>Arts &amp; recreation services</t>
  </si>
  <si>
    <t>$0.664 M</t>
  </si>
  <si>
    <t>$1,202.990 M</t>
  </si>
  <si>
    <t>$0.331 M</t>
  </si>
  <si>
    <t>$615.127 M</t>
  </si>
  <si>
    <t>$6,593.523 M</t>
  </si>
  <si>
    <t>$495,724.104 M</t>
  </si>
  <si>
    <t>Gross Regional Product</t>
  </si>
  <si>
    <t>Gladstone’s Gross Regional Product is estimated at $4.350 billion.</t>
  </si>
  <si>
    <t>GRP Expenditure Method</t>
  </si>
  <si>
    <t>Household Consumption</t>
  </si>
  <si>
    <t>$2,304.866 M</t>
  </si>
  <si>
    <t>Government Consumption</t>
  </si>
  <si>
    <t>$726.157 M</t>
  </si>
  <si>
    <t>Private Gross Fixed Capital Expenditure</t>
  </si>
  <si>
    <t>$847.951 M</t>
  </si>
  <si>
    <t>Public Gross Fixed Capital Expenditure</t>
  </si>
  <si>
    <t>$248.301 M</t>
  </si>
  <si>
    <t>Gross Regional Expenses</t>
  </si>
  <si>
    <t>$4,127.275 M</t>
  </si>
  <si>
    <t>plus Regional Exports</t>
  </si>
  <si>
    <t>$6,691.428 M</t>
  </si>
  <si>
    <t>minus Domestic Imports</t>
  </si>
  <si>
    <t>-$5,477.265 M</t>
  </si>
  <si>
    <t>minus Overseas Imports</t>
  </si>
  <si>
    <t>-$991.756 M</t>
  </si>
  <si>
    <t>GRP</t>
  </si>
  <si>
    <t>$4,349.682 M</t>
  </si>
  <si>
    <t>Population</t>
  </si>
  <si>
    <t>Per Capita GRP</t>
  </si>
  <si>
    <t>Per Worker GRP</t>
  </si>
  <si>
    <t>Central Qld</t>
  </si>
  <si>
    <t xml:space="preserve">Industry </t>
  </si>
  <si>
    <t>Production  $Mill</t>
  </si>
  <si>
    <t>Agriculture/Fo/Fish</t>
  </si>
  <si>
    <t>central Qld 2016  census</t>
  </si>
  <si>
    <t>Power</t>
  </si>
  <si>
    <t>Wholesajle Trade</t>
  </si>
  <si>
    <t xml:space="preserve">Retail trade </t>
  </si>
  <si>
    <t>Accommodation and food services</t>
  </si>
  <si>
    <t>Transport, Wharehhousing</t>
  </si>
  <si>
    <t>Information&amp; Media</t>
  </si>
  <si>
    <t>Finance and Insurance</t>
  </si>
  <si>
    <t>Rental</t>
  </si>
  <si>
    <t>Professiona, Scientufic &amp;Technical</t>
  </si>
  <si>
    <t>Admnistrative Services</t>
  </si>
  <si>
    <t>Public Administration</t>
  </si>
  <si>
    <t>Education and training</t>
  </si>
  <si>
    <t>Health and Socia Assistance</t>
  </si>
  <si>
    <t>Arts and recreation</t>
  </si>
  <si>
    <t>Other</t>
  </si>
  <si>
    <t>Employment</t>
  </si>
  <si>
    <t>F1</t>
  </si>
  <si>
    <t>f2</t>
  </si>
  <si>
    <t>F3</t>
  </si>
  <si>
    <t xml:space="preserve">GRE= </t>
  </si>
  <si>
    <t>F6</t>
  </si>
  <si>
    <t>P1</t>
  </si>
  <si>
    <t>p2</t>
  </si>
  <si>
    <t>p3</t>
  </si>
  <si>
    <t>p4</t>
  </si>
  <si>
    <t>p5</t>
  </si>
  <si>
    <t>Central Qld  accounts at 2016</t>
  </si>
  <si>
    <t>Table 3Industry, Central Queensland SA4 and Queensland, 2016 IndustryCentral Queensland SA4QueenslandSpecialisation ratio number%number%number Agriculture, forestry and fishing4,7995.060,4602.81.75 Mining8,8039.148,3082.34.02 Manufacturing7,1937.4128,6666.01.23 Electricity, gas, water and waste services2,6042.723,8061.12.41 Construction7,0187.3189,7668.90.82 Wholesale trade2,3262.456,0502.60.92 Retail trade9,4469.8211,5069.90.99 Accommodation and food services6,7377.0156,9387.40.95 Transport, postal and warehousing5,6455.8107,6765.11.16 Information media and telecommunications5210.525,3171.20.45 Financial and insurance services1,1231.254,2302.50.46 Rental, hiring and real estate services1,4651.542,5452.00.76 Professional, scientific and technical services3,9034.0132,6866.20.65 Administrative and support services2,4722.675,3003.50.72 Public administration and safety5,3925.6139,1606.50.85 Education and training8,7699.1192,6999.01.00 Health care and social assistance10,26710.6277,39613.00.82 Arts and recreation services7110.733,7841.60.46 Other services3,8934.083,3853.91.03 Total(a)96,570100.02,130,869100.01.00 R</t>
  </si>
  <si>
    <t>qld</t>
  </si>
  <si>
    <t>GRP(inc Imp)</t>
  </si>
  <si>
    <t>exports</t>
  </si>
  <si>
    <t>NIF</t>
  </si>
  <si>
    <t>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</si>
</sst>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8">
    <font>
      <sz val="11"/>
      <color theme="1"/>
      <name val="Calibri"/>
      <family val="2"/>
      <scheme val="minor"/>
    </font>
    <font>
      <sz val="9"/>
      <color rgb="FF6A6B63"/>
      <name val="Raleway"/>
    </font>
    <font>
      <sz val="10"/>
      <color rgb="FFFFFFFF"/>
      <name val="Raleway"/>
    </font>
    <font>
      <b/>
      <sz val="10"/>
      <color rgb="FFFFFFFF"/>
      <name val="Raleway"/>
    </font>
    <font>
      <b/>
      <sz val="10"/>
      <color rgb="FF6A6B63"/>
      <name val="Raleway"/>
    </font>
    <font>
      <b/>
      <sz val="9"/>
      <color rgb="FF6A6B63"/>
      <name val="Raleway"/>
    </font>
    <font>
      <sz val="18"/>
      <color rgb="FF515151"/>
      <name val="Arial"/>
      <family val="2"/>
    </font>
    <font>
      <sz val="10"/>
      <color rgb="FF6A6B63"/>
      <name val="Inherit"/>
    </font>
  </fonts>
  <fills count="5">
    <fill>
      <patternFill patternType="none"/>
    </fill>
    <fill>
      <patternFill patternType="gray125"/>
    </fill>
    <fill>
      <patternFill patternType="solid">
        <fgColor rgb="FF7498A7"/>
        <bgColor indexed="64"/>
      </patternFill>
    </fill>
    <fill>
      <patternFill patternType="solid">
        <fgColor rgb="FFF2F2F2"/>
        <bgColor indexed="64"/>
      </patternFill>
    </fill>
    <fill>
      <patternFill patternType="solid">
        <fgColor rgb="FFFFFFFF"/>
        <bgColor indexed="64"/>
      </patternFill>
    </fill>
  </fills>
  <borders count="9">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s>
  <cellStyleXfs count="1">
    <xf numFmtId="0" fontId="0" fillId="0" borderId="0"/>
  </cellStyleXfs>
  <cellXfs count="32">
    <xf numFmtId="0" fontId="0" fillId="0" borderId="0" xfId="0"/>
    <xf numFmtId="0" fontId="3" fillId="2" borderId="0" xfId="0" applyFont="1" applyFill="1" applyAlignment="1">
      <alignment horizontal="left" vertical="center" wrapText="1" indent="1"/>
    </xf>
    <xf numFmtId="0" fontId="3" fillId="2" borderId="0" xfId="0" applyFont="1" applyFill="1" applyAlignment="1">
      <alignment horizontal="center" vertical="center" wrapText="1"/>
    </xf>
    <xf numFmtId="0" fontId="1" fillId="0" borderId="0" xfId="0" applyFont="1" applyAlignment="1">
      <alignment horizontal="left" vertical="center" wrapText="1" indent="1"/>
    </xf>
    <xf numFmtId="3" fontId="1" fillId="0" borderId="0" xfId="0" applyNumberFormat="1" applyFont="1" applyAlignment="1">
      <alignment horizontal="center" vertical="center" wrapText="1"/>
    </xf>
    <xf numFmtId="0" fontId="1" fillId="3" borderId="0" xfId="0" applyFont="1" applyFill="1" applyAlignment="1">
      <alignment horizontal="left" vertical="center" wrapText="1" indent="1"/>
    </xf>
    <xf numFmtId="3" fontId="1" fillId="3" borderId="0" xfId="0" applyNumberFormat="1" applyFont="1" applyFill="1" applyAlignment="1">
      <alignment horizontal="center" vertical="center" wrapText="1"/>
    </xf>
    <xf numFmtId="0" fontId="1" fillId="3" borderId="0" xfId="0" applyFont="1" applyFill="1" applyAlignment="1">
      <alignment horizontal="center" vertical="center" wrapText="1"/>
    </xf>
    <xf numFmtId="0" fontId="1" fillId="0" borderId="0" xfId="0" applyFont="1" applyAlignment="1">
      <alignment horizontal="center" vertical="center" wrapText="1"/>
    </xf>
    <xf numFmtId="0" fontId="4" fillId="3" borderId="0" xfId="0" applyFont="1" applyFill="1" applyAlignment="1">
      <alignment horizontal="left" vertical="center" wrapText="1" indent="1"/>
    </xf>
    <xf numFmtId="3" fontId="5" fillId="3" borderId="0" xfId="0" applyNumberFormat="1" applyFont="1" applyFill="1" applyAlignment="1">
      <alignment horizontal="center" vertical="center" wrapText="1"/>
    </xf>
    <xf numFmtId="0" fontId="1" fillId="4" borderId="0" xfId="0" applyFont="1" applyFill="1" applyAlignment="1">
      <alignment horizontal="left" vertical="center" wrapText="1" indent="1"/>
    </xf>
    <xf numFmtId="0" fontId="2" fillId="2" borderId="1"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1" fillId="4" borderId="4" xfId="0" applyFont="1" applyFill="1" applyBorder="1" applyAlignment="1">
      <alignment horizontal="left" vertical="center" wrapText="1" indent="1"/>
    </xf>
    <xf numFmtId="0" fontId="1" fillId="4" borderId="5" xfId="0" applyFont="1" applyFill="1" applyBorder="1" applyAlignment="1">
      <alignment horizontal="left" vertical="center" wrapText="1" indent="1"/>
    </xf>
    <xf numFmtId="0" fontId="1" fillId="3" borderId="4" xfId="0" applyFont="1" applyFill="1" applyBorder="1" applyAlignment="1">
      <alignment horizontal="left" vertical="center" wrapText="1" indent="1"/>
    </xf>
    <xf numFmtId="0" fontId="1" fillId="3" borderId="5" xfId="0" applyFont="1" applyFill="1" applyBorder="1" applyAlignment="1">
      <alignment horizontal="left" vertical="center" wrapText="1" indent="1"/>
    </xf>
    <xf numFmtId="0" fontId="4" fillId="3" borderId="6" xfId="0" applyFont="1" applyFill="1" applyBorder="1" applyAlignment="1">
      <alignment horizontal="left" vertical="center" wrapText="1" indent="1"/>
    </xf>
    <xf numFmtId="0" fontId="4" fillId="3" borderId="7" xfId="0" applyFont="1" applyFill="1" applyBorder="1" applyAlignment="1">
      <alignment horizontal="left" vertical="center" wrapText="1" indent="1"/>
    </xf>
    <xf numFmtId="0" fontId="4" fillId="3" borderId="8" xfId="0" applyFont="1" applyFill="1" applyBorder="1" applyAlignment="1">
      <alignment horizontal="left" vertical="center" wrapText="1" indent="1"/>
    </xf>
    <xf numFmtId="0" fontId="6" fillId="0" borderId="0" xfId="0" applyFont="1" applyAlignment="1">
      <alignment vertical="center" wrapText="1"/>
    </xf>
    <xf numFmtId="0" fontId="7" fillId="0" borderId="0" xfId="0" applyFont="1" applyAlignment="1">
      <alignment vertical="center" wrapText="1"/>
    </xf>
    <xf numFmtId="0" fontId="2" fillId="2" borderId="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3" fontId="1" fillId="3" borderId="5" xfId="0" applyNumberFormat="1" applyFont="1" applyFill="1" applyBorder="1" applyAlignment="1">
      <alignment horizontal="center" vertical="center" wrapText="1"/>
    </xf>
    <xf numFmtId="164" fontId="1" fillId="4" borderId="5" xfId="0" applyNumberFormat="1" applyFont="1" applyFill="1" applyBorder="1" applyAlignment="1">
      <alignment horizontal="center" vertical="center" wrapText="1"/>
    </xf>
    <xf numFmtId="0" fontId="1" fillId="3" borderId="6" xfId="0" applyFont="1" applyFill="1" applyBorder="1" applyAlignment="1">
      <alignment horizontal="left" vertical="center" wrapText="1" indent="1"/>
    </xf>
    <xf numFmtId="164" fontId="1" fillId="3" borderId="8" xfId="0" applyNumberFormat="1" applyFont="1" applyFill="1" applyBorder="1" applyAlignment="1">
      <alignment horizontal="center" vertical="center" wrapText="1"/>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B074-0152-44FE-8830-E63D3CE18522}">
  <dimension ref="A1:M21"/>
  <sheetViews>
    <sheetView tabSelected="1" topLeftCell="E1" zoomScale="239" workbookViewId="0">
      <selection activeCell="F1" sqref="F1"/>
    </sheetView>
  </sheetViews>
  <sheetFormatPr baseColWidth="10" defaultColWidth="8.83203125" defaultRowHeight="15"/>
  <cols>
    <col min="1" max="1" width="30.83203125" customWidth="1"/>
    <col min="6" max="6" width="30.83203125" customWidth="1"/>
    <col min="7" max="8" width="20.83203125" customWidth="1"/>
    <col min="10" max="10" width="15.83203125" customWidth="1"/>
    <col min="12" max="13" width="15.83203125" customWidth="1"/>
  </cols>
  <sheetData>
    <row r="1" spans="1:13" ht="72">
      <c r="A1" s="1" t="s">
        <v>0</v>
      </c>
      <c r="B1" s="2" t="s">
        <v>1</v>
      </c>
      <c r="F1" s="12" t="s">
        <v>22</v>
      </c>
      <c r="G1" s="13" t="s">
        <v>23</v>
      </c>
      <c r="H1" s="14" t="s">
        <v>24</v>
      </c>
      <c r="J1" s="22" t="s">
        <v>67</v>
      </c>
      <c r="L1" s="12" t="s">
        <v>69</v>
      </c>
      <c r="M1" s="24" t="s">
        <v>23</v>
      </c>
    </row>
    <row r="2" spans="1:13" ht="56">
      <c r="A2" s="3" t="s">
        <v>2</v>
      </c>
      <c r="B2" s="4">
        <v>4520</v>
      </c>
      <c r="F2" s="15" t="s">
        <v>2</v>
      </c>
      <c r="G2" s="11" t="s">
        <v>25</v>
      </c>
      <c r="H2" s="16" t="s">
        <v>26</v>
      </c>
      <c r="J2" s="23" t="s">
        <v>68</v>
      </c>
      <c r="L2" s="15" t="s">
        <v>70</v>
      </c>
      <c r="M2" s="25" t="s">
        <v>71</v>
      </c>
    </row>
    <row r="3" spans="1:13" ht="24">
      <c r="A3" s="5" t="s">
        <v>3</v>
      </c>
      <c r="B3" s="6">
        <v>3152</v>
      </c>
      <c r="F3" s="17" t="s">
        <v>3</v>
      </c>
      <c r="G3" s="5" t="s">
        <v>27</v>
      </c>
      <c r="H3" s="18" t="s">
        <v>28</v>
      </c>
      <c r="L3" s="17" t="s">
        <v>72</v>
      </c>
      <c r="M3" s="26" t="s">
        <v>73</v>
      </c>
    </row>
    <row r="4" spans="1:13" ht="24">
      <c r="A4" s="3" t="s">
        <v>4</v>
      </c>
      <c r="B4" s="4">
        <v>2319</v>
      </c>
      <c r="F4" s="15" t="s">
        <v>13</v>
      </c>
      <c r="G4" s="11" t="s">
        <v>29</v>
      </c>
      <c r="H4" s="16" t="s">
        <v>30</v>
      </c>
      <c r="L4" s="15" t="s">
        <v>74</v>
      </c>
      <c r="M4" s="25" t="s">
        <v>75</v>
      </c>
    </row>
    <row r="5" spans="1:13" ht="24">
      <c r="A5" s="5" t="s">
        <v>5</v>
      </c>
      <c r="B5" s="6">
        <v>1898</v>
      </c>
      <c r="F5" s="17" t="s">
        <v>6</v>
      </c>
      <c r="G5" s="5" t="s">
        <v>31</v>
      </c>
      <c r="H5" s="18" t="s">
        <v>32</v>
      </c>
      <c r="L5" s="17" t="s">
        <v>76</v>
      </c>
      <c r="M5" s="26" t="s">
        <v>77</v>
      </c>
    </row>
    <row r="6" spans="1:13" ht="24">
      <c r="A6" s="3" t="s">
        <v>6</v>
      </c>
      <c r="B6" s="4">
        <v>1860</v>
      </c>
      <c r="F6" s="15" t="s">
        <v>12</v>
      </c>
      <c r="G6" s="11" t="s">
        <v>33</v>
      </c>
      <c r="H6" s="16" t="s">
        <v>34</v>
      </c>
      <c r="L6" s="15" t="s">
        <v>78</v>
      </c>
      <c r="M6" s="25" t="s">
        <v>79</v>
      </c>
    </row>
    <row r="7" spans="1:13" ht="24">
      <c r="A7" s="5" t="s">
        <v>7</v>
      </c>
      <c r="B7" s="6">
        <v>1679</v>
      </c>
      <c r="F7" s="17" t="s">
        <v>5</v>
      </c>
      <c r="G7" s="5" t="s">
        <v>35</v>
      </c>
      <c r="H7" s="18" t="s">
        <v>36</v>
      </c>
      <c r="L7" s="17" t="s">
        <v>80</v>
      </c>
      <c r="M7" s="26" t="s">
        <v>81</v>
      </c>
    </row>
    <row r="8" spans="1:13" ht="24">
      <c r="A8" s="3" t="s">
        <v>8</v>
      </c>
      <c r="B8" s="4">
        <v>1595</v>
      </c>
      <c r="F8" s="15" t="s">
        <v>9</v>
      </c>
      <c r="G8" s="11" t="s">
        <v>37</v>
      </c>
      <c r="H8" s="16" t="s">
        <v>38</v>
      </c>
      <c r="L8" s="15" t="s">
        <v>82</v>
      </c>
      <c r="M8" s="25" t="s">
        <v>83</v>
      </c>
    </row>
    <row r="9" spans="1:13" ht="24">
      <c r="A9" s="5" t="s">
        <v>9</v>
      </c>
      <c r="B9" s="6">
        <v>1482</v>
      </c>
      <c r="F9" s="17" t="s">
        <v>16</v>
      </c>
      <c r="G9" s="5" t="s">
        <v>39</v>
      </c>
      <c r="H9" s="18" t="s">
        <v>40</v>
      </c>
      <c r="L9" s="17" t="s">
        <v>84</v>
      </c>
      <c r="M9" s="26" t="s">
        <v>85</v>
      </c>
    </row>
    <row r="10" spans="1:13">
      <c r="A10" s="3" t="s">
        <v>10</v>
      </c>
      <c r="B10" s="4">
        <v>1302</v>
      </c>
      <c r="F10" s="15" t="s">
        <v>17</v>
      </c>
      <c r="G10" s="11" t="s">
        <v>41</v>
      </c>
      <c r="H10" s="16" t="s">
        <v>42</v>
      </c>
      <c r="L10" s="15" t="s">
        <v>86</v>
      </c>
      <c r="M10" s="25" t="s">
        <v>87</v>
      </c>
    </row>
    <row r="11" spans="1:13">
      <c r="A11" s="5" t="s">
        <v>11</v>
      </c>
      <c r="B11" s="7">
        <v>838</v>
      </c>
      <c r="F11" s="17" t="s">
        <v>14</v>
      </c>
      <c r="G11" s="5" t="s">
        <v>43</v>
      </c>
      <c r="H11" s="18" t="s">
        <v>44</v>
      </c>
      <c r="L11" s="17" t="s">
        <v>88</v>
      </c>
      <c r="M11" s="27">
        <v>57892</v>
      </c>
    </row>
    <row r="12" spans="1:13">
      <c r="A12" s="3" t="s">
        <v>12</v>
      </c>
      <c r="B12" s="8">
        <v>657</v>
      </c>
      <c r="F12" s="15" t="s">
        <v>7</v>
      </c>
      <c r="G12" s="11" t="s">
        <v>45</v>
      </c>
      <c r="H12" s="16" t="s">
        <v>46</v>
      </c>
      <c r="L12" s="15" t="s">
        <v>89</v>
      </c>
      <c r="M12" s="28">
        <v>75134</v>
      </c>
    </row>
    <row r="13" spans="1:13" ht="16" thickBot="1">
      <c r="A13" s="5" t="s">
        <v>13</v>
      </c>
      <c r="B13" s="7">
        <v>649</v>
      </c>
      <c r="F13" s="17" t="s">
        <v>11</v>
      </c>
      <c r="G13" s="5" t="s">
        <v>47</v>
      </c>
      <c r="H13" s="18" t="s">
        <v>48</v>
      </c>
      <c r="L13" s="29" t="s">
        <v>90</v>
      </c>
      <c r="M13" s="30">
        <v>179243</v>
      </c>
    </row>
    <row r="14" spans="1:13">
      <c r="A14" s="3" t="s">
        <v>14</v>
      </c>
      <c r="B14" s="8">
        <v>638</v>
      </c>
      <c r="F14" s="15" t="s">
        <v>4</v>
      </c>
      <c r="G14" s="11" t="s">
        <v>49</v>
      </c>
      <c r="H14" s="16" t="s">
        <v>50</v>
      </c>
    </row>
    <row r="15" spans="1:13">
      <c r="A15" s="5" t="s">
        <v>15</v>
      </c>
      <c r="B15" s="7">
        <v>540</v>
      </c>
      <c r="F15" s="17" t="s">
        <v>51</v>
      </c>
      <c r="G15" s="5" t="s">
        <v>52</v>
      </c>
      <c r="H15" s="18" t="s">
        <v>53</v>
      </c>
    </row>
    <row r="16" spans="1:13">
      <c r="A16" s="3" t="s">
        <v>16</v>
      </c>
      <c r="B16" s="8">
        <v>489</v>
      </c>
      <c r="F16" s="15" t="s">
        <v>8</v>
      </c>
      <c r="G16" s="11" t="s">
        <v>54</v>
      </c>
      <c r="H16" s="16" t="s">
        <v>55</v>
      </c>
    </row>
    <row r="17" spans="1:8">
      <c r="A17" s="5" t="s">
        <v>17</v>
      </c>
      <c r="B17" s="7">
        <v>368</v>
      </c>
      <c r="F17" s="17" t="s">
        <v>20</v>
      </c>
      <c r="G17" s="5" t="s">
        <v>56</v>
      </c>
      <c r="H17" s="18" t="s">
        <v>57</v>
      </c>
    </row>
    <row r="18" spans="1:8">
      <c r="A18" s="3" t="s">
        <v>18</v>
      </c>
      <c r="B18" s="8">
        <v>283</v>
      </c>
      <c r="F18" s="15" t="s">
        <v>18</v>
      </c>
      <c r="G18" s="11" t="s">
        <v>58</v>
      </c>
      <c r="H18" s="16" t="s">
        <v>59</v>
      </c>
    </row>
    <row r="19" spans="1:8">
      <c r="A19" s="5" t="s">
        <v>19</v>
      </c>
      <c r="B19" s="7">
        <v>112</v>
      </c>
      <c r="F19" s="17" t="s">
        <v>60</v>
      </c>
      <c r="G19" s="5" t="s">
        <v>61</v>
      </c>
      <c r="H19" s="18" t="s">
        <v>62</v>
      </c>
    </row>
    <row r="20" spans="1:8">
      <c r="A20" s="3" t="s">
        <v>20</v>
      </c>
      <c r="B20" s="8">
        <v>84</v>
      </c>
      <c r="F20" s="15" t="s">
        <v>10</v>
      </c>
      <c r="G20" s="11" t="s">
        <v>63</v>
      </c>
      <c r="H20" s="16" t="s">
        <v>64</v>
      </c>
    </row>
    <row r="21" spans="1:8" ht="16" thickBot="1">
      <c r="A21" s="9" t="s">
        <v>21</v>
      </c>
      <c r="B21" s="10">
        <v>24267</v>
      </c>
      <c r="F21" s="19" t="s">
        <v>21</v>
      </c>
      <c r="G21" s="20" t="s">
        <v>65</v>
      </c>
      <c r="H21" s="21" t="s">
        <v>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861C-7706-475A-9B93-42A041775A40}">
  <sheetPr>
    <tabColor theme="0"/>
  </sheetPr>
  <dimension ref="A2:R39"/>
  <sheetViews>
    <sheetView zoomScale="200" workbookViewId="0">
      <selection activeCell="H25" sqref="H25"/>
    </sheetView>
  </sheetViews>
  <sheetFormatPr baseColWidth="10" defaultColWidth="8.83203125" defaultRowHeight="15"/>
  <sheetData>
    <row r="2" spans="1:16">
      <c r="A2" t="s">
        <v>95</v>
      </c>
    </row>
    <row r="3" spans="1:16">
      <c r="A3" t="s">
        <v>92</v>
      </c>
      <c r="E3" t="s">
        <v>93</v>
      </c>
      <c r="H3" t="s">
        <v>111</v>
      </c>
    </row>
    <row r="4" spans="1:16">
      <c r="A4" t="s">
        <v>94</v>
      </c>
      <c r="E4">
        <v>2153</v>
      </c>
      <c r="H4">
        <v>4799</v>
      </c>
      <c r="K4" t="s">
        <v>124</v>
      </c>
    </row>
    <row r="5" spans="1:16">
      <c r="A5" t="s">
        <v>13</v>
      </c>
      <c r="E5">
        <v>19332</v>
      </c>
      <c r="H5">
        <v>8803</v>
      </c>
    </row>
    <row r="6" spans="1:16">
      <c r="A6" t="s">
        <v>2</v>
      </c>
      <c r="E6">
        <v>14018</v>
      </c>
      <c r="H6">
        <v>7193</v>
      </c>
    </row>
    <row r="7" spans="1:16">
      <c r="A7" t="s">
        <v>96</v>
      </c>
      <c r="E7">
        <v>3186</v>
      </c>
      <c r="H7">
        <v>2804</v>
      </c>
    </row>
    <row r="8" spans="1:16">
      <c r="A8" t="s">
        <v>3</v>
      </c>
      <c r="E8">
        <v>5926</v>
      </c>
      <c r="H8">
        <v>7018</v>
      </c>
    </row>
    <row r="9" spans="1:16">
      <c r="A9" t="s">
        <v>97</v>
      </c>
      <c r="E9">
        <v>1642</v>
      </c>
      <c r="H9">
        <v>2326</v>
      </c>
      <c r="K9" t="s">
        <v>122</v>
      </c>
    </row>
    <row r="10" spans="1:16">
      <c r="A10" t="s">
        <v>98</v>
      </c>
      <c r="E10">
        <v>1175</v>
      </c>
      <c r="H10">
        <v>9446</v>
      </c>
    </row>
    <row r="11" spans="1:16">
      <c r="A11" t="s">
        <v>99</v>
      </c>
      <c r="E11">
        <v>971</v>
      </c>
      <c r="H11">
        <v>6737</v>
      </c>
    </row>
    <row r="12" spans="1:16">
      <c r="A12" t="s">
        <v>100</v>
      </c>
      <c r="E12">
        <v>2604</v>
      </c>
      <c r="H12">
        <v>5645</v>
      </c>
      <c r="J12" t="s">
        <v>112</v>
      </c>
      <c r="L12">
        <v>5168</v>
      </c>
      <c r="O12" t="s">
        <v>117</v>
      </c>
      <c r="P12">
        <v>9831.67</v>
      </c>
    </row>
    <row r="13" spans="1:16">
      <c r="A13" t="s">
        <v>101</v>
      </c>
      <c r="E13">
        <v>486</v>
      </c>
      <c r="H13">
        <v>521</v>
      </c>
    </row>
    <row r="14" spans="1:16">
      <c r="A14" t="s">
        <v>102</v>
      </c>
      <c r="E14">
        <v>1964</v>
      </c>
      <c r="H14">
        <v>1123</v>
      </c>
      <c r="J14" t="s">
        <v>113</v>
      </c>
      <c r="L14">
        <v>15271</v>
      </c>
      <c r="O14" t="s">
        <v>118</v>
      </c>
      <c r="P14">
        <v>12469.65</v>
      </c>
    </row>
    <row r="15" spans="1:16">
      <c r="A15" t="s">
        <v>103</v>
      </c>
      <c r="E15">
        <v>2050</v>
      </c>
      <c r="H15">
        <v>1465</v>
      </c>
    </row>
    <row r="16" spans="1:16">
      <c r="A16" t="s">
        <v>104</v>
      </c>
      <c r="E16">
        <v>2265</v>
      </c>
      <c r="H16">
        <v>3903</v>
      </c>
      <c r="J16" t="s">
        <v>114</v>
      </c>
      <c r="L16">
        <v>35893</v>
      </c>
      <c r="O16" t="s">
        <v>119</v>
      </c>
      <c r="P16">
        <v>220.94</v>
      </c>
    </row>
    <row r="17" spans="1:18">
      <c r="A17" t="s">
        <v>105</v>
      </c>
      <c r="E17">
        <v>918</v>
      </c>
      <c r="H17">
        <v>2472</v>
      </c>
    </row>
    <row r="18" spans="1:18">
      <c r="A18" t="s">
        <v>106</v>
      </c>
      <c r="E18">
        <v>1356</v>
      </c>
      <c r="H18">
        <v>5393</v>
      </c>
      <c r="J18" t="s">
        <v>115</v>
      </c>
      <c r="L18">
        <v>56332</v>
      </c>
      <c r="O18" t="s">
        <v>120</v>
      </c>
      <c r="P18">
        <v>-66.459999999999994</v>
      </c>
    </row>
    <row r="19" spans="1:18">
      <c r="A19" t="s">
        <v>107</v>
      </c>
      <c r="E19">
        <v>1260</v>
      </c>
      <c r="H19">
        <v>8769</v>
      </c>
    </row>
    <row r="20" spans="1:18">
      <c r="A20" t="s">
        <v>108</v>
      </c>
      <c r="E20">
        <v>2150</v>
      </c>
      <c r="H20">
        <v>10267</v>
      </c>
      <c r="J20" t="s">
        <v>116</v>
      </c>
      <c r="L20">
        <v>-13967.51</v>
      </c>
      <c r="O20" t="s">
        <v>121</v>
      </c>
      <c r="P20">
        <v>19875.57</v>
      </c>
      <c r="R20">
        <f>P20/E24</f>
        <v>0.3081865967871984</v>
      </c>
    </row>
    <row r="21" spans="1:18">
      <c r="A21" t="s">
        <v>109</v>
      </c>
      <c r="E21">
        <v>260</v>
      </c>
      <c r="H21">
        <v>711</v>
      </c>
    </row>
    <row r="22" spans="1:18">
      <c r="A22" t="s">
        <v>110</v>
      </c>
      <c r="E22">
        <v>776</v>
      </c>
      <c r="H22">
        <v>3893</v>
      </c>
      <c r="J22" t="s">
        <v>86</v>
      </c>
      <c r="L22" s="31">
        <v>43334.42</v>
      </c>
      <c r="O22" t="s">
        <v>125</v>
      </c>
      <c r="P22">
        <v>42334.42</v>
      </c>
    </row>
    <row r="24" spans="1:18">
      <c r="E24">
        <f>SUM(E3:E22)</f>
        <v>64492</v>
      </c>
      <c r="H24">
        <f>SUM(H4:H22)</f>
        <v>93288</v>
      </c>
      <c r="P24">
        <f>SUM(P12:P20)</f>
        <v>42331.369999999995</v>
      </c>
    </row>
    <row r="27" spans="1:18">
      <c r="A27" t="s">
        <v>123</v>
      </c>
    </row>
    <row r="29" spans="1:18">
      <c r="K29" t="s">
        <v>128</v>
      </c>
      <c r="L29" t="s">
        <v>127</v>
      </c>
      <c r="M29" t="s">
        <v>126</v>
      </c>
    </row>
    <row r="30" spans="1:18">
      <c r="K30">
        <f>P20</f>
        <v>19875.57</v>
      </c>
      <c r="L30">
        <f>-L20</f>
        <v>13967.51</v>
      </c>
      <c r="M30">
        <v>10200</v>
      </c>
    </row>
    <row r="32" spans="1:18">
      <c r="L32">
        <f>K30-L30-M30</f>
        <v>-4291.9400000000005</v>
      </c>
    </row>
    <row r="39" spans="5:5">
      <c r="E39" t="s">
        <v>91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EFACC30D99884EAA8B2ED390D0DFD8" ma:contentTypeVersion="14" ma:contentTypeDescription="Create a new document." ma:contentTypeScope="" ma:versionID="1cb7734e2938613ce5cf0b9078dcd8a7">
  <xsd:schema xmlns:xsd="http://www.w3.org/2001/XMLSchema" xmlns:xs="http://www.w3.org/2001/XMLSchema" xmlns:p="http://schemas.microsoft.com/office/2006/metadata/properties" xmlns:ns3="50d59530-f3f5-4c6f-8b9a-b2e596b14d5b" xmlns:ns4="d2b95e31-ea3e-40e0-b5dc-3dfa2f9f55bb" targetNamespace="http://schemas.microsoft.com/office/2006/metadata/properties" ma:root="true" ma:fieldsID="412a8552dfb66ebcb9a1efd5a37d5186" ns3:_="" ns4:_="">
    <xsd:import namespace="50d59530-f3f5-4c6f-8b9a-b2e596b14d5b"/>
    <xsd:import namespace="d2b95e31-ea3e-40e0-b5dc-3dfa2f9f55b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AutoKeyPoints" minOccurs="0"/>
                <xsd:element ref="ns3:MediaServiceKeyPoints"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d59530-f3f5-4c6f-8b9a-b2e596b14d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2b95e31-ea3e-40e0-b5dc-3dfa2f9f55b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2CAAC5-C42E-4ECA-9EB8-1672F3BA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d59530-f3f5-4c6f-8b9a-b2e596b14d5b"/>
    <ds:schemaRef ds:uri="d2b95e31-ea3e-40e0-b5dc-3dfa2f9f55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ADC160-5A5E-409F-BAA3-171125DAB240}">
  <ds:schemaRefs>
    <ds:schemaRef ds:uri="http://schemas.microsoft.com/sharepoint/v3/contenttype/forms"/>
  </ds:schemaRefs>
</ds:datastoreItem>
</file>

<file path=customXml/itemProps3.xml><?xml version="1.0" encoding="utf-8"?>
<ds:datastoreItem xmlns:ds="http://schemas.openxmlformats.org/officeDocument/2006/customXml" ds:itemID="{8DD15F74-C9AC-4DE0-B2D9-074CCDD90201}">
  <ds:schemaRefs>
    <ds:schemaRef ds:uri="50d59530-f3f5-4c6f-8b9a-b2e596b14d5b"/>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2006/metadata/properties"/>
    <ds:schemaRef ds:uri="d2b95e31-ea3e-40e0-b5dc-3dfa2f9f55bb"/>
    <ds:schemaRef ds:uri="http://purl.org/dc/elements/1.1/"/>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Gladstone</vt:lpstr>
      <vt:lpstr>Central qld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Mangan</dc:creator>
  <cp:lastModifiedBy>Patrick O'Callaghan</cp:lastModifiedBy>
  <dcterms:created xsi:type="dcterms:W3CDTF">2022-08-14T08:38:38Z</dcterms:created>
  <dcterms:modified xsi:type="dcterms:W3CDTF">2022-08-17T10:48:15Z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2022-08-14T08:38:39Z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4e0696be-34e2-4f4f-931b-9c0760c8b12b</vt:lpwstr>
  </property>
  <property fmtid="{D5CDD505-2E9C-101B-9397-08002B2CF9AE}" pid="8" name="MSIP_Label_0f488380-630a-4f55-a077-a19445e3f360_ContentBits">
    <vt:lpwstr>0</vt:lpwstr>
  </property>
  <property fmtid="{D5CDD505-2E9C-101B-9397-08002B2CF9AE}" pid="9" name="ContentTypeId">
    <vt:lpwstr>0x010100EEEFACC30D99884EAA8B2ED390D0DFD8</vt:lpwstr>
  </property>
</Properties>
</file>