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ersonal Data\Data Analyst\Excel\"/>
    </mc:Choice>
  </mc:AlternateContent>
  <xr:revisionPtr revIDLastSave="0" documentId="13_ncr:1_{7A551AEA-9161-4431-AE78-3FD5F4F9F458}" xr6:coauthVersionLast="47" xr6:coauthVersionMax="47" xr10:uidLastSave="{00000000-0000-0000-0000-000000000000}"/>
  <bookViews>
    <workbookView xWindow="0" yWindow="1764" windowWidth="17280" windowHeight="8880" xr2:uid="{00000000-000D-0000-FFFF-FFFF00000000}"/>
  </bookViews>
  <sheets>
    <sheet name="Printer Selection" sheetId="4" r:id="rId1"/>
    <sheet name="Car Selection" sheetId="5" r:id="rId2"/>
    <sheet name="Holiday Selection 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5" l="1"/>
  <c r="O20" i="5"/>
  <c r="M20" i="5"/>
  <c r="N5" i="5"/>
  <c r="O5" i="5"/>
  <c r="M5" i="5"/>
  <c r="O24" i="5"/>
  <c r="N24" i="5"/>
  <c r="M24" i="5"/>
  <c r="O16" i="5"/>
  <c r="O17" i="5" s="1"/>
  <c r="N16" i="5"/>
  <c r="N17" i="5" s="1"/>
  <c r="M16" i="5"/>
  <c r="M17" i="5" s="1"/>
  <c r="E20" i="5"/>
  <c r="F20" i="5"/>
  <c r="F27" i="5" s="1"/>
  <c r="D20" i="5"/>
  <c r="E27" i="5"/>
  <c r="D27" i="5"/>
  <c r="E24" i="5"/>
  <c r="F24" i="5"/>
  <c r="D24" i="5"/>
  <c r="E17" i="5"/>
  <c r="F17" i="5"/>
  <c r="D17" i="5"/>
  <c r="E16" i="5"/>
  <c r="F16" i="5"/>
  <c r="D16" i="5"/>
  <c r="M19" i="4"/>
  <c r="O17" i="4"/>
  <c r="N17" i="4"/>
  <c r="M17" i="4"/>
  <c r="O13" i="4"/>
  <c r="N13" i="4"/>
  <c r="M13" i="4"/>
  <c r="M24" i="4" s="1"/>
  <c r="O7" i="4"/>
  <c r="N7" i="4"/>
  <c r="M7" i="4"/>
  <c r="E24" i="4"/>
  <c r="F24" i="4"/>
  <c r="D24" i="4"/>
  <c r="D17" i="4"/>
  <c r="E19" i="4"/>
  <c r="F19" i="4"/>
  <c r="D19" i="4"/>
  <c r="E17" i="4"/>
  <c r="F17" i="4"/>
  <c r="E7" i="4"/>
  <c r="F7" i="4"/>
  <c r="D7" i="4"/>
  <c r="E13" i="4"/>
  <c r="F13" i="4"/>
  <c r="D13" i="4"/>
  <c r="M36" i="3"/>
  <c r="L36" i="3"/>
  <c r="K36" i="3"/>
  <c r="M30" i="3"/>
  <c r="L30" i="3"/>
  <c r="K30" i="3"/>
  <c r="M24" i="3"/>
  <c r="L24" i="3"/>
  <c r="K24" i="3"/>
  <c r="M19" i="3"/>
  <c r="M40" i="3" s="1"/>
  <c r="L19" i="3"/>
  <c r="L40" i="3" s="1"/>
  <c r="M17" i="3"/>
  <c r="L17" i="3"/>
  <c r="K17" i="3"/>
  <c r="K19" i="3" s="1"/>
  <c r="K40" i="3" s="1"/>
  <c r="E40" i="3"/>
  <c r="D40" i="3"/>
  <c r="C40" i="3"/>
  <c r="D36" i="3"/>
  <c r="E36" i="3"/>
  <c r="C36" i="3"/>
  <c r="D30" i="3"/>
  <c r="E30" i="3"/>
  <c r="C30" i="3"/>
  <c r="D24" i="3"/>
  <c r="E24" i="3"/>
  <c r="C24" i="3"/>
  <c r="D17" i="3"/>
  <c r="D19" i="3" s="1"/>
  <c r="E17" i="3"/>
  <c r="E19" i="3" s="1"/>
  <c r="C17" i="3"/>
  <c r="C19" i="3" s="1"/>
  <c r="O27" i="5" l="1"/>
  <c r="N27" i="5"/>
  <c r="M27" i="5"/>
  <c r="N19" i="4"/>
  <c r="N24" i="4" s="1"/>
  <c r="O19" i="4"/>
  <c r="O24" i="4" s="1"/>
</calcChain>
</file>

<file path=xl/sharedStrings.xml><?xml version="1.0" encoding="utf-8"?>
<sst xmlns="http://schemas.openxmlformats.org/spreadsheetml/2006/main" count="176" uniqueCount="79">
  <si>
    <t xml:space="preserve">LOWEST </t>
  </si>
  <si>
    <t xml:space="preserve">MEDIUM </t>
  </si>
  <si>
    <t xml:space="preserve">HIGHEST </t>
  </si>
  <si>
    <t xml:space="preserve">Chicago Museum </t>
  </si>
  <si>
    <t xml:space="preserve">Orlando Theme Park </t>
  </si>
  <si>
    <t xml:space="preserve">Miami Cruise </t>
  </si>
  <si>
    <t>Per Person Expenses</t>
  </si>
  <si>
    <t xml:space="preserve">Susan's Holiday Selection </t>
  </si>
  <si>
    <t xml:space="preserve">Air Fare </t>
  </si>
  <si>
    <t xml:space="preserve">Natural History </t>
  </si>
  <si>
    <t xml:space="preserve">Chicago Museum of Art </t>
  </si>
  <si>
    <t xml:space="preserve">Science Museum </t>
  </si>
  <si>
    <t xml:space="preserve">Museum of Broadcast History </t>
  </si>
  <si>
    <t xml:space="preserve">Disneyland </t>
  </si>
  <si>
    <t xml:space="preserve">Universal Studios </t>
  </si>
  <si>
    <t xml:space="preserve">Sea World </t>
  </si>
  <si>
    <t xml:space="preserve">Busch Gardens </t>
  </si>
  <si>
    <t xml:space="preserve">Subtotal of Tickets (Per Person)  </t>
  </si>
  <si>
    <t xml:space="preserve">Number of People in Group </t>
  </si>
  <si>
    <t xml:space="preserve">Total costs of Tickets </t>
  </si>
  <si>
    <t>Hotel Expenses</t>
  </si>
  <si>
    <t xml:space="preserve">Hotel Cost per Night </t>
  </si>
  <si>
    <t xml:space="preserve">Car Rentals </t>
  </si>
  <si>
    <t xml:space="preserve">Carribian Cruise </t>
  </si>
  <si>
    <t xml:space="preserve">Number of Nights to Stay </t>
  </si>
  <si>
    <t xml:space="preserve">Total Hotel Cost </t>
  </si>
  <si>
    <t xml:space="preserve">Food Cost </t>
  </si>
  <si>
    <t xml:space="preserve">Number of days </t>
  </si>
  <si>
    <t xml:space="preserve">Total Food Cost </t>
  </si>
  <si>
    <t xml:space="preserve">Car Rentals per Day </t>
  </si>
  <si>
    <t xml:space="preserve">Number of Days </t>
  </si>
  <si>
    <t xml:space="preserve">Total Car Rental Cost </t>
  </si>
  <si>
    <t xml:space="preserve">Total Trip Cost </t>
  </si>
  <si>
    <t xml:space="preserve">Food Cost per day per person </t>
  </si>
  <si>
    <t xml:space="preserve">Number of Persons </t>
  </si>
  <si>
    <t xml:space="preserve">Lowest </t>
  </si>
  <si>
    <t xml:space="preserve">Medium </t>
  </si>
  <si>
    <t xml:space="preserve">Highest </t>
  </si>
  <si>
    <t>HV</t>
  </si>
  <si>
    <t>ZERO</t>
  </si>
  <si>
    <t xml:space="preserve">EPSILON </t>
  </si>
  <si>
    <t xml:space="preserve">Purchase Price </t>
  </si>
  <si>
    <t>Susan's Printer Selection</t>
  </si>
  <si>
    <t>Cost of Set of Cartridges</t>
  </si>
  <si>
    <t xml:space="preserve">Pages Cartridge can print </t>
  </si>
  <si>
    <t xml:space="preserve">Cost Per Page </t>
  </si>
  <si>
    <t xml:space="preserve">Expected Pages Print Per Day </t>
  </si>
  <si>
    <t xml:space="preserve">Days in a Week </t>
  </si>
  <si>
    <t xml:space="preserve">Weeks in a Year </t>
  </si>
  <si>
    <t xml:space="preserve">Total Pages in Year </t>
  </si>
  <si>
    <t xml:space="preserve">Pages per year </t>
  </si>
  <si>
    <t>Years</t>
  </si>
  <si>
    <t xml:space="preserve">Printing Cost per year </t>
  </si>
  <si>
    <t xml:space="preserve">Total Printing Cost </t>
  </si>
  <si>
    <t xml:space="preserve">Final Cost </t>
  </si>
  <si>
    <t>HP</t>
  </si>
  <si>
    <t xml:space="preserve">Susan's Car Selection </t>
  </si>
  <si>
    <t xml:space="preserve">Spark </t>
  </si>
  <si>
    <t xml:space="preserve">Mustang </t>
  </si>
  <si>
    <t xml:space="preserve">Escalade </t>
  </si>
  <si>
    <t xml:space="preserve">Initial Cost </t>
  </si>
  <si>
    <t xml:space="preserve">Taxes </t>
  </si>
  <si>
    <t xml:space="preserve">Yearly  Cost </t>
  </si>
  <si>
    <t xml:space="preserve">Insurance </t>
  </si>
  <si>
    <t xml:space="preserve">License </t>
  </si>
  <si>
    <t xml:space="preserve">Gas Cost Calculation </t>
  </si>
  <si>
    <t xml:space="preserve">Miles Per Year Driven </t>
  </si>
  <si>
    <t xml:space="preserve">MPG </t>
  </si>
  <si>
    <t xml:space="preserve">Total Annual Gas Purchases </t>
  </si>
  <si>
    <t xml:space="preserve">Miles to drive each year </t>
  </si>
  <si>
    <t xml:space="preserve">Susan's goal for maximum miles </t>
  </si>
  <si>
    <t>Total Life of the car (Years)</t>
  </si>
  <si>
    <t xml:space="preserve">Annual Costs X Years of Life </t>
  </si>
  <si>
    <t>How Many Gallons of Gas Required</t>
  </si>
  <si>
    <t>Gas Rate per Gallon</t>
  </si>
  <si>
    <t>Total Lifetime cost of Car</t>
  </si>
  <si>
    <t>Total Annual Costs (Ins+ Lic + Gas+ Purchase Price +Taxes)</t>
  </si>
  <si>
    <t>Loan Payment</t>
  </si>
  <si>
    <t>Total Annual Costs (Ins+ Lic + Gas+ Purchase Price +Taxes + Loan Payment)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</si>
</sst>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1" applyFont="1"/>
    <xf numFmtId="0" fontId="0" fillId="2" borderId="0" xfId="0" applyFill="1"/>
    <xf numFmtId="0" fontId="2" fillId="3" borderId="0" xfId="0" applyFont="1" applyFill="1"/>
    <xf numFmtId="0" fontId="3" fillId="5" borderId="0" xfId="0" applyFont="1" applyFill="1"/>
    <xf numFmtId="0" fontId="0" fillId="6" borderId="0" xfId="0" applyFill="1"/>
    <xf numFmtId="44" fontId="0" fillId="6" borderId="0" xfId="1" applyFont="1" applyFill="1"/>
    <xf numFmtId="0" fontId="0" fillId="6" borderId="0" xfId="1" applyNumberFormat="1" applyFont="1" applyFill="1"/>
    <xf numFmtId="0" fontId="0" fillId="7" borderId="0" xfId="0" applyFill="1"/>
    <xf numFmtId="0" fontId="5" fillId="7" borderId="0" xfId="0" applyFont="1" applyFill="1"/>
    <xf numFmtId="0" fontId="0" fillId="8" borderId="0" xfId="0" applyFill="1"/>
    <xf numFmtId="44" fontId="0" fillId="8" borderId="0" xfId="0" applyNumberFormat="1" applyFill="1"/>
    <xf numFmtId="0" fontId="0" fillId="8" borderId="0" xfId="0" applyNumberFormat="1" applyFill="1"/>
    <xf numFmtId="0" fontId="6" fillId="8" borderId="0" xfId="0" applyFont="1" applyFill="1"/>
    <xf numFmtId="0" fontId="7" fillId="8" borderId="0" xfId="0" applyFont="1" applyFill="1"/>
    <xf numFmtId="0" fontId="8" fillId="8" borderId="0" xfId="0" applyFont="1" applyFill="1"/>
    <xf numFmtId="0" fontId="5" fillId="9" borderId="0" xfId="0" applyFont="1" applyFill="1"/>
    <xf numFmtId="0" fontId="0" fillId="9" borderId="0" xfId="0" applyFill="1"/>
    <xf numFmtId="44" fontId="0" fillId="9" borderId="0" xfId="1" applyFont="1" applyFill="1"/>
    <xf numFmtId="44" fontId="0" fillId="9" borderId="0" xfId="0" applyNumberFormat="1" applyFill="1"/>
    <xf numFmtId="0" fontId="4" fillId="9" borderId="0" xfId="0" applyFont="1" applyFill="1"/>
    <xf numFmtId="0" fontId="5" fillId="10" borderId="0" xfId="0" applyFont="1" applyFill="1"/>
    <xf numFmtId="0" fontId="0" fillId="10" borderId="0" xfId="0" applyFill="1"/>
    <xf numFmtId="44" fontId="0" fillId="10" borderId="0" xfId="1" applyFont="1" applyFill="1"/>
    <xf numFmtId="44" fontId="0" fillId="10" borderId="0" xfId="0" applyNumberFormat="1" applyFill="1"/>
    <xf numFmtId="0" fontId="9" fillId="10" borderId="0" xfId="0" applyFont="1" applyFill="1"/>
    <xf numFmtId="0" fontId="5" fillId="4" borderId="0" xfId="0" applyFont="1" applyFill="1"/>
    <xf numFmtId="0" fontId="0" fillId="4" borderId="0" xfId="0" applyFill="1"/>
    <xf numFmtId="44" fontId="0" fillId="4" borderId="0" xfId="1" applyFont="1" applyFill="1"/>
    <xf numFmtId="0" fontId="0" fillId="4" borderId="0" xfId="1" applyNumberFormat="1" applyFont="1" applyFill="1"/>
    <xf numFmtId="44" fontId="0" fillId="4" borderId="0" xfId="0" applyNumberFormat="1" applyFill="1"/>
    <xf numFmtId="0" fontId="6" fillId="4" borderId="0" xfId="0" applyFont="1" applyFill="1"/>
    <xf numFmtId="0" fontId="0" fillId="11" borderId="0" xfId="0" applyFill="1"/>
    <xf numFmtId="44" fontId="0" fillId="11" borderId="0" xfId="0" applyNumberFormat="1" applyFill="1"/>
    <xf numFmtId="0" fontId="10" fillId="11" borderId="0" xfId="0" applyFont="1" applyFill="1"/>
    <xf numFmtId="0" fontId="0" fillId="3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44" fontId="0" fillId="12" borderId="0" xfId="1" applyFont="1" applyFill="1"/>
    <xf numFmtId="0" fontId="5" fillId="12" borderId="0" xfId="0" applyFont="1" applyFill="1"/>
    <xf numFmtId="0" fontId="11" fillId="12" borderId="0" xfId="0" applyFont="1" applyFill="1"/>
    <xf numFmtId="44" fontId="0" fillId="6" borderId="0" xfId="0" applyNumberFormat="1" applyFill="1"/>
    <xf numFmtId="0" fontId="12" fillId="6" borderId="0" xfId="0" applyFont="1" applyFill="1"/>
    <xf numFmtId="0" fontId="0" fillId="8" borderId="0" xfId="0" applyFill="1" applyAlignment="1">
      <alignment horizontal="center"/>
    </xf>
    <xf numFmtId="0" fontId="13" fillId="8" borderId="0" xfId="0" applyFont="1" applyFill="1"/>
    <xf numFmtId="44" fontId="0" fillId="8" borderId="0" xfId="1" applyFont="1" applyFill="1"/>
    <xf numFmtId="0" fontId="5" fillId="8" borderId="0" xfId="0" applyFont="1" applyFill="1"/>
    <xf numFmtId="0" fontId="5" fillId="13" borderId="0" xfId="0" applyFont="1" applyFill="1"/>
    <xf numFmtId="0" fontId="0" fillId="13" borderId="0" xfId="0" applyFill="1"/>
    <xf numFmtId="44" fontId="0" fillId="13" borderId="0" xfId="1" applyFont="1" applyFill="1"/>
    <xf numFmtId="0" fontId="0" fillId="14" borderId="0" xfId="0" applyFill="1"/>
    <xf numFmtId="44" fontId="0" fillId="14" borderId="0" xfId="0" applyNumberFormat="1" applyFill="1"/>
    <xf numFmtId="0" fontId="5" fillId="14" borderId="0" xfId="0" applyFont="1" applyFill="1"/>
    <xf numFmtId="0" fontId="0" fillId="15" borderId="0" xfId="0" applyFill="1"/>
    <xf numFmtId="44" fontId="0" fillId="15" borderId="0" xfId="0" applyNumberFormat="1" applyFill="1"/>
    <xf numFmtId="0" fontId="5" fillId="15" borderId="0" xfId="0" applyFont="1" applyFill="1"/>
    <xf numFmtId="44" fontId="0" fillId="14" borderId="0" xfId="1" applyFont="1" applyFill="1"/>
    <xf numFmtId="0" fontId="5" fillId="16" borderId="0" xfId="0" applyFont="1" applyFill="1"/>
    <xf numFmtId="0" fontId="0" fillId="16" borderId="0" xfId="0" applyFill="1"/>
    <xf numFmtId="44" fontId="0" fillId="16" borderId="0" xfId="1" applyFont="1" applyFill="1"/>
    <xf numFmtId="44" fontId="0" fillId="1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Printer</a:t>
            </a:r>
            <a:r>
              <a:rPr lang="en-US" baseline="0"/>
              <a:t> Selection for Sussan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Selection'!$D$23:$F$23</c:f>
              <c:strCache>
                <c:ptCount val="3"/>
                <c:pt idx="0">
                  <c:v>EPSILON 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Selection'!$D$24:$F$24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C-4FEB-A6D1-94648A9B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56448"/>
        <c:axId val="644156032"/>
      </c:barChart>
      <c:catAx>
        <c:axId val="6441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6032"/>
        <c:crosses val="autoZero"/>
        <c:auto val="1"/>
        <c:lblAlgn val="ctr"/>
        <c:lblOffset val="100"/>
        <c:noMultiLvlLbl val="0"/>
      </c:catAx>
      <c:valAx>
        <c:axId val="6441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Printer Selection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Selection'!$M$23:$O$23</c:f>
              <c:strCache>
                <c:ptCount val="3"/>
                <c:pt idx="0">
                  <c:v>EPSILON 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Selection'!$M$24:$O$24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660-A809-5D01CDA1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145120"/>
        <c:axId val="1920146784"/>
      </c:barChart>
      <c:catAx>
        <c:axId val="19201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46784"/>
        <c:crosses val="autoZero"/>
        <c:auto val="1"/>
        <c:lblAlgn val="ctr"/>
        <c:lblOffset val="100"/>
        <c:noMultiLvlLbl val="0"/>
      </c:catAx>
      <c:valAx>
        <c:axId val="19201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Lifetime Cost of Car by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Selection'!$D$32:$F$32</c:f>
              <c:strCache>
                <c:ptCount val="3"/>
                <c:pt idx="0">
                  <c:v>Spark </c:v>
                </c:pt>
                <c:pt idx="1">
                  <c:v>Mustang </c:v>
                </c:pt>
                <c:pt idx="2">
                  <c:v>Escalade </c:v>
                </c:pt>
              </c:strCache>
            </c:strRef>
          </c:cat>
          <c:val>
            <c:numRef>
              <c:f>'Car Selection'!$D$33:$F$33</c:f>
              <c:numCache>
                <c:formatCode>_("$"* #,##0.00_);_("$"* \(#,##0.00\);_("$"* "-"??_);_(@_)</c:formatCode>
                <c:ptCount val="3"/>
                <c:pt idx="0">
                  <c:v>175595.23809523811</c:v>
                </c:pt>
                <c:pt idx="1">
                  <c:v>359868.42105263157</c:v>
                </c:pt>
                <c:pt idx="2">
                  <c:v>748112.74509803916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1-4344-BC66-C981EA15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48544"/>
        <c:axId val="644138976"/>
      </c:barChart>
      <c:catAx>
        <c:axId val="6441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8976"/>
        <c:crosses val="autoZero"/>
        <c:auto val="1"/>
        <c:lblAlgn val="ctr"/>
        <c:lblOffset val="100"/>
        <c:noMultiLvlLbl val="0"/>
      </c:catAx>
      <c:valAx>
        <c:axId val="6441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Cost of Car by Susan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Selection'!$D$19:$F$19</c:f>
              <c:strCache>
                <c:ptCount val="3"/>
                <c:pt idx="0">
                  <c:v>Spark </c:v>
                </c:pt>
                <c:pt idx="1">
                  <c:v>Mustang </c:v>
                </c:pt>
                <c:pt idx="2">
                  <c:v>Escalade </c:v>
                </c:pt>
              </c:strCache>
            </c:strRef>
          </c:cat>
          <c:val>
            <c:numRef>
              <c:f>'Car Selection'!$D$20:$F$20</c:f>
              <c:numCache>
                <c:formatCode>_("$"* #,##0.00_);_("$"* \(#,##0.00\);_("$"* "-"??_);_(@_)</c:formatCode>
                <c:ptCount val="3"/>
                <c:pt idx="0">
                  <c:v>21071.428571428572</c:v>
                </c:pt>
                <c:pt idx="1">
                  <c:v>43184.210526315786</c:v>
                </c:pt>
                <c:pt idx="2">
                  <c:v>89773.529411764699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A-4365-A8DA-1D93444F7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998976"/>
        <c:axId val="2124007712"/>
      </c:barChart>
      <c:catAx>
        <c:axId val="21239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07712"/>
        <c:crosses val="autoZero"/>
        <c:auto val="1"/>
        <c:lblAlgn val="ctr"/>
        <c:lblOffset val="100"/>
        <c:noMultiLvlLbl val="0"/>
      </c:catAx>
      <c:valAx>
        <c:axId val="21240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9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Lifetime Cost of the Car by Tim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Selection'!$M$32:$O$32</c:f>
              <c:strCache>
                <c:ptCount val="3"/>
                <c:pt idx="0">
                  <c:v>Spark </c:v>
                </c:pt>
                <c:pt idx="1">
                  <c:v>Mustang </c:v>
                </c:pt>
                <c:pt idx="2">
                  <c:v>Escalade </c:v>
                </c:pt>
              </c:strCache>
            </c:strRef>
          </c:cat>
          <c:val>
            <c:numRef>
              <c:f>'Car Selection'!$M$33:$O$33</c:f>
              <c:numCache>
                <c:formatCode>_("$"* #,##0.00_);_("$"* \(#,##0.00\);_("$"* "-"??_);_(@_)</c:formatCode>
                <c:ptCount val="3"/>
                <c:pt idx="0">
                  <c:v>175595.23809523811</c:v>
                </c:pt>
                <c:pt idx="1">
                  <c:v>359868.42105263157</c:v>
                </c:pt>
                <c:pt idx="2">
                  <c:v>748112.74509803916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42E1-A2C5-84CB314F8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743248"/>
        <c:axId val="591737840"/>
      </c:barChart>
      <c:catAx>
        <c:axId val="5917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7840"/>
        <c:crosses val="autoZero"/>
        <c:auto val="1"/>
        <c:lblAlgn val="ctr"/>
        <c:lblOffset val="100"/>
        <c:noMultiLvlLbl val="0"/>
      </c:catAx>
      <c:valAx>
        <c:axId val="5917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Cost of Car by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Selection'!$M$19:$O$19</c:f>
              <c:strCache>
                <c:ptCount val="3"/>
                <c:pt idx="0">
                  <c:v>Spark </c:v>
                </c:pt>
                <c:pt idx="1">
                  <c:v>Mustang </c:v>
                </c:pt>
                <c:pt idx="2">
                  <c:v>Escalade </c:v>
                </c:pt>
              </c:strCache>
            </c:strRef>
          </c:cat>
          <c:val>
            <c:numRef>
              <c:f>'Car Selection'!$M$20:$O$20</c:f>
              <c:numCache>
                <c:formatCode>_("$"* #,##0.00_);_("$"* \(#,##0.00\);_("$"* "-"??_);_(@_)</c:formatCode>
                <c:ptCount val="3"/>
                <c:pt idx="0">
                  <c:v>27451.428571428572</c:v>
                </c:pt>
                <c:pt idx="1">
                  <c:v>56824.210526315786</c:v>
                </c:pt>
                <c:pt idx="2">
                  <c:v>121453.5294117647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6-47DE-B7FA-48E1F6960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152608"/>
        <c:axId val="1920143040"/>
      </c:barChart>
      <c:catAx>
        <c:axId val="19201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43040"/>
        <c:crosses val="autoZero"/>
        <c:auto val="1"/>
        <c:lblAlgn val="ctr"/>
        <c:lblOffset val="100"/>
        <c:noMultiLvlLbl val="0"/>
      </c:catAx>
      <c:valAx>
        <c:axId val="19201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Holiday Selection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'Holiday Selection '!$C$39:$E$39</c:f>
              <c:strCache>
                <c:ptCount val="3"/>
                <c:pt idx="0">
                  <c:v>Chicago Museum </c:v>
                </c:pt>
                <c:pt idx="1">
                  <c:v>Orlando Theme Park </c:v>
                </c:pt>
                <c:pt idx="2">
                  <c:v>Miami Cruise </c:v>
                </c:pt>
              </c:strCache>
            </c:strRef>
          </c:cat>
          <c:val>
            <c:numRef>
              <c:f>'Holiday Selection '!$C$40:$E$40</c:f>
              <c:numCache>
                <c:formatCode>_("$"* #,##0.00_);_("$"* \(#,##0.00\);_("$"* "-"??_);_(@_)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1-4B9A-A0E7-EA744536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861712"/>
        <c:axId val="1989860464"/>
      </c:barChart>
      <c:catAx>
        <c:axId val="19898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60464"/>
        <c:crosses val="autoZero"/>
        <c:auto val="1"/>
        <c:lblAlgn val="ctr"/>
        <c:lblOffset val="100"/>
        <c:noMultiLvlLbl val="0"/>
      </c:catAx>
      <c:valAx>
        <c:axId val="1989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Holiday Selection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'Holiday Selection '!$K$39:$M$39</c:f>
              <c:strCache>
                <c:ptCount val="3"/>
                <c:pt idx="0">
                  <c:v>Chicago Museum </c:v>
                </c:pt>
                <c:pt idx="1">
                  <c:v>Orlando Theme Park </c:v>
                </c:pt>
                <c:pt idx="2">
                  <c:v>Miami Cruise </c:v>
                </c:pt>
              </c:strCache>
            </c:strRef>
          </c:cat>
          <c:val>
            <c:numRef>
              <c:f>'Holiday Selection '!$K$40:$M$40</c:f>
              <c:numCache>
                <c:formatCode>_("$"* #,##0.00_);_("$"* \(#,##0.00\);_("$"* "-"??_);_(@_)</c:formatCode>
                <c:ptCount val="3"/>
                <c:pt idx="0">
                  <c:v>2948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6-4913-A529-981AF3EB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122432"/>
        <c:axId val="1989123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'Holiday Selection '!$K$39:$M$39</c15:sqref>
                        </c15:formulaRef>
                      </c:ext>
                    </c:extLst>
                    <c:strCache>
                      <c:ptCount val="3"/>
                      <c:pt idx="0">
                        <c:v>Chicago Museum </c:v>
                      </c:pt>
                      <c:pt idx="1">
                        <c:v>Orlando Theme Park </c:v>
                      </c:pt>
                      <c:pt idx="2">
                        <c:v>Miami Cruise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'Holiday Selection '!$K$41:$M$41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B66-4913-A529-981AF3EB5390}"/>
                  </c:ext>
                </c:extLst>
              </c15:ser>
            </c15:filteredBarSeries>
          </c:ext>
        </c:extLst>
      </c:barChart>
      <c:catAx>
        <c:axId val="19891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23680"/>
        <c:crosses val="autoZero"/>
        <c:auto val="1"/>
        <c:lblAlgn val="ctr"/>
        <c:lblOffset val="100"/>
        <c:noMultiLvlLbl val="0"/>
      </c:catAx>
      <c:valAx>
        <c:axId val="19891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2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26</xdr:row>
      <xdr:rowOff>15240</xdr:rowOff>
    </xdr:from>
    <xdr:to>
      <xdr:col>6</xdr:col>
      <xdr:colOff>175260</xdr:colOff>
      <xdr:row>41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92B87-E686-48DB-942B-93DCB673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251460</xdr:colOff>
      <xdr:row>26</xdr:row>
      <xdr:rowOff>45720</xdr:rowOff>
    </xdr:from>
    <xdr:to>
      <xdr:col>18</xdr:col>
      <xdr:colOff>167640</xdr:colOff>
      <xdr:row>41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6FB8F-4CDE-41E4-95D5-343213B38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1203960</xdr:colOff>
      <xdr:row>36</xdr:row>
      <xdr:rowOff>91440</xdr:rowOff>
    </xdr:from>
    <xdr:to>
      <xdr:col>6</xdr:col>
      <xdr:colOff>205740</xdr:colOff>
      <xdr:row>51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C5FEF-EA24-4C3E-ACAD-6254042D6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2042160</xdr:colOff>
      <xdr:row>54</xdr:row>
      <xdr:rowOff>22860</xdr:rowOff>
    </xdr:from>
    <xdr:to>
      <xdr:col>5</xdr:col>
      <xdr:colOff>289560</xdr:colOff>
      <xdr:row>69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5B9F1-143B-4B02-A8C5-96ED9643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647700</xdr:colOff>
      <xdr:row>36</xdr:row>
      <xdr:rowOff>30480</xdr:rowOff>
    </xdr:from>
    <xdr:to>
      <xdr:col>11</xdr:col>
      <xdr:colOff>182880</xdr:colOff>
      <xdr:row>51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577C15-1384-408F-8375-59EC3096E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975360</xdr:colOff>
      <xdr:row>58</xdr:row>
      <xdr:rowOff>0</xdr:rowOff>
    </xdr:from>
    <xdr:to>
      <xdr:col>11</xdr:col>
      <xdr:colOff>510540</xdr:colOff>
      <xdr:row>73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6DEDE6-4AB3-438E-84B2-B0DD30BBB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1127760</xdr:colOff>
      <xdr:row>42</xdr:row>
      <xdr:rowOff>160020</xdr:rowOff>
    </xdr:from>
    <xdr:to>
      <xdr:col>4</xdr:col>
      <xdr:colOff>670560</xdr:colOff>
      <xdr:row>57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EF5F6-7B69-4898-BD5F-7DCFF3359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42</xdr:row>
      <xdr:rowOff>129540</xdr:rowOff>
    </xdr:from>
    <xdr:to>
      <xdr:col>11</xdr:col>
      <xdr:colOff>1173480</xdr:colOff>
      <xdr:row>57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7F6FC-A9FE-47EC-9A1A-3FD0B2DA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anceExcelAssignments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ing Selection"/>
      <sheetName val="Pet Selection"/>
    </sheetNames>
    <sheetDataSet>
      <sheetData sheetId="0">
        <row r="19">
          <cell r="G19" t="str">
            <v>Wall Mart</v>
          </cell>
          <cell r="H19" t="str">
            <v>Dollar Trap</v>
          </cell>
          <cell r="I19" t="str">
            <v>Office Repo</v>
          </cell>
          <cell r="M19" t="str">
            <v>Wall Mart</v>
          </cell>
          <cell r="N19" t="str">
            <v>Dollar Trap</v>
          </cell>
          <cell r="O19" t="str">
            <v>Office Repo</v>
          </cell>
        </row>
        <row r="20">
          <cell r="G20">
            <v>82.79</v>
          </cell>
          <cell r="H20">
            <v>87.539999999999992</v>
          </cell>
          <cell r="I20">
            <v>103.28999999999999</v>
          </cell>
          <cell r="M20">
            <v>75.899999999999991</v>
          </cell>
          <cell r="N20">
            <v>71.499999999999986</v>
          </cell>
          <cell r="O20">
            <v>108.45</v>
          </cell>
        </row>
      </sheetData>
      <sheetData sheetId="1">
        <row r="18">
          <cell r="C18" t="str">
            <v>DOG</v>
          </cell>
          <cell r="D18" t="str">
            <v xml:space="preserve">CAT </v>
          </cell>
        </row>
        <row r="19">
          <cell r="C19">
            <v>644</v>
          </cell>
          <cell r="D19">
            <v>559.5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8A63-5A98-4BC7-A031-58AED1B67C5B}">
  <dimension ref="A1:O32"/>
  <sheetViews>
    <sheetView tabSelected="1" workbookViewId="0">
      <selection activeCell="J38" sqref="J38"/>
    </sheetView>
  </sheetViews>
  <sheetFormatPr defaultRowHeight="14.4" x14ac:dyDescent="0.3"/>
  <cols>
    <col min="1" max="1" width="25.21875" bestFit="1" customWidth="1"/>
    <col min="4" max="4" width="10.109375" bestFit="1" customWidth="1"/>
    <col min="13" max="14" width="11.109375" bestFit="1" customWidth="1"/>
    <col min="15" max="15" width="10.109375" bestFit="1" customWidth="1"/>
  </cols>
  <sheetData>
    <row r="1" spans="1:15" x14ac:dyDescent="0.3">
      <c r="A1" s="40" t="s">
        <v>42</v>
      </c>
      <c r="B1" s="36"/>
      <c r="C1" s="36"/>
      <c r="D1" s="37" t="s">
        <v>40</v>
      </c>
      <c r="E1" s="37" t="s">
        <v>55</v>
      </c>
      <c r="F1" s="37" t="s">
        <v>39</v>
      </c>
      <c r="J1" s="40" t="s">
        <v>42</v>
      </c>
      <c r="K1" s="36"/>
      <c r="L1" s="36"/>
      <c r="M1" s="37" t="s">
        <v>40</v>
      </c>
      <c r="N1" s="37" t="s">
        <v>55</v>
      </c>
      <c r="O1" s="37" t="s">
        <v>39</v>
      </c>
    </row>
    <row r="2" spans="1:15" x14ac:dyDescent="0.3">
      <c r="A2" s="39" t="s">
        <v>41</v>
      </c>
      <c r="B2" s="36"/>
      <c r="C2" s="36"/>
      <c r="D2" s="38">
        <v>29</v>
      </c>
      <c r="E2" s="38">
        <v>149</v>
      </c>
      <c r="F2" s="38">
        <v>549</v>
      </c>
      <c r="J2" s="39" t="s">
        <v>41</v>
      </c>
      <c r="K2" s="36"/>
      <c r="L2" s="36"/>
      <c r="M2" s="38">
        <v>29</v>
      </c>
      <c r="N2" s="38">
        <v>149</v>
      </c>
      <c r="O2" s="38">
        <v>549</v>
      </c>
    </row>
    <row r="5" spans="1:15" x14ac:dyDescent="0.3">
      <c r="A5" s="5" t="s">
        <v>43</v>
      </c>
      <c r="B5" s="5"/>
      <c r="C5" s="5"/>
      <c r="D5" s="6">
        <v>40</v>
      </c>
      <c r="E5" s="6">
        <v>90</v>
      </c>
      <c r="F5" s="6">
        <v>370</v>
      </c>
      <c r="J5" s="5" t="s">
        <v>43</v>
      </c>
      <c r="K5" s="5"/>
      <c r="L5" s="5"/>
      <c r="M5" s="6">
        <v>40</v>
      </c>
      <c r="N5" s="6">
        <v>90</v>
      </c>
      <c r="O5" s="6">
        <v>370</v>
      </c>
    </row>
    <row r="6" spans="1:15" x14ac:dyDescent="0.3">
      <c r="A6" s="5" t="s">
        <v>44</v>
      </c>
      <c r="B6" s="5"/>
      <c r="C6" s="5"/>
      <c r="D6" s="5">
        <v>200</v>
      </c>
      <c r="E6" s="5">
        <v>1000</v>
      </c>
      <c r="F6" s="5">
        <v>11000</v>
      </c>
      <c r="J6" s="5" t="s">
        <v>44</v>
      </c>
      <c r="K6" s="5"/>
      <c r="L6" s="5"/>
      <c r="M6" s="5">
        <v>200</v>
      </c>
      <c r="N6" s="5">
        <v>1000</v>
      </c>
      <c r="O6" s="5">
        <v>11000</v>
      </c>
    </row>
    <row r="7" spans="1:15" x14ac:dyDescent="0.3">
      <c r="A7" s="5" t="s">
        <v>45</v>
      </c>
      <c r="B7" s="5"/>
      <c r="C7" s="5"/>
      <c r="D7" s="41">
        <f>D5/D6</f>
        <v>0.2</v>
      </c>
      <c r="E7" s="41">
        <f t="shared" ref="E7:F7" si="0">E5/E6</f>
        <v>0.09</v>
      </c>
      <c r="F7" s="41">
        <f t="shared" si="0"/>
        <v>3.3636363636363638E-2</v>
      </c>
      <c r="J7" s="5" t="s">
        <v>45</v>
      </c>
      <c r="K7" s="5"/>
      <c r="L7" s="5"/>
      <c r="M7" s="41">
        <f>M5/M6</f>
        <v>0.2</v>
      </c>
      <c r="N7" s="41">
        <f t="shared" ref="N7" si="1">N5/N6</f>
        <v>0.09</v>
      </c>
      <c r="O7" s="41">
        <f t="shared" ref="O7" si="2">O5/O6</f>
        <v>3.3636363636363638E-2</v>
      </c>
    </row>
    <row r="8" spans="1:15" x14ac:dyDescent="0.3">
      <c r="A8" s="5"/>
      <c r="B8" s="5"/>
      <c r="C8" s="5"/>
      <c r="D8" s="5"/>
      <c r="E8" s="5"/>
      <c r="F8" s="5"/>
      <c r="J8" s="5"/>
      <c r="K8" s="5"/>
      <c r="L8" s="5"/>
      <c r="M8" s="5"/>
      <c r="N8" s="5"/>
      <c r="O8" s="5"/>
    </row>
    <row r="9" spans="1:15" x14ac:dyDescent="0.3">
      <c r="A9" s="5"/>
      <c r="B9" s="5"/>
      <c r="C9" s="5"/>
      <c r="D9" s="5"/>
      <c r="E9" s="5"/>
      <c r="F9" s="5"/>
      <c r="J9" s="5"/>
      <c r="K9" s="5"/>
      <c r="L9" s="5"/>
      <c r="M9" s="5"/>
      <c r="N9" s="5"/>
      <c r="O9" s="5"/>
    </row>
    <row r="10" spans="1:15" x14ac:dyDescent="0.3">
      <c r="A10" s="5" t="s">
        <v>46</v>
      </c>
      <c r="B10" s="5"/>
      <c r="C10" s="5"/>
      <c r="D10" s="5">
        <v>15</v>
      </c>
      <c r="E10" s="5">
        <v>15</v>
      </c>
      <c r="F10" s="5">
        <v>15</v>
      </c>
      <c r="J10" s="5" t="s">
        <v>46</v>
      </c>
      <c r="K10" s="5"/>
      <c r="L10" s="5"/>
      <c r="M10" s="5">
        <v>500</v>
      </c>
      <c r="N10" s="5">
        <v>500</v>
      </c>
      <c r="O10" s="5">
        <v>500</v>
      </c>
    </row>
    <row r="11" spans="1:15" x14ac:dyDescent="0.3">
      <c r="A11" s="5" t="s">
        <v>47</v>
      </c>
      <c r="B11" s="5"/>
      <c r="C11" s="5"/>
      <c r="D11" s="5">
        <v>5</v>
      </c>
      <c r="E11" s="5">
        <v>5</v>
      </c>
      <c r="F11" s="5">
        <v>5</v>
      </c>
      <c r="J11" s="5" t="s">
        <v>47</v>
      </c>
      <c r="K11" s="5"/>
      <c r="L11" s="5"/>
      <c r="M11" s="5">
        <v>5</v>
      </c>
      <c r="N11" s="5">
        <v>5</v>
      </c>
      <c r="O11" s="5">
        <v>5</v>
      </c>
    </row>
    <row r="12" spans="1:15" x14ac:dyDescent="0.3">
      <c r="A12" s="5" t="s">
        <v>48</v>
      </c>
      <c r="B12" s="5"/>
      <c r="C12" s="5"/>
      <c r="D12" s="5">
        <v>50</v>
      </c>
      <c r="E12" s="5">
        <v>50</v>
      </c>
      <c r="F12" s="5">
        <v>50</v>
      </c>
      <c r="J12" s="5" t="s">
        <v>48</v>
      </c>
      <c r="K12" s="5"/>
      <c r="L12" s="5"/>
      <c r="M12" s="5">
        <v>50</v>
      </c>
      <c r="N12" s="5">
        <v>50</v>
      </c>
      <c r="O12" s="5">
        <v>50</v>
      </c>
    </row>
    <row r="13" spans="1:15" x14ac:dyDescent="0.3">
      <c r="A13" s="5" t="s">
        <v>49</v>
      </c>
      <c r="B13" s="5"/>
      <c r="C13" s="5"/>
      <c r="D13" s="5">
        <f>D10*D11*D12</f>
        <v>3750</v>
      </c>
      <c r="E13" s="5">
        <f t="shared" ref="E13:F13" si="3">E10*E11*E12</f>
        <v>3750</v>
      </c>
      <c r="F13" s="5">
        <f t="shared" si="3"/>
        <v>3750</v>
      </c>
      <c r="J13" s="5" t="s">
        <v>49</v>
      </c>
      <c r="K13" s="5"/>
      <c r="L13" s="5"/>
      <c r="M13" s="5">
        <f>M10*M11*M12</f>
        <v>125000</v>
      </c>
      <c r="N13" s="5">
        <f t="shared" ref="N13" si="4">N10*N11*N12</f>
        <v>125000</v>
      </c>
      <c r="O13" s="5">
        <f t="shared" ref="O13" si="5">O10*O11*O12</f>
        <v>125000</v>
      </c>
    </row>
    <row r="14" spans="1:15" x14ac:dyDescent="0.3">
      <c r="A14" s="5"/>
      <c r="B14" s="5"/>
      <c r="C14" s="5"/>
      <c r="D14" s="5"/>
      <c r="E14" s="5"/>
      <c r="F14" s="5"/>
      <c r="J14" s="5"/>
      <c r="K14" s="5"/>
      <c r="L14" s="5"/>
      <c r="M14" s="5"/>
      <c r="N14" s="5"/>
      <c r="O14" s="5"/>
    </row>
    <row r="15" spans="1:15" x14ac:dyDescent="0.3">
      <c r="A15" s="5"/>
      <c r="B15" s="5"/>
      <c r="C15" s="5"/>
      <c r="D15" s="5"/>
      <c r="E15" s="5"/>
      <c r="F15" s="5"/>
      <c r="J15" s="5"/>
      <c r="K15" s="5"/>
      <c r="L15" s="5"/>
      <c r="M15" s="5"/>
      <c r="N15" s="5"/>
      <c r="O15" s="5"/>
    </row>
    <row r="16" spans="1:15" x14ac:dyDescent="0.3">
      <c r="A16" s="5" t="s">
        <v>50</v>
      </c>
      <c r="B16" s="5"/>
      <c r="C16" s="5"/>
      <c r="D16" s="5">
        <v>3750</v>
      </c>
      <c r="E16" s="5">
        <v>3750</v>
      </c>
      <c r="F16" s="5">
        <v>3750</v>
      </c>
      <c r="J16" s="5" t="s">
        <v>50</v>
      </c>
      <c r="K16" s="5"/>
      <c r="L16" s="5"/>
      <c r="M16" s="5">
        <v>125000</v>
      </c>
      <c r="N16" s="5">
        <v>125000</v>
      </c>
      <c r="O16" s="5">
        <v>125000</v>
      </c>
    </row>
    <row r="17" spans="1:15" x14ac:dyDescent="0.3">
      <c r="A17" s="5" t="s">
        <v>52</v>
      </c>
      <c r="B17" s="5"/>
      <c r="C17" s="5"/>
      <c r="D17" s="41">
        <f>D7*D13</f>
        <v>750</v>
      </c>
      <c r="E17" s="41">
        <f t="shared" ref="E17:F17" si="6">E7*E13</f>
        <v>337.5</v>
      </c>
      <c r="F17" s="41">
        <f t="shared" si="6"/>
        <v>126.13636363636364</v>
      </c>
      <c r="J17" s="5" t="s">
        <v>52</v>
      </c>
      <c r="K17" s="5"/>
      <c r="L17" s="5"/>
      <c r="M17" s="41">
        <f>M7*M13</f>
        <v>25000</v>
      </c>
      <c r="N17" s="41">
        <f>N7*N13</f>
        <v>11250</v>
      </c>
      <c r="O17" s="41">
        <f>O7*O13</f>
        <v>4204.545454545455</v>
      </c>
    </row>
    <row r="18" spans="1:15" x14ac:dyDescent="0.3">
      <c r="A18" s="5" t="s">
        <v>51</v>
      </c>
      <c r="B18" s="5"/>
      <c r="C18" s="5"/>
      <c r="D18" s="5">
        <v>2</v>
      </c>
      <c r="E18" s="5">
        <v>2</v>
      </c>
      <c r="F18" s="5">
        <v>2</v>
      </c>
      <c r="J18" s="5" t="s">
        <v>51</v>
      </c>
      <c r="K18" s="5"/>
      <c r="L18" s="5"/>
      <c r="M18" s="5">
        <v>2</v>
      </c>
      <c r="N18" s="5">
        <v>2</v>
      </c>
      <c r="O18" s="5">
        <v>2</v>
      </c>
    </row>
    <row r="19" spans="1:15" x14ac:dyDescent="0.3">
      <c r="A19" s="42" t="s">
        <v>53</v>
      </c>
      <c r="B19" s="5"/>
      <c r="C19" s="5"/>
      <c r="D19" s="41">
        <f>D17*D18</f>
        <v>1500</v>
      </c>
      <c r="E19" s="41">
        <f t="shared" ref="E19:F19" si="7">E17*E18</f>
        <v>675</v>
      </c>
      <c r="F19" s="41">
        <f t="shared" si="7"/>
        <v>252.27272727272728</v>
      </c>
      <c r="J19" s="42" t="s">
        <v>53</v>
      </c>
      <c r="K19" s="5"/>
      <c r="L19" s="5"/>
      <c r="M19" s="41">
        <f>M17*M18</f>
        <v>50000</v>
      </c>
      <c r="N19" s="41">
        <f t="shared" ref="N19" si="8">N17*N18</f>
        <v>22500</v>
      </c>
      <c r="O19" s="41">
        <f t="shared" ref="O19" si="9">O17*O18</f>
        <v>8409.0909090909099</v>
      </c>
    </row>
    <row r="23" spans="1:15" x14ac:dyDescent="0.3">
      <c r="A23" s="10"/>
      <c r="B23" s="10"/>
      <c r="C23" s="10"/>
      <c r="D23" s="43" t="s">
        <v>40</v>
      </c>
      <c r="E23" s="43" t="s">
        <v>38</v>
      </c>
      <c r="F23" s="43" t="s">
        <v>39</v>
      </c>
      <c r="J23" s="10"/>
      <c r="K23" s="10"/>
      <c r="L23" s="10"/>
      <c r="M23" s="43" t="s">
        <v>40</v>
      </c>
      <c r="N23" s="43" t="s">
        <v>38</v>
      </c>
      <c r="O23" s="43" t="s">
        <v>39</v>
      </c>
    </row>
    <row r="24" spans="1:15" x14ac:dyDescent="0.3">
      <c r="A24" s="44" t="s">
        <v>54</v>
      </c>
      <c r="B24" s="10"/>
      <c r="C24" s="10"/>
      <c r="D24" s="11">
        <f>D2+D19</f>
        <v>1529</v>
      </c>
      <c r="E24" s="11">
        <f>E2+E19</f>
        <v>824</v>
      </c>
      <c r="F24" s="11">
        <f t="shared" ref="F24" si="10">F2+F19</f>
        <v>801.27272727272725</v>
      </c>
      <c r="J24" s="44" t="s">
        <v>54</v>
      </c>
      <c r="K24" s="10"/>
      <c r="L24" s="10"/>
      <c r="M24" s="11">
        <f>M2+M19</f>
        <v>50029</v>
      </c>
      <c r="N24" s="11">
        <f>N2+N19</f>
        <v>22649</v>
      </c>
      <c r="O24" s="11">
        <f t="shared" ref="O24" si="11">O2+O19</f>
        <v>8958.0909090909099</v>
      </c>
    </row>
    <row r="30" spans="1:15" x14ac:dyDescent="0.3">
      <c r="H30" s="2"/>
      <c r="I30" t="s">
        <v>35</v>
      </c>
    </row>
    <row r="31" spans="1:15" x14ac:dyDescent="0.3">
      <c r="H31" s="10"/>
      <c r="I31" t="s">
        <v>36</v>
      </c>
    </row>
    <row r="32" spans="1:15" x14ac:dyDescent="0.3">
      <c r="H32" s="35"/>
      <c r="I32" t="s">
        <v>37</v>
      </c>
    </row>
  </sheetData>
  <conditionalFormatting sqref="D24:F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O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0A17-72B8-40FC-A280-49E78536FA8C}">
  <dimension ref="A1:O41"/>
  <sheetViews>
    <sheetView workbookViewId="0">
      <selection activeCell="N41" sqref="N41"/>
    </sheetView>
  </sheetViews>
  <sheetFormatPr defaultRowHeight="14.4" x14ac:dyDescent="0.3"/>
  <cols>
    <col min="1" max="1" width="50.21875" bestFit="1" customWidth="1"/>
    <col min="4" max="6" width="12.109375" bestFit="1" customWidth="1"/>
    <col min="10" max="10" width="64.5546875" bestFit="1" customWidth="1"/>
    <col min="13" max="14" width="12.109375" bestFit="1" customWidth="1"/>
    <col min="15" max="15" width="13.6640625" bestFit="1" customWidth="1"/>
  </cols>
  <sheetData>
    <row r="1" spans="1:15" x14ac:dyDescent="0.3">
      <c r="A1" s="46" t="s">
        <v>56</v>
      </c>
      <c r="B1" s="10"/>
      <c r="C1" s="10"/>
      <c r="D1" s="10" t="s">
        <v>57</v>
      </c>
      <c r="E1" s="10" t="s">
        <v>58</v>
      </c>
      <c r="F1" s="10" t="s">
        <v>59</v>
      </c>
      <c r="J1" s="57" t="s">
        <v>56</v>
      </c>
      <c r="K1" s="58"/>
      <c r="L1" s="58"/>
      <c r="M1" s="58" t="s">
        <v>57</v>
      </c>
      <c r="N1" s="58" t="s">
        <v>58</v>
      </c>
      <c r="O1" s="58" t="s">
        <v>59</v>
      </c>
    </row>
    <row r="2" spans="1:15" x14ac:dyDescent="0.3">
      <c r="A2" s="10" t="s">
        <v>60</v>
      </c>
      <c r="B2" s="10"/>
      <c r="C2" s="10"/>
      <c r="D2" s="10"/>
      <c r="E2" s="10"/>
      <c r="F2" s="10"/>
      <c r="J2" s="58" t="s">
        <v>60</v>
      </c>
      <c r="K2" s="58"/>
      <c r="L2" s="58"/>
      <c r="M2" s="58"/>
      <c r="N2" s="58"/>
      <c r="O2" s="58"/>
    </row>
    <row r="3" spans="1:15" x14ac:dyDescent="0.3">
      <c r="A3" s="10" t="s">
        <v>41</v>
      </c>
      <c r="B3" s="10"/>
      <c r="C3" s="10"/>
      <c r="D3" s="45">
        <v>14500</v>
      </c>
      <c r="E3" s="45">
        <v>31000</v>
      </c>
      <c r="F3" s="45">
        <v>72000</v>
      </c>
      <c r="J3" s="58" t="s">
        <v>41</v>
      </c>
      <c r="K3" s="58"/>
      <c r="L3" s="58"/>
      <c r="M3" s="59">
        <v>14500</v>
      </c>
      <c r="N3" s="59">
        <v>31000</v>
      </c>
      <c r="O3" s="59">
        <v>72000</v>
      </c>
    </row>
    <row r="4" spans="1:15" x14ac:dyDescent="0.3">
      <c r="A4" s="10" t="s">
        <v>61</v>
      </c>
      <c r="B4" s="10"/>
      <c r="C4" s="10"/>
      <c r="D4" s="45">
        <v>1450</v>
      </c>
      <c r="E4" s="45">
        <v>3100</v>
      </c>
      <c r="F4" s="45">
        <v>7200</v>
      </c>
      <c r="J4" s="58" t="s">
        <v>61</v>
      </c>
      <c r="K4" s="58"/>
      <c r="L4" s="58"/>
      <c r="M4" s="59">
        <v>1450</v>
      </c>
      <c r="N4" s="59">
        <v>3100</v>
      </c>
      <c r="O4" s="59">
        <v>7200</v>
      </c>
    </row>
    <row r="5" spans="1:15" x14ac:dyDescent="0.3">
      <c r="J5" s="58" t="s">
        <v>77</v>
      </c>
      <c r="K5" s="58"/>
      <c r="L5" s="58"/>
      <c r="M5" s="60">
        <f>(M3+M4)*40/100</f>
        <v>6380</v>
      </c>
      <c r="N5" s="60">
        <f t="shared" ref="N5:O5" si="0">(N3+N4)*40/100</f>
        <v>13640</v>
      </c>
      <c r="O5" s="60">
        <f t="shared" si="0"/>
        <v>31680</v>
      </c>
    </row>
    <row r="7" spans="1:15" x14ac:dyDescent="0.3">
      <c r="A7" s="47" t="s">
        <v>62</v>
      </c>
      <c r="B7" s="48"/>
      <c r="C7" s="48"/>
      <c r="D7" s="48"/>
      <c r="E7" s="48"/>
      <c r="F7" s="48"/>
      <c r="J7" s="47" t="s">
        <v>62</v>
      </c>
      <c r="K7" s="48"/>
      <c r="L7" s="48"/>
      <c r="M7" s="48"/>
      <c r="N7" s="48"/>
      <c r="O7" s="48"/>
    </row>
    <row r="8" spans="1:15" x14ac:dyDescent="0.3">
      <c r="A8" s="48" t="s">
        <v>63</v>
      </c>
      <c r="B8" s="48"/>
      <c r="C8" s="48"/>
      <c r="D8" s="49">
        <v>1500</v>
      </c>
      <c r="E8" s="49">
        <v>2500</v>
      </c>
      <c r="F8" s="49">
        <v>3100</v>
      </c>
      <c r="J8" s="48" t="s">
        <v>63</v>
      </c>
      <c r="K8" s="48"/>
      <c r="L8" s="48"/>
      <c r="M8" s="49">
        <v>1500</v>
      </c>
      <c r="N8" s="49">
        <v>2500</v>
      </c>
      <c r="O8" s="49">
        <v>3100</v>
      </c>
    </row>
    <row r="9" spans="1:15" x14ac:dyDescent="0.3">
      <c r="A9" s="48" t="s">
        <v>64</v>
      </c>
      <c r="B9" s="48"/>
      <c r="C9" s="48"/>
      <c r="D9" s="49">
        <v>210</v>
      </c>
      <c r="E9" s="49">
        <v>300</v>
      </c>
      <c r="F9" s="49">
        <v>450</v>
      </c>
      <c r="J9" s="48" t="s">
        <v>64</v>
      </c>
      <c r="K9" s="48"/>
      <c r="L9" s="48"/>
      <c r="M9" s="49">
        <v>210</v>
      </c>
      <c r="N9" s="49">
        <v>300</v>
      </c>
      <c r="O9" s="49">
        <v>450</v>
      </c>
    </row>
    <row r="10" spans="1:15" x14ac:dyDescent="0.3">
      <c r="A10" s="48" t="s">
        <v>74</v>
      </c>
      <c r="B10" s="48"/>
      <c r="C10" s="48"/>
      <c r="D10" s="49">
        <v>3.98</v>
      </c>
      <c r="E10" s="49">
        <v>3.98</v>
      </c>
      <c r="F10" s="49">
        <v>3.98</v>
      </c>
      <c r="G10" s="1"/>
      <c r="J10" s="48" t="s">
        <v>74</v>
      </c>
      <c r="K10" s="48"/>
      <c r="L10" s="48"/>
      <c r="M10" s="49">
        <v>3.98</v>
      </c>
      <c r="N10" s="49">
        <v>3.98</v>
      </c>
      <c r="O10" s="49">
        <v>3.98</v>
      </c>
    </row>
    <row r="11" spans="1:15" x14ac:dyDescent="0.3">
      <c r="A11" s="48"/>
      <c r="B11" s="48"/>
      <c r="C11" s="48"/>
      <c r="D11" s="48"/>
      <c r="E11" s="48"/>
      <c r="F11" s="48"/>
      <c r="J11" s="48"/>
      <c r="K11" s="48"/>
      <c r="L11" s="48"/>
      <c r="M11" s="48"/>
      <c r="N11" s="48"/>
      <c r="O11" s="48"/>
    </row>
    <row r="13" spans="1:15" x14ac:dyDescent="0.3">
      <c r="A13" s="50" t="s">
        <v>65</v>
      </c>
      <c r="B13" s="50"/>
      <c r="C13" s="50"/>
      <c r="D13" s="50"/>
      <c r="E13" s="50"/>
      <c r="F13" s="50"/>
      <c r="J13" s="50" t="s">
        <v>65</v>
      </c>
      <c r="K13" s="50"/>
      <c r="L13" s="50"/>
      <c r="M13" s="50"/>
      <c r="N13" s="50"/>
      <c r="O13" s="50"/>
    </row>
    <row r="14" spans="1:15" x14ac:dyDescent="0.3">
      <c r="A14" s="50" t="s">
        <v>66</v>
      </c>
      <c r="B14" s="50"/>
      <c r="C14" s="50"/>
      <c r="D14" s="50">
        <v>30000</v>
      </c>
      <c r="E14" s="50">
        <v>30000</v>
      </c>
      <c r="F14" s="50">
        <v>30000</v>
      </c>
      <c r="J14" s="50" t="s">
        <v>66</v>
      </c>
      <c r="K14" s="50"/>
      <c r="L14" s="50"/>
      <c r="M14" s="50">
        <v>30000</v>
      </c>
      <c r="N14" s="50">
        <v>30000</v>
      </c>
      <c r="O14" s="50">
        <v>30000</v>
      </c>
    </row>
    <row r="15" spans="1:15" x14ac:dyDescent="0.3">
      <c r="A15" s="50" t="s">
        <v>67</v>
      </c>
      <c r="B15" s="50"/>
      <c r="C15" s="50"/>
      <c r="D15" s="50">
        <v>35</v>
      </c>
      <c r="E15" s="50">
        <v>19</v>
      </c>
      <c r="F15" s="50">
        <v>17</v>
      </c>
      <c r="J15" s="50" t="s">
        <v>67</v>
      </c>
      <c r="K15" s="50"/>
      <c r="L15" s="50"/>
      <c r="M15" s="50">
        <v>35</v>
      </c>
      <c r="N15" s="50">
        <v>19</v>
      </c>
      <c r="O15" s="50">
        <v>17</v>
      </c>
    </row>
    <row r="16" spans="1:15" x14ac:dyDescent="0.3">
      <c r="A16" s="50" t="s">
        <v>73</v>
      </c>
      <c r="B16" s="50"/>
      <c r="C16" s="50"/>
      <c r="D16" s="50">
        <f>D14/D15</f>
        <v>857.14285714285711</v>
      </c>
      <c r="E16" s="50">
        <f t="shared" ref="E16:F16" si="1">E14/E15</f>
        <v>1578.9473684210527</v>
      </c>
      <c r="F16" s="50">
        <f t="shared" si="1"/>
        <v>1764.7058823529412</v>
      </c>
      <c r="J16" s="50" t="s">
        <v>73</v>
      </c>
      <c r="K16" s="50"/>
      <c r="L16" s="50"/>
      <c r="M16" s="50">
        <f>M14/M15</f>
        <v>857.14285714285711</v>
      </c>
      <c r="N16" s="50">
        <f t="shared" ref="N16" si="2">N14/N15</f>
        <v>1578.9473684210527</v>
      </c>
      <c r="O16" s="50">
        <f t="shared" ref="O16" si="3">O14/O15</f>
        <v>1764.7058823529412</v>
      </c>
    </row>
    <row r="17" spans="1:15" x14ac:dyDescent="0.3">
      <c r="A17" s="52" t="s">
        <v>68</v>
      </c>
      <c r="B17" s="50"/>
      <c r="C17" s="50"/>
      <c r="D17" s="51">
        <f>D10*D16</f>
        <v>3411.4285714285711</v>
      </c>
      <c r="E17" s="51">
        <f t="shared" ref="E17:F17" si="4">E10*E16</f>
        <v>6284.21052631579</v>
      </c>
      <c r="F17" s="51">
        <f t="shared" si="4"/>
        <v>7023.5294117647063</v>
      </c>
      <c r="J17" s="52" t="s">
        <v>68</v>
      </c>
      <c r="K17" s="50"/>
      <c r="L17" s="50"/>
      <c r="M17" s="51">
        <f>M10*M16</f>
        <v>3411.4285714285711</v>
      </c>
      <c r="N17" s="51">
        <f t="shared" ref="N17" si="5">N10*N16</f>
        <v>6284.21052631579</v>
      </c>
      <c r="O17" s="51">
        <f t="shared" ref="O17" si="6">O10*O16</f>
        <v>7023.5294117647063</v>
      </c>
    </row>
    <row r="18" spans="1:15" x14ac:dyDescent="0.3">
      <c r="A18" s="50"/>
      <c r="B18" s="50"/>
      <c r="C18" s="50"/>
      <c r="D18" s="50"/>
      <c r="E18" s="50"/>
      <c r="F18" s="50"/>
      <c r="J18" s="50"/>
      <c r="K18" s="50"/>
      <c r="L18" s="50"/>
      <c r="M18" s="50"/>
      <c r="N18" s="50"/>
      <c r="O18" s="50"/>
    </row>
    <row r="19" spans="1:15" x14ac:dyDescent="0.3">
      <c r="A19" s="53"/>
      <c r="B19" s="53"/>
      <c r="C19" s="53"/>
      <c r="D19" s="53" t="s">
        <v>57</v>
      </c>
      <c r="E19" s="53" t="s">
        <v>58</v>
      </c>
      <c r="F19" s="53" t="s">
        <v>59</v>
      </c>
      <c r="J19" s="53"/>
      <c r="K19" s="53"/>
      <c r="L19" s="53"/>
      <c r="M19" s="53" t="s">
        <v>57</v>
      </c>
      <c r="N19" s="53" t="s">
        <v>58</v>
      </c>
      <c r="O19" s="53" t="s">
        <v>59</v>
      </c>
    </row>
    <row r="20" spans="1:15" x14ac:dyDescent="0.3">
      <c r="A20" s="55" t="s">
        <v>76</v>
      </c>
      <c r="B20" s="53"/>
      <c r="C20" s="53"/>
      <c r="D20" s="54">
        <f>D8+D9+D17+D3+D4</f>
        <v>21071.428571428572</v>
      </c>
      <c r="E20" s="54">
        <f t="shared" ref="E20:F20" si="7">E8+E9+E17+E3+E4</f>
        <v>43184.210526315786</v>
      </c>
      <c r="F20" s="54">
        <f t="shared" si="7"/>
        <v>89773.529411764699</v>
      </c>
      <c r="J20" s="55" t="s">
        <v>78</v>
      </c>
      <c r="K20" s="53"/>
      <c r="L20" s="53"/>
      <c r="M20" s="54">
        <f>M8+M9+M17+M3+M4+M5</f>
        <v>27451.428571428572</v>
      </c>
      <c r="N20" s="54">
        <f t="shared" ref="N20:O20" si="8">N8+N9+N17+N3+N4+N5</f>
        <v>56824.210526315786</v>
      </c>
      <c r="O20" s="54">
        <f t="shared" si="8"/>
        <v>121453.5294117647</v>
      </c>
    </row>
    <row r="22" spans="1:15" x14ac:dyDescent="0.3">
      <c r="A22" s="8" t="s">
        <v>69</v>
      </c>
      <c r="B22" s="8"/>
      <c r="C22" s="8"/>
      <c r="D22" s="8">
        <v>30000</v>
      </c>
      <c r="E22" s="8">
        <v>30000</v>
      </c>
      <c r="F22" s="8">
        <v>30000</v>
      </c>
      <c r="J22" s="8" t="s">
        <v>69</v>
      </c>
      <c r="K22" s="8"/>
      <c r="L22" s="8"/>
      <c r="M22" s="8">
        <v>30000</v>
      </c>
      <c r="N22" s="8">
        <v>30000</v>
      </c>
      <c r="O22" s="8">
        <v>30000</v>
      </c>
    </row>
    <row r="23" spans="1:15" x14ac:dyDescent="0.3">
      <c r="A23" s="8" t="s">
        <v>70</v>
      </c>
      <c r="B23" s="8"/>
      <c r="C23" s="8"/>
      <c r="D23" s="8">
        <v>250000</v>
      </c>
      <c r="E23" s="8">
        <v>250000</v>
      </c>
      <c r="F23" s="8">
        <v>250000</v>
      </c>
      <c r="J23" s="8" t="s">
        <v>70</v>
      </c>
      <c r="K23" s="8"/>
      <c r="L23" s="8"/>
      <c r="M23" s="8">
        <v>250000</v>
      </c>
      <c r="N23" s="8">
        <v>250000</v>
      </c>
      <c r="O23" s="8">
        <v>250000</v>
      </c>
    </row>
    <row r="24" spans="1:15" x14ac:dyDescent="0.3">
      <c r="A24" s="9" t="s">
        <v>71</v>
      </c>
      <c r="B24" s="8"/>
      <c r="C24" s="8"/>
      <c r="D24" s="8">
        <f>D23/D22</f>
        <v>8.3333333333333339</v>
      </c>
      <c r="E24" s="8">
        <f t="shared" ref="E24:F24" si="9">E23/E22</f>
        <v>8.3333333333333339</v>
      </c>
      <c r="F24" s="8">
        <f t="shared" si="9"/>
        <v>8.3333333333333339</v>
      </c>
      <c r="J24" s="9" t="s">
        <v>71</v>
      </c>
      <c r="K24" s="8"/>
      <c r="L24" s="8"/>
      <c r="M24" s="8">
        <f>M23/M22</f>
        <v>8.3333333333333339</v>
      </c>
      <c r="N24" s="8">
        <f t="shared" ref="N24" si="10">N23/N22</f>
        <v>8.3333333333333339</v>
      </c>
      <c r="O24" s="8">
        <f t="shared" ref="O24" si="11">O23/O22</f>
        <v>8.3333333333333339</v>
      </c>
    </row>
    <row r="27" spans="1:15" x14ac:dyDescent="0.3">
      <c r="A27" s="21" t="s">
        <v>72</v>
      </c>
      <c r="B27" s="22"/>
      <c r="C27" s="22"/>
      <c r="D27" s="24">
        <f>D20*D24</f>
        <v>175595.23809523811</v>
      </c>
      <c r="E27" s="24">
        <f t="shared" ref="E27:F27" si="12">E20*E24</f>
        <v>359868.42105263157</v>
      </c>
      <c r="F27" s="24">
        <f t="shared" si="12"/>
        <v>748112.74509803916</v>
      </c>
      <c r="J27" s="21" t="s">
        <v>72</v>
      </c>
      <c r="K27" s="22"/>
      <c r="L27" s="22"/>
      <c r="M27" s="24">
        <f>M20*M24</f>
        <v>228761.90476190479</v>
      </c>
      <c r="N27" s="24">
        <f t="shared" ref="N27:O27" si="13">N20*N24</f>
        <v>473535.08771929826</v>
      </c>
      <c r="O27" s="24">
        <f t="shared" si="13"/>
        <v>1012112.7450980393</v>
      </c>
    </row>
    <row r="32" spans="1:15" x14ac:dyDescent="0.3">
      <c r="A32" s="50"/>
      <c r="B32" s="50"/>
      <c r="C32" s="50"/>
      <c r="D32" s="50" t="s">
        <v>57</v>
      </c>
      <c r="E32" s="50" t="s">
        <v>58</v>
      </c>
      <c r="F32" s="50" t="s">
        <v>59</v>
      </c>
      <c r="J32" s="50"/>
      <c r="K32" s="50"/>
      <c r="L32" s="50"/>
      <c r="M32" s="50" t="s">
        <v>57</v>
      </c>
      <c r="N32" s="50" t="s">
        <v>58</v>
      </c>
      <c r="O32" s="50" t="s">
        <v>59</v>
      </c>
    </row>
    <row r="33" spans="1:15" x14ac:dyDescent="0.3">
      <c r="A33" s="52" t="s">
        <v>75</v>
      </c>
      <c r="B33" s="50"/>
      <c r="C33" s="50"/>
      <c r="D33" s="56">
        <v>175595.23809523811</v>
      </c>
      <c r="E33" s="56">
        <v>359868.42105263157</v>
      </c>
      <c r="F33" s="56">
        <v>748112.74509803916</v>
      </c>
      <c r="J33" s="52" t="s">
        <v>75</v>
      </c>
      <c r="K33" s="50"/>
      <c r="L33" s="50"/>
      <c r="M33" s="56">
        <v>175595.23809523811</v>
      </c>
      <c r="N33" s="56">
        <v>359868.42105263157</v>
      </c>
      <c r="O33" s="56">
        <v>748112.74509803916</v>
      </c>
    </row>
    <row r="39" spans="1:15" x14ac:dyDescent="0.3">
      <c r="H39" s="2"/>
      <c r="I39" t="s">
        <v>0</v>
      </c>
    </row>
    <row r="40" spans="1:15" x14ac:dyDescent="0.3">
      <c r="H40" s="4"/>
      <c r="I40" t="s">
        <v>1</v>
      </c>
    </row>
    <row r="41" spans="1:15" x14ac:dyDescent="0.3">
      <c r="H41" s="3"/>
      <c r="I41" t="s">
        <v>2</v>
      </c>
    </row>
  </sheetData>
  <conditionalFormatting sqref="D33:F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O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AB1E-4BC0-424B-8302-403BB2E8D949}">
  <dimension ref="A3:M50"/>
  <sheetViews>
    <sheetView topLeftCell="A28" workbookViewId="0">
      <selection activeCell="F48" sqref="F48:G50"/>
    </sheetView>
  </sheetViews>
  <sheetFormatPr defaultRowHeight="14.4" x14ac:dyDescent="0.3"/>
  <cols>
    <col min="1" max="1" width="28.6640625" bestFit="1" customWidth="1"/>
    <col min="3" max="3" width="17.5546875" bestFit="1" customWidth="1"/>
    <col min="4" max="4" width="18.21875" bestFit="1" customWidth="1"/>
    <col min="5" max="5" width="12" bestFit="1" customWidth="1"/>
    <col min="9" max="9" width="28.6640625" bestFit="1" customWidth="1"/>
    <col min="11" max="11" width="15.44140625" bestFit="1" customWidth="1"/>
    <col min="12" max="12" width="18.21875" bestFit="1" customWidth="1"/>
    <col min="13" max="13" width="12" bestFit="1" customWidth="1"/>
  </cols>
  <sheetData>
    <row r="3" spans="1:13" x14ac:dyDescent="0.3">
      <c r="A3" s="8" t="s">
        <v>7</v>
      </c>
      <c r="B3" s="8"/>
      <c r="C3" s="8" t="s">
        <v>3</v>
      </c>
      <c r="D3" s="8" t="s">
        <v>4</v>
      </c>
      <c r="E3" s="8" t="s">
        <v>5</v>
      </c>
      <c r="I3" s="8" t="s">
        <v>7</v>
      </c>
      <c r="J3" s="8"/>
      <c r="K3" s="8" t="s">
        <v>3</v>
      </c>
      <c r="L3" s="8" t="s">
        <v>4</v>
      </c>
      <c r="M3" s="8" t="s">
        <v>5</v>
      </c>
    </row>
    <row r="4" spans="1:13" x14ac:dyDescent="0.3">
      <c r="A4" s="8"/>
      <c r="B4" s="8"/>
      <c r="C4" s="8"/>
      <c r="D4" s="8"/>
      <c r="E4" s="8"/>
      <c r="I4" s="8"/>
      <c r="J4" s="8"/>
      <c r="K4" s="8"/>
      <c r="L4" s="8"/>
      <c r="M4" s="8"/>
    </row>
    <row r="5" spans="1:13" x14ac:dyDescent="0.3">
      <c r="A5" s="9" t="s">
        <v>6</v>
      </c>
      <c r="B5" s="8"/>
      <c r="C5" s="8"/>
      <c r="D5" s="8"/>
      <c r="E5" s="8"/>
      <c r="I5" s="9" t="s">
        <v>6</v>
      </c>
      <c r="J5" s="8"/>
      <c r="K5" s="8"/>
      <c r="L5" s="8"/>
      <c r="M5" s="8"/>
    </row>
    <row r="6" spans="1:13" x14ac:dyDescent="0.3">
      <c r="A6" s="5" t="s">
        <v>8</v>
      </c>
      <c r="B6" s="5"/>
      <c r="C6" s="6">
        <v>280</v>
      </c>
      <c r="D6" s="6">
        <v>100</v>
      </c>
      <c r="E6" s="6">
        <v>350</v>
      </c>
      <c r="I6" s="5" t="s">
        <v>8</v>
      </c>
      <c r="J6" s="5"/>
      <c r="K6" s="6">
        <v>280</v>
      </c>
      <c r="L6" s="6">
        <v>100</v>
      </c>
      <c r="M6" s="6">
        <v>350</v>
      </c>
    </row>
    <row r="7" spans="1:13" x14ac:dyDescent="0.3">
      <c r="A7" s="5" t="s">
        <v>9</v>
      </c>
      <c r="B7" s="5"/>
      <c r="C7" s="6">
        <v>18</v>
      </c>
      <c r="D7" s="5">
        <v>0</v>
      </c>
      <c r="E7" s="5">
        <v>0</v>
      </c>
      <c r="I7" s="5" t="s">
        <v>9</v>
      </c>
      <c r="J7" s="5"/>
      <c r="K7" s="6">
        <v>18</v>
      </c>
      <c r="L7" s="5">
        <v>0</v>
      </c>
      <c r="M7" s="5">
        <v>0</v>
      </c>
    </row>
    <row r="8" spans="1:13" x14ac:dyDescent="0.3">
      <c r="A8" s="5" t="s">
        <v>10</v>
      </c>
      <c r="B8" s="5"/>
      <c r="C8" s="6">
        <v>25</v>
      </c>
      <c r="D8" s="5">
        <v>0</v>
      </c>
      <c r="E8" s="5">
        <v>0</v>
      </c>
      <c r="I8" s="5" t="s">
        <v>10</v>
      </c>
      <c r="J8" s="5"/>
      <c r="K8" s="6">
        <v>25</v>
      </c>
      <c r="L8" s="5">
        <v>0</v>
      </c>
      <c r="M8" s="5">
        <v>0</v>
      </c>
    </row>
    <row r="9" spans="1:13" x14ac:dyDescent="0.3">
      <c r="A9" s="5" t="s">
        <v>11</v>
      </c>
      <c r="B9" s="5"/>
      <c r="C9" s="6">
        <v>15</v>
      </c>
      <c r="D9" s="5">
        <v>0</v>
      </c>
      <c r="E9" s="5">
        <v>0</v>
      </c>
      <c r="I9" s="5" t="s">
        <v>11</v>
      </c>
      <c r="J9" s="5"/>
      <c r="K9" s="6">
        <v>15</v>
      </c>
      <c r="L9" s="5">
        <v>0</v>
      </c>
      <c r="M9" s="5">
        <v>0</v>
      </c>
    </row>
    <row r="10" spans="1:13" x14ac:dyDescent="0.3">
      <c r="A10" s="5" t="s">
        <v>12</v>
      </c>
      <c r="B10" s="5"/>
      <c r="C10" s="6">
        <v>9</v>
      </c>
      <c r="D10" s="5">
        <v>0</v>
      </c>
      <c r="E10" s="5">
        <v>0</v>
      </c>
      <c r="I10" s="5" t="s">
        <v>12</v>
      </c>
      <c r="J10" s="5"/>
      <c r="K10" s="6">
        <v>9</v>
      </c>
      <c r="L10" s="5">
        <v>0</v>
      </c>
      <c r="M10" s="5">
        <v>0</v>
      </c>
    </row>
    <row r="11" spans="1:13" x14ac:dyDescent="0.3">
      <c r="A11" s="5" t="s">
        <v>13</v>
      </c>
      <c r="B11" s="5"/>
      <c r="C11" s="7">
        <v>0</v>
      </c>
      <c r="D11" s="6">
        <v>99</v>
      </c>
      <c r="E11" s="5">
        <v>0</v>
      </c>
      <c r="I11" s="5" t="s">
        <v>13</v>
      </c>
      <c r="J11" s="5"/>
      <c r="K11" s="7">
        <v>0</v>
      </c>
      <c r="L11" s="6">
        <v>99</v>
      </c>
      <c r="M11" s="5">
        <v>0</v>
      </c>
    </row>
    <row r="12" spans="1:13" x14ac:dyDescent="0.3">
      <c r="A12" s="5" t="s">
        <v>14</v>
      </c>
      <c r="B12" s="5"/>
      <c r="C12" s="7">
        <v>0</v>
      </c>
      <c r="D12" s="6">
        <v>95</v>
      </c>
      <c r="E12" s="5">
        <v>0</v>
      </c>
      <c r="I12" s="5" t="s">
        <v>14</v>
      </c>
      <c r="J12" s="5"/>
      <c r="K12" s="7">
        <v>0</v>
      </c>
      <c r="L12" s="6">
        <v>95</v>
      </c>
      <c r="M12" s="5">
        <v>0</v>
      </c>
    </row>
    <row r="13" spans="1:13" x14ac:dyDescent="0.3">
      <c r="A13" s="5" t="s">
        <v>15</v>
      </c>
      <c r="B13" s="5"/>
      <c r="C13" s="7">
        <v>0</v>
      </c>
      <c r="D13" s="6">
        <v>85</v>
      </c>
      <c r="E13" s="5">
        <v>0</v>
      </c>
      <c r="I13" s="5" t="s">
        <v>15</v>
      </c>
      <c r="J13" s="5"/>
      <c r="K13" s="7">
        <v>0</v>
      </c>
      <c r="L13" s="6">
        <v>85</v>
      </c>
      <c r="M13" s="5">
        <v>0</v>
      </c>
    </row>
    <row r="14" spans="1:13" x14ac:dyDescent="0.3">
      <c r="A14" s="5" t="s">
        <v>16</v>
      </c>
      <c r="B14" s="5"/>
      <c r="C14" s="7">
        <v>0</v>
      </c>
      <c r="D14" s="6">
        <v>85</v>
      </c>
      <c r="E14" s="5">
        <v>0</v>
      </c>
      <c r="I14" s="5" t="s">
        <v>16</v>
      </c>
      <c r="J14" s="5"/>
      <c r="K14" s="7">
        <v>0</v>
      </c>
      <c r="L14" s="6">
        <v>85</v>
      </c>
      <c r="M14" s="5">
        <v>0</v>
      </c>
    </row>
    <row r="15" spans="1:13" x14ac:dyDescent="0.3">
      <c r="A15" s="5" t="s">
        <v>23</v>
      </c>
      <c r="B15" s="5"/>
      <c r="C15" s="7">
        <v>0</v>
      </c>
      <c r="D15" s="7">
        <v>0</v>
      </c>
      <c r="E15" s="6">
        <v>555</v>
      </c>
      <c r="I15" s="5" t="s">
        <v>23</v>
      </c>
      <c r="J15" s="5"/>
      <c r="K15" s="7">
        <v>0</v>
      </c>
      <c r="L15" s="7">
        <v>0</v>
      </c>
      <c r="M15" s="6">
        <v>555</v>
      </c>
    </row>
    <row r="16" spans="1:13" x14ac:dyDescent="0.3">
      <c r="A16" s="10"/>
      <c r="B16" s="10"/>
      <c r="C16" s="10"/>
      <c r="D16" s="10"/>
      <c r="E16" s="10"/>
      <c r="I16" s="10"/>
      <c r="J16" s="10"/>
      <c r="K16" s="10"/>
      <c r="L16" s="10"/>
      <c r="M16" s="10"/>
    </row>
    <row r="17" spans="1:13" x14ac:dyDescent="0.3">
      <c r="A17" s="13" t="s">
        <v>17</v>
      </c>
      <c r="B17" s="10"/>
      <c r="C17" s="11">
        <f>SUM(C6:C15)</f>
        <v>347</v>
      </c>
      <c r="D17" s="11">
        <f t="shared" ref="D17:E17" si="0">SUM(D6:D15)</f>
        <v>464</v>
      </c>
      <c r="E17" s="11">
        <f t="shared" si="0"/>
        <v>905</v>
      </c>
      <c r="I17" s="13" t="s">
        <v>17</v>
      </c>
      <c r="J17" s="10"/>
      <c r="K17" s="11">
        <f>SUM(K6:K15)</f>
        <v>347</v>
      </c>
      <c r="L17" s="11">
        <f t="shared" ref="L17:M17" si="1">SUM(L6:L15)</f>
        <v>464</v>
      </c>
      <c r="M17" s="11">
        <f t="shared" si="1"/>
        <v>905</v>
      </c>
    </row>
    <row r="18" spans="1:13" x14ac:dyDescent="0.3">
      <c r="A18" s="14" t="s">
        <v>18</v>
      </c>
      <c r="B18" s="10"/>
      <c r="C18" s="10">
        <v>2</v>
      </c>
      <c r="D18" s="12">
        <v>2</v>
      </c>
      <c r="E18" s="10">
        <v>2</v>
      </c>
      <c r="I18" s="14" t="s">
        <v>18</v>
      </c>
      <c r="J18" s="10"/>
      <c r="K18" s="10">
        <v>4</v>
      </c>
      <c r="L18" s="12">
        <v>4</v>
      </c>
      <c r="M18" s="10">
        <v>4</v>
      </c>
    </row>
    <row r="19" spans="1:13" x14ac:dyDescent="0.3">
      <c r="A19" s="15" t="s">
        <v>19</v>
      </c>
      <c r="B19" s="10"/>
      <c r="C19" s="11">
        <f>C17*C18</f>
        <v>694</v>
      </c>
      <c r="D19" s="11">
        <f t="shared" ref="D19:E19" si="2">D17*D18</f>
        <v>928</v>
      </c>
      <c r="E19" s="11">
        <f t="shared" si="2"/>
        <v>1810</v>
      </c>
      <c r="I19" s="15" t="s">
        <v>19</v>
      </c>
      <c r="J19" s="10"/>
      <c r="K19" s="11">
        <f>K17*K18</f>
        <v>1388</v>
      </c>
      <c r="L19" s="11">
        <f t="shared" ref="L19" si="3">L17*L18</f>
        <v>1856</v>
      </c>
      <c r="M19" s="11">
        <f t="shared" ref="M19" si="4">M17*M18</f>
        <v>3620</v>
      </c>
    </row>
    <row r="21" spans="1:13" x14ac:dyDescent="0.3">
      <c r="A21" s="16" t="s">
        <v>20</v>
      </c>
      <c r="B21" s="17"/>
      <c r="C21" s="17"/>
      <c r="D21" s="17"/>
      <c r="E21" s="17"/>
      <c r="I21" s="16" t="s">
        <v>20</v>
      </c>
      <c r="J21" s="17"/>
      <c r="K21" s="17"/>
      <c r="L21" s="17"/>
      <c r="M21" s="17"/>
    </row>
    <row r="22" spans="1:13" x14ac:dyDescent="0.3">
      <c r="A22" s="17" t="s">
        <v>21</v>
      </c>
      <c r="B22" s="17"/>
      <c r="C22" s="18">
        <v>120</v>
      </c>
      <c r="D22" s="18">
        <v>105</v>
      </c>
      <c r="E22" s="17">
        <v>0</v>
      </c>
      <c r="I22" s="17" t="s">
        <v>21</v>
      </c>
      <c r="J22" s="17"/>
      <c r="K22" s="18">
        <v>120</v>
      </c>
      <c r="L22" s="18">
        <v>105</v>
      </c>
      <c r="M22" s="17">
        <v>0</v>
      </c>
    </row>
    <row r="23" spans="1:13" x14ac:dyDescent="0.3">
      <c r="A23" s="17" t="s">
        <v>24</v>
      </c>
      <c r="B23" s="17"/>
      <c r="C23" s="17">
        <v>5</v>
      </c>
      <c r="D23" s="17">
        <v>5</v>
      </c>
      <c r="E23" s="17">
        <v>0</v>
      </c>
      <c r="I23" s="17" t="s">
        <v>24</v>
      </c>
      <c r="J23" s="17"/>
      <c r="K23" s="17">
        <v>5</v>
      </c>
      <c r="L23" s="17">
        <v>5</v>
      </c>
      <c r="M23" s="17">
        <v>0</v>
      </c>
    </row>
    <row r="24" spans="1:13" x14ac:dyDescent="0.3">
      <c r="A24" s="20" t="s">
        <v>25</v>
      </c>
      <c r="B24" s="17"/>
      <c r="C24" s="19">
        <f>C22*C23</f>
        <v>600</v>
      </c>
      <c r="D24" s="19">
        <f t="shared" ref="D24:E24" si="5">D22*D23</f>
        <v>525</v>
      </c>
      <c r="E24" s="19">
        <f t="shared" si="5"/>
        <v>0</v>
      </c>
      <c r="I24" s="20" t="s">
        <v>25</v>
      </c>
      <c r="J24" s="17"/>
      <c r="K24" s="19">
        <f>K22*K23</f>
        <v>600</v>
      </c>
      <c r="L24" s="19">
        <f t="shared" ref="L24" si="6">L22*L23</f>
        <v>525</v>
      </c>
      <c r="M24" s="19">
        <f t="shared" ref="M24" si="7">M22*M23</f>
        <v>0</v>
      </c>
    </row>
    <row r="25" spans="1:13" x14ac:dyDescent="0.3">
      <c r="A25" s="17"/>
      <c r="B25" s="17"/>
      <c r="C25" s="17"/>
      <c r="D25" s="17"/>
      <c r="E25" s="17"/>
      <c r="I25" s="17"/>
      <c r="J25" s="17"/>
      <c r="K25" s="17"/>
      <c r="L25" s="17"/>
      <c r="M25" s="17"/>
    </row>
    <row r="27" spans="1:13" x14ac:dyDescent="0.3">
      <c r="A27" s="21" t="s">
        <v>22</v>
      </c>
      <c r="B27" s="22"/>
      <c r="C27" s="22"/>
      <c r="D27" s="22"/>
      <c r="E27" s="22"/>
      <c r="I27" s="21" t="s">
        <v>22</v>
      </c>
      <c r="J27" s="22"/>
      <c r="K27" s="22"/>
      <c r="L27" s="22"/>
      <c r="M27" s="22"/>
    </row>
    <row r="28" spans="1:13" x14ac:dyDescent="0.3">
      <c r="A28" s="22" t="s">
        <v>29</v>
      </c>
      <c r="B28" s="22"/>
      <c r="C28" s="23">
        <v>40</v>
      </c>
      <c r="D28" s="22">
        <v>0</v>
      </c>
      <c r="E28" s="22">
        <v>0</v>
      </c>
      <c r="I28" s="22" t="s">
        <v>29</v>
      </c>
      <c r="J28" s="22"/>
      <c r="K28" s="23">
        <v>40</v>
      </c>
      <c r="L28" s="22">
        <v>0</v>
      </c>
      <c r="M28" s="22">
        <v>0</v>
      </c>
    </row>
    <row r="29" spans="1:13" x14ac:dyDescent="0.3">
      <c r="A29" s="22" t="s">
        <v>30</v>
      </c>
      <c r="B29" s="22"/>
      <c r="C29" s="22">
        <v>4</v>
      </c>
      <c r="D29" s="22">
        <v>0</v>
      </c>
      <c r="E29" s="22">
        <v>0</v>
      </c>
      <c r="I29" s="22" t="s">
        <v>30</v>
      </c>
      <c r="J29" s="22"/>
      <c r="K29" s="22">
        <v>4</v>
      </c>
      <c r="L29" s="22">
        <v>0</v>
      </c>
      <c r="M29" s="22">
        <v>0</v>
      </c>
    </row>
    <row r="30" spans="1:13" x14ac:dyDescent="0.3">
      <c r="A30" s="25" t="s">
        <v>31</v>
      </c>
      <c r="B30" s="22"/>
      <c r="C30" s="24">
        <f>C28*C29</f>
        <v>160</v>
      </c>
      <c r="D30" s="24">
        <f t="shared" ref="D30:E30" si="8">D28*D29</f>
        <v>0</v>
      </c>
      <c r="E30" s="24">
        <f t="shared" si="8"/>
        <v>0</v>
      </c>
      <c r="I30" s="25" t="s">
        <v>31</v>
      </c>
      <c r="J30" s="22"/>
      <c r="K30" s="24">
        <f>K28*K29</f>
        <v>160</v>
      </c>
      <c r="L30" s="24">
        <f t="shared" ref="L30" si="9">L28*L29</f>
        <v>0</v>
      </c>
      <c r="M30" s="24">
        <f t="shared" ref="M30" si="10">M28*M29</f>
        <v>0</v>
      </c>
    </row>
    <row r="32" spans="1:13" x14ac:dyDescent="0.3">
      <c r="A32" s="26" t="s">
        <v>26</v>
      </c>
      <c r="B32" s="27"/>
      <c r="C32" s="27"/>
      <c r="D32" s="27"/>
      <c r="E32" s="27"/>
      <c r="I32" s="26" t="s">
        <v>26</v>
      </c>
      <c r="J32" s="27"/>
      <c r="K32" s="27"/>
      <c r="L32" s="27"/>
      <c r="M32" s="27"/>
    </row>
    <row r="33" spans="1:13" x14ac:dyDescent="0.3">
      <c r="A33" s="27" t="s">
        <v>33</v>
      </c>
      <c r="B33" s="27"/>
      <c r="C33" s="28">
        <v>50</v>
      </c>
      <c r="D33" s="28">
        <v>50</v>
      </c>
      <c r="E33" s="27">
        <v>0</v>
      </c>
      <c r="I33" s="27" t="s">
        <v>33</v>
      </c>
      <c r="J33" s="27"/>
      <c r="K33" s="28">
        <v>50</v>
      </c>
      <c r="L33" s="28">
        <v>50</v>
      </c>
      <c r="M33" s="27">
        <v>0</v>
      </c>
    </row>
    <row r="34" spans="1:13" x14ac:dyDescent="0.3">
      <c r="A34" s="27" t="s">
        <v>27</v>
      </c>
      <c r="B34" s="27"/>
      <c r="C34" s="27">
        <v>4</v>
      </c>
      <c r="D34" s="29">
        <v>4</v>
      </c>
      <c r="E34" s="27">
        <v>0</v>
      </c>
      <c r="I34" s="27" t="s">
        <v>27</v>
      </c>
      <c r="J34" s="27"/>
      <c r="K34" s="27">
        <v>4</v>
      </c>
      <c r="L34" s="29">
        <v>4</v>
      </c>
      <c r="M34" s="27">
        <v>0</v>
      </c>
    </row>
    <row r="35" spans="1:13" x14ac:dyDescent="0.3">
      <c r="A35" s="27" t="s">
        <v>34</v>
      </c>
      <c r="B35" s="27"/>
      <c r="C35" s="27">
        <v>2</v>
      </c>
      <c r="D35" s="29">
        <v>2</v>
      </c>
      <c r="E35" s="27">
        <v>0</v>
      </c>
      <c r="I35" s="27" t="s">
        <v>34</v>
      </c>
      <c r="J35" s="27"/>
      <c r="K35" s="27">
        <v>4</v>
      </c>
      <c r="L35" s="29">
        <v>4</v>
      </c>
      <c r="M35" s="27">
        <v>0</v>
      </c>
    </row>
    <row r="36" spans="1:13" x14ac:dyDescent="0.3">
      <c r="A36" s="31" t="s">
        <v>28</v>
      </c>
      <c r="B36" s="27"/>
      <c r="C36" s="30">
        <f>C33*C34*C35</f>
        <v>400</v>
      </c>
      <c r="D36" s="30">
        <f t="shared" ref="D36:E36" si="11">D33*D34*D35</f>
        <v>400</v>
      </c>
      <c r="E36" s="30">
        <f t="shared" si="11"/>
        <v>0</v>
      </c>
      <c r="I36" s="31" t="s">
        <v>28</v>
      </c>
      <c r="J36" s="27"/>
      <c r="K36" s="30">
        <f>K33*K34*K35</f>
        <v>800</v>
      </c>
      <c r="L36" s="30">
        <f t="shared" ref="L36" si="12">L33*L34*L35</f>
        <v>800</v>
      </c>
      <c r="M36" s="30">
        <f t="shared" ref="M36" si="13">M33*M34*M35</f>
        <v>0</v>
      </c>
    </row>
    <row r="37" spans="1:13" x14ac:dyDescent="0.3">
      <c r="A37" s="27"/>
      <c r="B37" s="27"/>
      <c r="C37" s="27"/>
      <c r="D37" s="27"/>
      <c r="E37" s="27"/>
      <c r="I37" s="27"/>
      <c r="J37" s="27"/>
      <c r="K37" s="27"/>
      <c r="L37" s="27"/>
      <c r="M37" s="27"/>
    </row>
    <row r="39" spans="1:13" x14ac:dyDescent="0.3">
      <c r="A39" s="32"/>
      <c r="B39" s="32"/>
      <c r="C39" s="32" t="s">
        <v>3</v>
      </c>
      <c r="D39" s="32" t="s">
        <v>4</v>
      </c>
      <c r="E39" s="32" t="s">
        <v>5</v>
      </c>
      <c r="I39" s="32"/>
      <c r="J39" s="32"/>
      <c r="K39" s="32" t="s">
        <v>3</v>
      </c>
      <c r="L39" s="32" t="s">
        <v>4</v>
      </c>
      <c r="M39" s="32" t="s">
        <v>5</v>
      </c>
    </row>
    <row r="40" spans="1:13" x14ac:dyDescent="0.3">
      <c r="A40" s="34" t="s">
        <v>32</v>
      </c>
      <c r="B40" s="32"/>
      <c r="C40" s="33">
        <f>C19+C24+C30+C36</f>
        <v>1854</v>
      </c>
      <c r="D40" s="33">
        <f>D19+D24+D30+D36</f>
        <v>1853</v>
      </c>
      <c r="E40" s="33">
        <f>E19+E24+E30+E36</f>
        <v>1810</v>
      </c>
      <c r="I40" s="34" t="s">
        <v>32</v>
      </c>
      <c r="J40" s="32"/>
      <c r="K40" s="33">
        <f>K19+K24+K30+K36</f>
        <v>2948</v>
      </c>
      <c r="L40" s="33">
        <f>L19+L24+L30+L36</f>
        <v>3181</v>
      </c>
      <c r="M40" s="33">
        <f>M19+M24+M30+M36</f>
        <v>3620</v>
      </c>
    </row>
    <row r="41" spans="1:13" x14ac:dyDescent="0.3">
      <c r="A41" s="32"/>
      <c r="B41" s="32"/>
      <c r="C41" s="32"/>
      <c r="D41" s="32"/>
      <c r="E41" s="32"/>
      <c r="I41" s="32"/>
      <c r="J41" s="32"/>
      <c r="K41" s="32"/>
      <c r="L41" s="32"/>
      <c r="M41" s="32"/>
    </row>
    <row r="48" spans="1:13" x14ac:dyDescent="0.3">
      <c r="F48" s="2"/>
      <c r="G48" t="s">
        <v>35</v>
      </c>
    </row>
    <row r="49" spans="6:7" x14ac:dyDescent="0.3">
      <c r="F49" s="10"/>
      <c r="G49" t="s">
        <v>36</v>
      </c>
    </row>
    <row r="50" spans="6:7" x14ac:dyDescent="0.3">
      <c r="F50" s="35"/>
      <c r="G50" t="s">
        <v>37</v>
      </c>
    </row>
  </sheetData>
  <conditionalFormatting sqref="C40: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M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Printer Selection</vt:lpstr>
      <vt:lpstr>Car Selection</vt:lpstr>
      <vt:lpstr>Holiday Selection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2022-07-03T13:05:24Z</dcterms:modified>
</cp:coreProperties>
</file>