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D:\Personal Data\Data Analyst\Excel\"/>
    </mc:Choice>
  </mc:AlternateContent>
  <xr:revisionPtr revIDLastSave="0" documentId="13_ncr:1_{C79FF334-4D13-4DA2-92DA-A9E904E043AC}" xr6:coauthVersionLast="47" xr6:coauthVersionMax="47" xr10:uidLastSave="{00000000-0000-0000-0000-000000000000}"/>
  <bookViews>
    <workbookView xWindow="4896" yWindow="1692" windowWidth="17280" windowHeight="8880" xr2:uid="{00000000-000D-0000-FFFF-FFFF00000000}"/>
  </bookViews>
  <sheets>
    <sheet name="GradeBook" sheetId="3" r:id="rId1"/>
    <sheet name="EPAYROL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6" i="3" l="1"/>
  <c r="M6" i="3" s="1"/>
  <c r="I6" i="3"/>
  <c r="J6" i="3"/>
  <c r="K6" i="3"/>
  <c r="K26" i="3" s="1"/>
  <c r="H7" i="3"/>
  <c r="M7" i="3" s="1"/>
  <c r="I7" i="3"/>
  <c r="J7" i="3"/>
  <c r="K7" i="3"/>
  <c r="H8" i="3"/>
  <c r="I8" i="3"/>
  <c r="J8" i="3"/>
  <c r="K8" i="3"/>
  <c r="M8" i="3"/>
  <c r="H9" i="3"/>
  <c r="M9" i="3" s="1"/>
  <c r="I9" i="3"/>
  <c r="J9" i="3"/>
  <c r="K9" i="3"/>
  <c r="H10" i="3"/>
  <c r="I10" i="3"/>
  <c r="J10" i="3"/>
  <c r="K10" i="3"/>
  <c r="M10" i="3"/>
  <c r="H11" i="3"/>
  <c r="I11" i="3"/>
  <c r="J11" i="3"/>
  <c r="K11" i="3"/>
  <c r="M11" i="3"/>
  <c r="H12" i="3"/>
  <c r="M12" i="3" s="1"/>
  <c r="I12" i="3"/>
  <c r="J12" i="3"/>
  <c r="K12" i="3"/>
  <c r="H13" i="3"/>
  <c r="I13" i="3"/>
  <c r="J13" i="3"/>
  <c r="K13" i="3"/>
  <c r="M13" i="3"/>
  <c r="H14" i="3"/>
  <c r="M14" i="3" s="1"/>
  <c r="I14" i="3"/>
  <c r="J14" i="3"/>
  <c r="K14" i="3"/>
  <c r="H15" i="3"/>
  <c r="M15" i="3" s="1"/>
  <c r="I15" i="3"/>
  <c r="J15" i="3"/>
  <c r="K15" i="3"/>
  <c r="H16" i="3"/>
  <c r="I16" i="3"/>
  <c r="J16" i="3"/>
  <c r="K16" i="3"/>
  <c r="M16" i="3"/>
  <c r="H17" i="3"/>
  <c r="M17" i="3" s="1"/>
  <c r="I17" i="3"/>
  <c r="I27" i="3" s="1"/>
  <c r="J17" i="3"/>
  <c r="K17" i="3"/>
  <c r="H18" i="3"/>
  <c r="I18" i="3"/>
  <c r="J18" i="3"/>
  <c r="K18" i="3"/>
  <c r="M18" i="3"/>
  <c r="H19" i="3"/>
  <c r="I19" i="3"/>
  <c r="J19" i="3"/>
  <c r="K19" i="3"/>
  <c r="M19" i="3"/>
  <c r="H20" i="3"/>
  <c r="M20" i="3" s="1"/>
  <c r="I20" i="3"/>
  <c r="J20" i="3"/>
  <c r="J26" i="3" s="1"/>
  <c r="K20" i="3"/>
  <c r="H21" i="3"/>
  <c r="I21" i="3"/>
  <c r="J21" i="3"/>
  <c r="K21" i="3"/>
  <c r="M21" i="3"/>
  <c r="H22" i="3"/>
  <c r="M22" i="3" s="1"/>
  <c r="I22" i="3"/>
  <c r="J22" i="3"/>
  <c r="K22" i="3"/>
  <c r="H23" i="3"/>
  <c r="M23" i="3" s="1"/>
  <c r="I23" i="3"/>
  <c r="J23" i="3"/>
  <c r="K23" i="3"/>
  <c r="C26" i="3"/>
  <c r="D26" i="3"/>
  <c r="E26" i="3"/>
  <c r="F26" i="3"/>
  <c r="C27" i="3"/>
  <c r="D27" i="3"/>
  <c r="E27" i="3"/>
  <c r="F27" i="3"/>
  <c r="J27" i="3"/>
  <c r="C28" i="3"/>
  <c r="D28" i="3"/>
  <c r="E28" i="3"/>
  <c r="F28" i="3"/>
  <c r="J28" i="3" l="1"/>
  <c r="I28" i="3"/>
  <c r="I26" i="3"/>
  <c r="H28" i="3"/>
  <c r="H26" i="3"/>
  <c r="K27" i="3"/>
  <c r="H27" i="3"/>
  <c r="K28" i="3"/>
  <c r="E4" i="2"/>
  <c r="F4" i="2" s="1"/>
  <c r="G4" i="2" s="1"/>
  <c r="H4" i="2" s="1"/>
  <c r="J4" i="2"/>
  <c r="K4" i="2"/>
  <c r="L4" i="2"/>
  <c r="M4" i="2"/>
  <c r="F5" i="2"/>
  <c r="P5" i="2" s="1"/>
  <c r="H5" i="2"/>
  <c r="R5" i="2" s="1"/>
  <c r="I5" i="2"/>
  <c r="I25" i="2" s="1"/>
  <c r="J5" i="2"/>
  <c r="J25" i="2" s="1"/>
  <c r="M5" i="2"/>
  <c r="N5" i="2"/>
  <c r="N25" i="2" s="1"/>
  <c r="O5" i="2"/>
  <c r="O25" i="2" s="1"/>
  <c r="F6" i="2"/>
  <c r="G6" i="2" s="1"/>
  <c r="H6" i="2"/>
  <c r="M6" i="2" s="1"/>
  <c r="W6" i="2" s="1"/>
  <c r="I6" i="2"/>
  <c r="J6" i="2"/>
  <c r="N6" i="2"/>
  <c r="N26" i="2" s="1"/>
  <c r="O6" i="2"/>
  <c r="Y6" i="2" s="1"/>
  <c r="S6" i="2"/>
  <c r="T6" i="2"/>
  <c r="F7" i="2"/>
  <c r="G7" i="2" s="1"/>
  <c r="H7" i="2"/>
  <c r="R7" i="2" s="1"/>
  <c r="I7" i="2"/>
  <c r="S7" i="2" s="1"/>
  <c r="J7" i="2"/>
  <c r="T7" i="2" s="1"/>
  <c r="K7" i="2"/>
  <c r="U7" i="2" s="1"/>
  <c r="M7" i="2"/>
  <c r="W7" i="2" s="1"/>
  <c r="N7" i="2"/>
  <c r="X7" i="2" s="1"/>
  <c r="O7" i="2"/>
  <c r="Y7" i="2" s="1"/>
  <c r="P7" i="2"/>
  <c r="Z7" i="2" s="1"/>
  <c r="F8" i="2"/>
  <c r="G8" i="2" s="1"/>
  <c r="H8" i="2"/>
  <c r="M8" i="2" s="1"/>
  <c r="W8" i="2" s="1"/>
  <c r="I8" i="2"/>
  <c r="J8" i="2"/>
  <c r="N8" i="2"/>
  <c r="O8" i="2"/>
  <c r="Y8" i="2" s="1"/>
  <c r="S8" i="2"/>
  <c r="X8" i="2" s="1"/>
  <c r="T8" i="2"/>
  <c r="F9" i="2"/>
  <c r="G9" i="2" s="1"/>
  <c r="H9" i="2"/>
  <c r="R9" i="2" s="1"/>
  <c r="I9" i="2"/>
  <c r="S9" i="2" s="1"/>
  <c r="J9" i="2"/>
  <c r="T9" i="2" s="1"/>
  <c r="K9" i="2"/>
  <c r="M9" i="2"/>
  <c r="W9" i="2" s="1"/>
  <c r="N9" i="2"/>
  <c r="X9" i="2" s="1"/>
  <c r="O9" i="2"/>
  <c r="Y9" i="2" s="1"/>
  <c r="P9" i="2"/>
  <c r="Z9" i="2" s="1"/>
  <c r="U9" i="2"/>
  <c r="F10" i="2"/>
  <c r="G10" i="2" s="1"/>
  <c r="H10" i="2"/>
  <c r="M10" i="2" s="1"/>
  <c r="W10" i="2" s="1"/>
  <c r="I10" i="2"/>
  <c r="J10" i="2"/>
  <c r="N10" i="2"/>
  <c r="O10" i="2"/>
  <c r="Y10" i="2" s="1"/>
  <c r="S10" i="2"/>
  <c r="X10" i="2" s="1"/>
  <c r="T10" i="2"/>
  <c r="F11" i="2"/>
  <c r="G11" i="2" s="1"/>
  <c r="H11" i="2"/>
  <c r="R11" i="2" s="1"/>
  <c r="I11" i="2"/>
  <c r="S11" i="2" s="1"/>
  <c r="J11" i="2"/>
  <c r="T11" i="2" s="1"/>
  <c r="K11" i="2"/>
  <c r="U11" i="2" s="1"/>
  <c r="M11" i="2"/>
  <c r="W11" i="2" s="1"/>
  <c r="N11" i="2"/>
  <c r="X11" i="2" s="1"/>
  <c r="O11" i="2"/>
  <c r="Y11" i="2" s="1"/>
  <c r="P11" i="2"/>
  <c r="Z11" i="2" s="1"/>
  <c r="F12" i="2"/>
  <c r="G12" i="2" s="1"/>
  <c r="H12" i="2"/>
  <c r="M12" i="2" s="1"/>
  <c r="W12" i="2" s="1"/>
  <c r="I12" i="2"/>
  <c r="J12" i="2"/>
  <c r="N12" i="2"/>
  <c r="O12" i="2"/>
  <c r="Y12" i="2" s="1"/>
  <c r="S12" i="2"/>
  <c r="X12" i="2" s="1"/>
  <c r="T12" i="2"/>
  <c r="F13" i="2"/>
  <c r="G13" i="2" s="1"/>
  <c r="H13" i="2"/>
  <c r="R13" i="2" s="1"/>
  <c r="I13" i="2"/>
  <c r="S13" i="2" s="1"/>
  <c r="J13" i="2"/>
  <c r="T13" i="2" s="1"/>
  <c r="K13" i="2"/>
  <c r="U13" i="2" s="1"/>
  <c r="M13" i="2"/>
  <c r="W13" i="2" s="1"/>
  <c r="N13" i="2"/>
  <c r="X13" i="2" s="1"/>
  <c r="O13" i="2"/>
  <c r="Y13" i="2" s="1"/>
  <c r="P13" i="2"/>
  <c r="Z13" i="2" s="1"/>
  <c r="F14" i="2"/>
  <c r="G14" i="2" s="1"/>
  <c r="H14" i="2"/>
  <c r="M14" i="2" s="1"/>
  <c r="W14" i="2" s="1"/>
  <c r="I14" i="2"/>
  <c r="J14" i="2"/>
  <c r="N14" i="2"/>
  <c r="O14" i="2"/>
  <c r="Y14" i="2" s="1"/>
  <c r="S14" i="2"/>
  <c r="X14" i="2" s="1"/>
  <c r="T14" i="2"/>
  <c r="F15" i="2"/>
  <c r="G15" i="2" s="1"/>
  <c r="H15" i="2"/>
  <c r="R15" i="2" s="1"/>
  <c r="I15" i="2"/>
  <c r="S15" i="2" s="1"/>
  <c r="J15" i="2"/>
  <c r="T15" i="2" s="1"/>
  <c r="K15" i="2"/>
  <c r="U15" i="2" s="1"/>
  <c r="M15" i="2"/>
  <c r="W15" i="2" s="1"/>
  <c r="N15" i="2"/>
  <c r="X15" i="2" s="1"/>
  <c r="O15" i="2"/>
  <c r="Y15" i="2" s="1"/>
  <c r="P15" i="2"/>
  <c r="Z15" i="2" s="1"/>
  <c r="F16" i="2"/>
  <c r="G16" i="2" s="1"/>
  <c r="H16" i="2"/>
  <c r="M16" i="2" s="1"/>
  <c r="W16" i="2" s="1"/>
  <c r="I16" i="2"/>
  <c r="J16" i="2"/>
  <c r="N16" i="2"/>
  <c r="O16" i="2"/>
  <c r="Y16" i="2" s="1"/>
  <c r="S16" i="2"/>
  <c r="X16" i="2" s="1"/>
  <c r="T16" i="2"/>
  <c r="F17" i="2"/>
  <c r="G17" i="2" s="1"/>
  <c r="H17" i="2"/>
  <c r="R17" i="2" s="1"/>
  <c r="I17" i="2"/>
  <c r="S17" i="2" s="1"/>
  <c r="J17" i="2"/>
  <c r="T17" i="2" s="1"/>
  <c r="K17" i="2"/>
  <c r="U17" i="2" s="1"/>
  <c r="M17" i="2"/>
  <c r="W17" i="2" s="1"/>
  <c r="N17" i="2"/>
  <c r="X17" i="2" s="1"/>
  <c r="O17" i="2"/>
  <c r="Y17" i="2" s="1"/>
  <c r="P17" i="2"/>
  <c r="F18" i="2"/>
  <c r="G18" i="2" s="1"/>
  <c r="H18" i="2"/>
  <c r="M18" i="2" s="1"/>
  <c r="W18" i="2" s="1"/>
  <c r="I18" i="2"/>
  <c r="J18" i="2"/>
  <c r="N18" i="2"/>
  <c r="O18" i="2"/>
  <c r="Y18" i="2" s="1"/>
  <c r="S18" i="2"/>
  <c r="X18" i="2" s="1"/>
  <c r="T18" i="2"/>
  <c r="F19" i="2"/>
  <c r="G19" i="2" s="1"/>
  <c r="H19" i="2"/>
  <c r="R19" i="2" s="1"/>
  <c r="I19" i="2"/>
  <c r="S19" i="2" s="1"/>
  <c r="J19" i="2"/>
  <c r="T19" i="2" s="1"/>
  <c r="K19" i="2"/>
  <c r="U19" i="2" s="1"/>
  <c r="M19" i="2"/>
  <c r="W19" i="2" s="1"/>
  <c r="N19" i="2"/>
  <c r="X19" i="2" s="1"/>
  <c r="O19" i="2"/>
  <c r="P19" i="2"/>
  <c r="F20" i="2"/>
  <c r="G20" i="2" s="1"/>
  <c r="H20" i="2"/>
  <c r="M20" i="2" s="1"/>
  <c r="W20" i="2" s="1"/>
  <c r="I20" i="2"/>
  <c r="J20" i="2"/>
  <c r="N20" i="2"/>
  <c r="O20" i="2"/>
  <c r="Y20" i="2" s="1"/>
  <c r="S20" i="2"/>
  <c r="X20" i="2" s="1"/>
  <c r="T20" i="2"/>
  <c r="F21" i="2"/>
  <c r="G21" i="2" s="1"/>
  <c r="H21" i="2"/>
  <c r="R21" i="2" s="1"/>
  <c r="I21" i="2"/>
  <c r="S21" i="2" s="1"/>
  <c r="J21" i="2"/>
  <c r="T21" i="2" s="1"/>
  <c r="K21" i="2"/>
  <c r="U21" i="2" s="1"/>
  <c r="M21" i="2"/>
  <c r="W21" i="2" s="1"/>
  <c r="N21" i="2"/>
  <c r="O21" i="2"/>
  <c r="P21" i="2"/>
  <c r="C24" i="2"/>
  <c r="D24" i="2"/>
  <c r="E24" i="2"/>
  <c r="C25" i="2"/>
  <c r="D25" i="2"/>
  <c r="E25" i="2"/>
  <c r="H25" i="2"/>
  <c r="C26" i="2"/>
  <c r="D26" i="2"/>
  <c r="E26" i="2"/>
  <c r="O26" i="2"/>
  <c r="D27" i="2"/>
  <c r="E27" i="2"/>
  <c r="O27" i="2"/>
  <c r="L10" i="2" l="1"/>
  <c r="V10" i="2" s="1"/>
  <c r="Q10" i="2"/>
  <c r="AA10" i="2" s="1"/>
  <c r="AB13" i="2"/>
  <c r="L8" i="2"/>
  <c r="V8" i="2" s="1"/>
  <c r="Q8" i="2"/>
  <c r="AA8" i="2" s="1"/>
  <c r="AB19" i="2"/>
  <c r="AB17" i="2"/>
  <c r="AB15" i="2"/>
  <c r="M26" i="2"/>
  <c r="Q13" i="2"/>
  <c r="L13" i="2"/>
  <c r="V13" i="2" s="1"/>
  <c r="AB9" i="2"/>
  <c r="Q11" i="2"/>
  <c r="L11" i="2"/>
  <c r="V11" i="2" s="1"/>
  <c r="AC15" i="2"/>
  <c r="AB21" i="2"/>
  <c r="Q21" i="2"/>
  <c r="L21" i="2"/>
  <c r="V21" i="2" s="1"/>
  <c r="L6" i="2"/>
  <c r="V6" i="2" s="1"/>
  <c r="Q6" i="2"/>
  <c r="AA6" i="2" s="1"/>
  <c r="Q19" i="2"/>
  <c r="L19" i="2"/>
  <c r="V19" i="2" s="1"/>
  <c r="Q17" i="2"/>
  <c r="AA17" i="2" s="1"/>
  <c r="L17" i="2"/>
  <c r="V17" i="2" s="1"/>
  <c r="L15" i="2"/>
  <c r="V15" i="2" s="1"/>
  <c r="Q15" i="2"/>
  <c r="AA15" i="2" s="1"/>
  <c r="AB11" i="2"/>
  <c r="Q9" i="2"/>
  <c r="L9" i="2"/>
  <c r="V9" i="2" s="1"/>
  <c r="AB7" i="2"/>
  <c r="P26" i="2"/>
  <c r="P24" i="2"/>
  <c r="P27" i="2"/>
  <c r="P25" i="2"/>
  <c r="Z21" i="2"/>
  <c r="L20" i="2"/>
  <c r="V20" i="2" s="1"/>
  <c r="Q20" i="2"/>
  <c r="AA20" i="2" s="1"/>
  <c r="Q7" i="2"/>
  <c r="L7" i="2"/>
  <c r="V7" i="2" s="1"/>
  <c r="Y21" i="2"/>
  <c r="Z19" i="2"/>
  <c r="L18" i="2"/>
  <c r="V18" i="2" s="1"/>
  <c r="Q18" i="2"/>
  <c r="AA18" i="2" s="1"/>
  <c r="X21" i="2"/>
  <c r="Y19" i="2"/>
  <c r="Z17" i="2"/>
  <c r="AC17" i="2" s="1"/>
  <c r="L16" i="2"/>
  <c r="V16" i="2" s="1"/>
  <c r="Q16" i="2"/>
  <c r="AA16" i="2" s="1"/>
  <c r="L14" i="2"/>
  <c r="V14" i="2" s="1"/>
  <c r="Q14" i="2"/>
  <c r="L12" i="2"/>
  <c r="V12" i="2" s="1"/>
  <c r="Q12" i="2"/>
  <c r="AA12" i="2" s="1"/>
  <c r="K5" i="2"/>
  <c r="J26" i="2"/>
  <c r="R20" i="2"/>
  <c r="AB20" i="2" s="1"/>
  <c r="R16" i="2"/>
  <c r="AB16" i="2" s="1"/>
  <c r="R14" i="2"/>
  <c r="AB14" i="2" s="1"/>
  <c r="R12" i="2"/>
  <c r="AB12" i="2" s="1"/>
  <c r="R10" i="2"/>
  <c r="AB10" i="2" s="1"/>
  <c r="R8" i="2"/>
  <c r="AB8" i="2" s="1"/>
  <c r="R6" i="2"/>
  <c r="AB6" i="2" s="1"/>
  <c r="Y5" i="2"/>
  <c r="M27" i="2"/>
  <c r="M24" i="2"/>
  <c r="P20" i="2"/>
  <c r="P18" i="2"/>
  <c r="P16" i="2"/>
  <c r="P14" i="2"/>
  <c r="P12" i="2"/>
  <c r="P10" i="2"/>
  <c r="P8" i="2"/>
  <c r="P6" i="2"/>
  <c r="O24" i="2"/>
  <c r="N27" i="2"/>
  <c r="H26" i="2"/>
  <c r="N24" i="2"/>
  <c r="F26" i="2"/>
  <c r="W5" i="2"/>
  <c r="G5" i="2"/>
  <c r="I24" i="2"/>
  <c r="H27" i="2"/>
  <c r="M25" i="2"/>
  <c r="H24" i="2"/>
  <c r="K20" i="2"/>
  <c r="U20" i="2" s="1"/>
  <c r="K18" i="2"/>
  <c r="U18" i="2" s="1"/>
  <c r="K16" i="2"/>
  <c r="U16" i="2" s="1"/>
  <c r="K14" i="2"/>
  <c r="U14" i="2" s="1"/>
  <c r="K12" i="2"/>
  <c r="U12" i="2" s="1"/>
  <c r="K10" i="2"/>
  <c r="U10" i="2" s="1"/>
  <c r="K8" i="2"/>
  <c r="U8" i="2" s="1"/>
  <c r="K6" i="2"/>
  <c r="U6" i="2" s="1"/>
  <c r="S5" i="2"/>
  <c r="X5" i="2" s="1"/>
  <c r="I26" i="2"/>
  <c r="R18" i="2"/>
  <c r="AB18" i="2" s="1"/>
  <c r="J27" i="2"/>
  <c r="I27" i="2"/>
  <c r="T5" i="2"/>
  <c r="J24" i="2"/>
  <c r="F27" i="2"/>
  <c r="F24" i="2"/>
  <c r="F25" i="2"/>
  <c r="X6" i="2"/>
  <c r="X25" i="2" l="1"/>
  <c r="X24" i="2"/>
  <c r="X27" i="2"/>
  <c r="X26" i="2"/>
  <c r="Z8" i="2"/>
  <c r="AC8" i="2" s="1"/>
  <c r="AA13" i="2"/>
  <c r="AC13" i="2" s="1"/>
  <c r="AA9" i="2"/>
  <c r="AC9" i="2" s="1"/>
  <c r="Z10" i="2"/>
  <c r="AC10" i="2" s="1"/>
  <c r="K25" i="2"/>
  <c r="U5" i="2"/>
  <c r="K24" i="2"/>
  <c r="K27" i="2"/>
  <c r="K26" i="2"/>
  <c r="AA7" i="2"/>
  <c r="AC7" i="2" s="1"/>
  <c r="Z16" i="2"/>
  <c r="AC16" i="2" s="1"/>
  <c r="R25" i="2"/>
  <c r="T24" i="2"/>
  <c r="T27" i="2"/>
  <c r="T25" i="2"/>
  <c r="T26" i="2"/>
  <c r="Z18" i="2"/>
  <c r="AC18" i="2" s="1"/>
  <c r="R27" i="2"/>
  <c r="W25" i="2"/>
  <c r="W24" i="2"/>
  <c r="W27" i="2"/>
  <c r="W26" i="2"/>
  <c r="Z14" i="2"/>
  <c r="Z20" i="2"/>
  <c r="AC20" i="2" s="1"/>
  <c r="AA14" i="2"/>
  <c r="R24" i="2"/>
  <c r="AB5" i="2"/>
  <c r="Y25" i="2"/>
  <c r="Y24" i="2"/>
  <c r="Y27" i="2"/>
  <c r="Y26" i="2"/>
  <c r="AA19" i="2"/>
  <c r="AC19" i="2" s="1"/>
  <c r="S24" i="2"/>
  <c r="S27" i="2"/>
  <c r="S26" i="2"/>
  <c r="S25" i="2"/>
  <c r="AA21" i="2"/>
  <c r="AC21" i="2" s="1"/>
  <c r="Z6" i="2"/>
  <c r="AC6" i="2"/>
  <c r="Z12" i="2"/>
  <c r="AC12" i="2" s="1"/>
  <c r="AA11" i="2"/>
  <c r="AC11" i="2" s="1"/>
  <c r="Q5" i="2"/>
  <c r="G24" i="2"/>
  <c r="G27" i="2"/>
  <c r="L5" i="2"/>
  <c r="G25" i="2"/>
  <c r="G26" i="2"/>
  <c r="R26" i="2"/>
  <c r="U27" i="2" l="1"/>
  <c r="U24" i="2"/>
  <c r="U26" i="2"/>
  <c r="U25" i="2"/>
  <c r="Z5" i="2"/>
  <c r="L25" i="2"/>
  <c r="V5" i="2"/>
  <c r="L26" i="2"/>
  <c r="L24" i="2"/>
  <c r="L27" i="2"/>
  <c r="Q24" i="2"/>
  <c r="Q26" i="2"/>
  <c r="Q25" i="2"/>
  <c r="Q27" i="2"/>
  <c r="AA5" i="2"/>
  <c r="AC14" i="2"/>
  <c r="AB25" i="2"/>
  <c r="AB24" i="2"/>
  <c r="AB27" i="2"/>
  <c r="AB26" i="2"/>
  <c r="V24" i="2" l="1"/>
  <c r="V27" i="2"/>
  <c r="V25" i="2"/>
  <c r="V26" i="2"/>
  <c r="Z25" i="2"/>
  <c r="Z27" i="2"/>
  <c r="Z24" i="2"/>
  <c r="Z26" i="2"/>
  <c r="AC5" i="2"/>
  <c r="AA25" i="2"/>
  <c r="AA24" i="2"/>
  <c r="AA26" i="2"/>
  <c r="AA27" i="2"/>
  <c r="AC26" i="2" l="1"/>
  <c r="AC25" i="2"/>
  <c r="AC24" i="2"/>
  <c r="AC27" i="2"/>
</calcChain>
</file>

<file path=xl/sharedStrings.xml><?xml version="1.0" encoding="utf-8"?>
<sst xmlns="http://schemas.openxmlformats.org/spreadsheetml/2006/main" count="112" uniqueCount="62">
  <si>
    <t>Total</t>
  </si>
  <si>
    <t>Average</t>
  </si>
  <si>
    <t>Min</t>
  </si>
  <si>
    <t>Max</t>
  </si>
  <si>
    <t>kumar</t>
  </si>
  <si>
    <t>Shashi</t>
  </si>
  <si>
    <t>Aaditya</t>
  </si>
  <si>
    <t>chourasia</t>
  </si>
  <si>
    <t>Ravi</t>
  </si>
  <si>
    <t>kalal</t>
  </si>
  <si>
    <t>James</t>
  </si>
  <si>
    <t xml:space="preserve">Himanshu </t>
  </si>
  <si>
    <t xml:space="preserve">kishore </t>
  </si>
  <si>
    <t>bhardwaj</t>
  </si>
  <si>
    <t>Aman</t>
  </si>
  <si>
    <t xml:space="preserve">Nishant </t>
  </si>
  <si>
    <t>Govind</t>
  </si>
  <si>
    <t xml:space="preserve">Prince </t>
  </si>
  <si>
    <t>dewara</t>
  </si>
  <si>
    <t>Milan</t>
  </si>
  <si>
    <t>yadav</t>
  </si>
  <si>
    <t>Vijay</t>
  </si>
  <si>
    <t xml:space="preserve">Manil </t>
  </si>
  <si>
    <t xml:space="preserve">mishra </t>
  </si>
  <si>
    <t xml:space="preserve">vinay </t>
  </si>
  <si>
    <t>Ashish</t>
  </si>
  <si>
    <t xml:space="preserve">vineet </t>
  </si>
  <si>
    <t>panwar</t>
  </si>
  <si>
    <t xml:space="preserve">Prateek </t>
  </si>
  <si>
    <t xml:space="preserve"> Jan Total Pay</t>
  </si>
  <si>
    <t>Total Pay-5</t>
  </si>
  <si>
    <t>Total Pay-4</t>
  </si>
  <si>
    <t>Total Pay-3</t>
  </si>
  <si>
    <t>Total Pay-2</t>
  </si>
  <si>
    <t>Total Pay-1</t>
  </si>
  <si>
    <t>Overtime Pay-5</t>
  </si>
  <si>
    <t>Overtime Pay-4</t>
  </si>
  <si>
    <t>Overtime Pay-3</t>
  </si>
  <si>
    <t>Overtime Pay-2</t>
  </si>
  <si>
    <t>Overtime Pay-1</t>
  </si>
  <si>
    <t>Pay Week 5</t>
  </si>
  <si>
    <t xml:space="preserve">Pay Week 4 </t>
  </si>
  <si>
    <t>Pay Week 3</t>
  </si>
  <si>
    <t>Pay Week 2</t>
  </si>
  <si>
    <t>Pay WEEK 1</t>
  </si>
  <si>
    <t xml:space="preserve">Hourly Wages </t>
  </si>
  <si>
    <t xml:space="preserve">Last Name </t>
  </si>
  <si>
    <t xml:space="preserve">First Name </t>
  </si>
  <si>
    <t>OVERTIME</t>
  </si>
  <si>
    <t xml:space="preserve">HOURS WORKED </t>
  </si>
  <si>
    <t>Employee PayRoll</t>
  </si>
  <si>
    <t xml:space="preserve">Average </t>
  </si>
  <si>
    <t>Panwar</t>
  </si>
  <si>
    <t xml:space="preserve">Panwar </t>
  </si>
  <si>
    <t xml:space="preserve">Gunjan  </t>
  </si>
  <si>
    <t xml:space="preserve">Possible Points </t>
  </si>
  <si>
    <t>Fire Employee?</t>
  </si>
  <si>
    <t xml:space="preserve">Drug Test </t>
  </si>
  <si>
    <t xml:space="preserve">Financial Skill Test </t>
  </si>
  <si>
    <t xml:space="preserve">Company Philosophy Test </t>
  </si>
  <si>
    <t xml:space="preserve">Safety Test </t>
  </si>
  <si>
    <t>GradeBook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</si>
</sst>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36"/>
      <color theme="1"/>
      <name val="Algerian"/>
      <family val="5"/>
    </font>
  </fonts>
  <fills count="1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4" fontId="0" fillId="2" borderId="0" xfId="1" applyFont="1" applyFill="1"/>
    <xf numFmtId="44" fontId="0" fillId="3" borderId="0" xfId="1" applyFont="1" applyFill="1"/>
    <xf numFmtId="0" fontId="0" fillId="3" borderId="0" xfId="0" applyFill="1"/>
    <xf numFmtId="0" fontId="2" fillId="3" borderId="0" xfId="0" applyFont="1" applyFill="1"/>
    <xf numFmtId="0" fontId="2" fillId="4" borderId="0" xfId="0" applyFont="1" applyFill="1"/>
    <xf numFmtId="44" fontId="0" fillId="2" borderId="0" xfId="0" applyNumberFormat="1" applyFill="1"/>
    <xf numFmtId="44" fontId="0" fillId="3" borderId="0" xfId="0" applyNumberFormat="1" applyFill="1"/>
    <xf numFmtId="164" fontId="0" fillId="3" borderId="0" xfId="0" applyNumberFormat="1" applyFill="1"/>
    <xf numFmtId="0" fontId="0" fillId="5" borderId="0" xfId="0" applyFill="1"/>
    <xf numFmtId="0" fontId="0" fillId="4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2" borderId="0" xfId="0" applyFill="1"/>
    <xf numFmtId="0" fontId="0" fillId="9" borderId="0" xfId="0" applyFill="1"/>
    <xf numFmtId="0" fontId="2" fillId="10" borderId="0" xfId="0" applyFont="1" applyFill="1"/>
    <xf numFmtId="44" fontId="0" fillId="5" borderId="0" xfId="0" applyNumberFormat="1" applyFill="1"/>
    <xf numFmtId="44" fontId="0" fillId="4" borderId="0" xfId="0" applyNumberFormat="1" applyFill="1"/>
    <xf numFmtId="44" fontId="0" fillId="6" borderId="0" xfId="0" applyNumberFormat="1" applyFill="1"/>
    <xf numFmtId="44" fontId="0" fillId="7" borderId="0" xfId="0" applyNumberFormat="1" applyFill="1"/>
    <xf numFmtId="0" fontId="0" fillId="8" borderId="0" xfId="0" applyFill="1" applyAlignment="1">
      <alignment horizontal="center"/>
    </xf>
    <xf numFmtId="44" fontId="0" fillId="9" borderId="0" xfId="1" applyFont="1" applyFill="1"/>
    <xf numFmtId="15" fontId="0" fillId="8" borderId="0" xfId="0" applyNumberFormat="1" applyFill="1"/>
    <xf numFmtId="15" fontId="0" fillId="2" borderId="0" xfId="0" applyNumberFormat="1" applyFill="1"/>
    <xf numFmtId="16" fontId="0" fillId="8" borderId="0" xfId="0" applyNumberFormat="1" applyFill="1" applyAlignment="1">
      <alignment horizontal="right"/>
    </xf>
    <xf numFmtId="16" fontId="0" fillId="8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0" fontId="0" fillId="10" borderId="0" xfId="0" applyFill="1"/>
    <xf numFmtId="0" fontId="0" fillId="11" borderId="0" xfId="0" applyFill="1"/>
    <xf numFmtId="0" fontId="3" fillId="11" borderId="0" xfId="0" applyFont="1" applyFill="1" applyAlignment="1">
      <alignment horizontal="center"/>
    </xf>
    <xf numFmtId="9" fontId="0" fillId="0" borderId="0" xfId="2" applyFont="1"/>
    <xf numFmtId="0" fontId="0" fillId="0" borderId="0" xfId="0" applyAlignment="1">
      <alignment textRotation="90"/>
    </xf>
  </cellXfs>
  <cellStyles count="3">
    <cellStyle name="Currency" xfId="1" builtinId="4"/>
    <cellStyle name="Normal" xfId="0" builtinId="0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Safety Test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GradeBook!$A$6:$A$23</c:f>
              <c:strCache>
                <c:ptCount val="18"/>
                <c:pt idx="0">
                  <c:v>Gunjan  </c:v>
                </c:pt>
                <c:pt idx="1">
                  <c:v>Prateek </c:v>
                </c:pt>
                <c:pt idx="2">
                  <c:v>vineet </c:v>
                </c:pt>
                <c:pt idx="3">
                  <c:v>Ashish</c:v>
                </c:pt>
                <c:pt idx="4">
                  <c:v>vinay </c:v>
                </c:pt>
                <c:pt idx="5">
                  <c:v>Manil </c:v>
                </c:pt>
                <c:pt idx="6">
                  <c:v>Vijay</c:v>
                </c:pt>
                <c:pt idx="7">
                  <c:v>Milan</c:v>
                </c:pt>
                <c:pt idx="8">
                  <c:v>Prince </c:v>
                </c:pt>
                <c:pt idx="9">
                  <c:v>Govind</c:v>
                </c:pt>
                <c:pt idx="10">
                  <c:v>Nishant </c:v>
                </c:pt>
                <c:pt idx="11">
                  <c:v>Aman</c:v>
                </c:pt>
                <c:pt idx="12">
                  <c:v>kishore </c:v>
                </c:pt>
                <c:pt idx="13">
                  <c:v>Himanshu </c:v>
                </c:pt>
                <c:pt idx="14">
                  <c:v>James</c:v>
                </c:pt>
                <c:pt idx="15">
                  <c:v>Ravi</c:v>
                </c:pt>
                <c:pt idx="16">
                  <c:v>Aaditya</c:v>
                </c:pt>
                <c:pt idx="17">
                  <c:v>Shashi</c:v>
                </c:pt>
              </c:strCache>
            </c:strRef>
          </c:cat>
          <c:val>
            <c:numRef>
              <c:f>GradeBook!$C$6:$C$23</c:f>
              <c:numCache>
                <c:formatCode>General</c:formatCode>
                <c:ptCount val="18"/>
                <c:pt idx="0">
                  <c:v>9</c:v>
                </c:pt>
                <c:pt idx="1">
                  <c:v>5</c:v>
                </c:pt>
                <c:pt idx="2">
                  <c:v>2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10</c:v>
                </c:pt>
                <c:pt idx="8">
                  <c:v>8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8</c:v>
                </c:pt>
                <c:pt idx="14">
                  <c:v>10</c:v>
                </c:pt>
                <c:pt idx="15">
                  <c:v>8</c:v>
                </c:pt>
                <c:pt idx="16">
                  <c:v>9</c:v>
                </c:pt>
                <c:pt idx="17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F3-483B-AF89-72334CE173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66585423"/>
        <c:axId val="966582095"/>
      </c:barChart>
      <c:catAx>
        <c:axId val="9665854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82095"/>
        <c:crosses val="autoZero"/>
        <c:auto val="1"/>
        <c:lblAlgn val="ctr"/>
        <c:lblOffset val="100"/>
        <c:noMultiLvlLbl val="0"/>
      </c:catAx>
      <c:valAx>
        <c:axId val="96658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65854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Company Philosopy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GradeBook!$A$6:$A$23</c:f>
              <c:strCache>
                <c:ptCount val="18"/>
                <c:pt idx="0">
                  <c:v>Gunjan  </c:v>
                </c:pt>
                <c:pt idx="1">
                  <c:v>Prateek </c:v>
                </c:pt>
                <c:pt idx="2">
                  <c:v>vineet </c:v>
                </c:pt>
                <c:pt idx="3">
                  <c:v>Ashish</c:v>
                </c:pt>
                <c:pt idx="4">
                  <c:v>vinay </c:v>
                </c:pt>
                <c:pt idx="5">
                  <c:v>Manil </c:v>
                </c:pt>
                <c:pt idx="6">
                  <c:v>Vijay</c:v>
                </c:pt>
                <c:pt idx="7">
                  <c:v>Milan</c:v>
                </c:pt>
                <c:pt idx="8">
                  <c:v>Prince </c:v>
                </c:pt>
                <c:pt idx="9">
                  <c:v>Govind</c:v>
                </c:pt>
                <c:pt idx="10">
                  <c:v>Nishant </c:v>
                </c:pt>
                <c:pt idx="11">
                  <c:v>Aman</c:v>
                </c:pt>
                <c:pt idx="12">
                  <c:v>kishore </c:v>
                </c:pt>
                <c:pt idx="13">
                  <c:v>Himanshu </c:v>
                </c:pt>
                <c:pt idx="14">
                  <c:v>James</c:v>
                </c:pt>
                <c:pt idx="15">
                  <c:v>Ravi</c:v>
                </c:pt>
                <c:pt idx="16">
                  <c:v>Aaditya</c:v>
                </c:pt>
                <c:pt idx="17">
                  <c:v>Shashi</c:v>
                </c:pt>
              </c:strCache>
            </c:strRef>
          </c:cat>
          <c:val>
            <c:numRef>
              <c:f>GradeBook!$D$6:$D$23</c:f>
              <c:numCache>
                <c:formatCode>General</c:formatCode>
                <c:ptCount val="18"/>
                <c:pt idx="0">
                  <c:v>15</c:v>
                </c:pt>
                <c:pt idx="1">
                  <c:v>18</c:v>
                </c:pt>
                <c:pt idx="2">
                  <c:v>19</c:v>
                </c:pt>
                <c:pt idx="3">
                  <c:v>20</c:v>
                </c:pt>
                <c:pt idx="4">
                  <c:v>20</c:v>
                </c:pt>
                <c:pt idx="5">
                  <c:v>17</c:v>
                </c:pt>
                <c:pt idx="6">
                  <c:v>14</c:v>
                </c:pt>
                <c:pt idx="7">
                  <c:v>14</c:v>
                </c:pt>
                <c:pt idx="8">
                  <c:v>15</c:v>
                </c:pt>
                <c:pt idx="9">
                  <c:v>17</c:v>
                </c:pt>
                <c:pt idx="10">
                  <c:v>16</c:v>
                </c:pt>
                <c:pt idx="11">
                  <c:v>17</c:v>
                </c:pt>
                <c:pt idx="12">
                  <c:v>18</c:v>
                </c:pt>
                <c:pt idx="13">
                  <c:v>19</c:v>
                </c:pt>
                <c:pt idx="14">
                  <c:v>17</c:v>
                </c:pt>
                <c:pt idx="15">
                  <c:v>14</c:v>
                </c:pt>
                <c:pt idx="16">
                  <c:v>14</c:v>
                </c:pt>
                <c:pt idx="17">
                  <c:v>15.514705882352899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B0-409C-89BF-8461142153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8413535"/>
        <c:axId val="1748434335"/>
      </c:barChart>
      <c:catAx>
        <c:axId val="17484135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34335"/>
        <c:crosses val="autoZero"/>
        <c:auto val="1"/>
        <c:lblAlgn val="ctr"/>
        <c:lblOffset val="100"/>
        <c:noMultiLvlLbl val="0"/>
      </c:catAx>
      <c:valAx>
        <c:axId val="174843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84135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Financial Skill Test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GradeBook!$A$6:$A$23</c:f>
              <c:strCache>
                <c:ptCount val="18"/>
                <c:pt idx="0">
                  <c:v>Gunjan  </c:v>
                </c:pt>
                <c:pt idx="1">
                  <c:v>Prateek </c:v>
                </c:pt>
                <c:pt idx="2">
                  <c:v>vineet </c:v>
                </c:pt>
                <c:pt idx="3">
                  <c:v>Ashish</c:v>
                </c:pt>
                <c:pt idx="4">
                  <c:v>vinay </c:v>
                </c:pt>
                <c:pt idx="5">
                  <c:v>Manil </c:v>
                </c:pt>
                <c:pt idx="6">
                  <c:v>Vijay</c:v>
                </c:pt>
                <c:pt idx="7">
                  <c:v>Milan</c:v>
                </c:pt>
                <c:pt idx="8">
                  <c:v>Prince </c:v>
                </c:pt>
                <c:pt idx="9">
                  <c:v>Govind</c:v>
                </c:pt>
                <c:pt idx="10">
                  <c:v>Nishant </c:v>
                </c:pt>
                <c:pt idx="11">
                  <c:v>Aman</c:v>
                </c:pt>
                <c:pt idx="12">
                  <c:v>kishore </c:v>
                </c:pt>
                <c:pt idx="13">
                  <c:v>Himanshu </c:v>
                </c:pt>
                <c:pt idx="14">
                  <c:v>James</c:v>
                </c:pt>
                <c:pt idx="15">
                  <c:v>Ravi</c:v>
                </c:pt>
                <c:pt idx="16">
                  <c:v>Aaditya</c:v>
                </c:pt>
                <c:pt idx="17">
                  <c:v>Shashi</c:v>
                </c:pt>
              </c:strCache>
            </c:strRef>
          </c:cat>
          <c:val>
            <c:numRef>
              <c:f>GradeBook!$E$6:$E$23</c:f>
              <c:numCache>
                <c:formatCode>General</c:formatCode>
                <c:ptCount val="18"/>
                <c:pt idx="0">
                  <c:v>98</c:v>
                </c:pt>
                <c:pt idx="1">
                  <c:v>98</c:v>
                </c:pt>
                <c:pt idx="2">
                  <c:v>95</c:v>
                </c:pt>
                <c:pt idx="3">
                  <c:v>85</c:v>
                </c:pt>
                <c:pt idx="4">
                  <c:v>88</c:v>
                </c:pt>
                <c:pt idx="5">
                  <c:v>87</c:v>
                </c:pt>
                <c:pt idx="6">
                  <c:v>86</c:v>
                </c:pt>
                <c:pt idx="7">
                  <c:v>89</c:v>
                </c:pt>
                <c:pt idx="8">
                  <c:v>99</c:v>
                </c:pt>
                <c:pt idx="9">
                  <c:v>99</c:v>
                </c:pt>
                <c:pt idx="10">
                  <c:v>98</c:v>
                </c:pt>
                <c:pt idx="11">
                  <c:v>89</c:v>
                </c:pt>
                <c:pt idx="12">
                  <c:v>88</c:v>
                </c:pt>
                <c:pt idx="13">
                  <c:v>89</c:v>
                </c:pt>
                <c:pt idx="14">
                  <c:v>97</c:v>
                </c:pt>
                <c:pt idx="15">
                  <c:v>95</c:v>
                </c:pt>
                <c:pt idx="16">
                  <c:v>94</c:v>
                </c:pt>
                <c:pt idx="17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EA-4EBD-80F9-29A5A1553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68888607"/>
        <c:axId val="968885279"/>
      </c:barChart>
      <c:catAx>
        <c:axId val="968888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85279"/>
        <c:crosses val="autoZero"/>
        <c:auto val="1"/>
        <c:lblAlgn val="ctr"/>
        <c:lblOffset val="100"/>
        <c:noMultiLvlLbl val="0"/>
      </c:catAx>
      <c:valAx>
        <c:axId val="9688852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888860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548640</xdr:colOff>
      <xdr:row>7</xdr:row>
      <xdr:rowOff>152400</xdr:rowOff>
    </xdr:from>
    <xdr:to>
      <xdr:col>21</xdr:col>
      <xdr:colOff>243840</xdr:colOff>
      <xdr:row>22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72EF576-A16C-4C68-8C1B-198FF331CA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60960</xdr:colOff>
      <xdr:row>26</xdr:row>
      <xdr:rowOff>53340</xdr:rowOff>
    </xdr:from>
    <xdr:to>
      <xdr:col>19</xdr:col>
      <xdr:colOff>365760</xdr:colOff>
      <xdr:row>41</xdr:row>
      <xdr:rowOff>53340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28ADD6-BE0F-40A4-BE46-F0DCD91689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167640</xdr:colOff>
      <xdr:row>30</xdr:row>
      <xdr:rowOff>76200</xdr:rowOff>
    </xdr:from>
    <xdr:to>
      <xdr:col>10</xdr:col>
      <xdr:colOff>571500</xdr:colOff>
      <xdr:row>45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26A17AC-E2AF-4468-BC7B-F8480D8626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570F-EC0C-41C4-B490-7D1416279994}">
  <dimension ref="A2:M28"/>
  <sheetViews>
    <sheetView tabSelected="1" topLeftCell="A4" workbookViewId="0">
      <selection activeCell="A4" sqref="A4:B21"/>
    </sheetView>
  </sheetViews>
  <sheetFormatPr defaultRowHeight="14.4" x14ac:dyDescent="0.3"/>
  <cols>
    <col min="1" max="1" width="10.21875" bestFit="1" customWidth="1"/>
    <col min="2" max="2" width="13.5546875" bestFit="1" customWidth="1"/>
    <col min="3" max="3" width="7.109375" customWidth="1"/>
    <col min="4" max="4" width="5.77734375" customWidth="1"/>
    <col min="5" max="5" width="6.109375" customWidth="1"/>
    <col min="6" max="6" width="6.21875" customWidth="1"/>
  </cols>
  <sheetData>
    <row r="2" spans="1:13" x14ac:dyDescent="0.3">
      <c r="G2" t="s">
        <v>61</v>
      </c>
    </row>
    <row r="3" spans="1:13" ht="121.8" x14ac:dyDescent="0.3">
      <c r="C3" s="32" t="s">
        <v>60</v>
      </c>
      <c r="D3" s="32" t="s">
        <v>59</v>
      </c>
      <c r="E3" s="32" t="s">
        <v>58</v>
      </c>
      <c r="F3" s="32" t="s">
        <v>57</v>
      </c>
      <c r="H3" s="32" t="s">
        <v>60</v>
      </c>
      <c r="I3" s="32" t="s">
        <v>59</v>
      </c>
      <c r="J3" s="32" t="s">
        <v>58</v>
      </c>
      <c r="K3" s="32" t="s">
        <v>57</v>
      </c>
      <c r="M3" s="32" t="s">
        <v>56</v>
      </c>
    </row>
    <row r="4" spans="1:13" x14ac:dyDescent="0.3">
      <c r="B4" t="s">
        <v>55</v>
      </c>
      <c r="C4">
        <v>10</v>
      </c>
      <c r="D4">
        <v>20</v>
      </c>
      <c r="E4">
        <v>100</v>
      </c>
      <c r="F4">
        <v>1</v>
      </c>
      <c r="H4" s="32"/>
      <c r="I4" s="32"/>
      <c r="J4" s="32"/>
      <c r="K4" s="32"/>
      <c r="M4" s="32"/>
    </row>
    <row r="5" spans="1:13" x14ac:dyDescent="0.3">
      <c r="A5" t="s">
        <v>47</v>
      </c>
      <c r="B5" t="s">
        <v>46</v>
      </c>
    </row>
    <row r="6" spans="1:13" x14ac:dyDescent="0.3">
      <c r="A6" t="s">
        <v>54</v>
      </c>
      <c r="B6" t="s">
        <v>53</v>
      </c>
      <c r="C6">
        <v>9</v>
      </c>
      <c r="D6">
        <v>15</v>
      </c>
      <c r="E6">
        <v>98</v>
      </c>
      <c r="F6">
        <v>1</v>
      </c>
      <c r="H6" s="31">
        <f>C6/C$4</f>
        <v>0.9</v>
      </c>
      <c r="I6" s="31">
        <f>D6/D$4</f>
        <v>0.75</v>
      </c>
      <c r="J6" s="31">
        <f>E6/E$4</f>
        <v>0.98</v>
      </c>
      <c r="K6" s="31">
        <f>F6/F$4</f>
        <v>1</v>
      </c>
      <c r="M6" s="31" t="b">
        <f>OR(H6&lt;0.5,I6&lt;0.5,J6&lt;0.5,K6&lt;0.5)</f>
        <v>0</v>
      </c>
    </row>
    <row r="7" spans="1:13" x14ac:dyDescent="0.3">
      <c r="A7" t="s">
        <v>28</v>
      </c>
      <c r="B7" t="s">
        <v>52</v>
      </c>
      <c r="C7">
        <v>5</v>
      </c>
      <c r="D7">
        <v>18</v>
      </c>
      <c r="E7">
        <v>98</v>
      </c>
      <c r="F7">
        <v>1</v>
      </c>
      <c r="H7" s="31">
        <f>C7/C$4</f>
        <v>0.5</v>
      </c>
      <c r="I7" s="31">
        <f>D7/D$4</f>
        <v>0.9</v>
      </c>
      <c r="J7" s="31">
        <f>E7/E$4</f>
        <v>0.98</v>
      </c>
      <c r="K7" s="31">
        <f>F7/F$4</f>
        <v>1</v>
      </c>
      <c r="M7" s="31" t="b">
        <f>OR(H7&lt;0.5,I7&lt;0.5,J7&lt;0.5,K7&lt;0.5)</f>
        <v>0</v>
      </c>
    </row>
    <row r="8" spans="1:13" x14ac:dyDescent="0.3">
      <c r="A8" t="s">
        <v>26</v>
      </c>
      <c r="B8" t="s">
        <v>4</v>
      </c>
      <c r="C8">
        <v>2</v>
      </c>
      <c r="D8">
        <v>19</v>
      </c>
      <c r="E8">
        <v>95</v>
      </c>
      <c r="F8">
        <v>1</v>
      </c>
      <c r="H8" s="31">
        <f>C8/C$4</f>
        <v>0.2</v>
      </c>
      <c r="I8" s="31">
        <f>D8/D$4</f>
        <v>0.95</v>
      </c>
      <c r="J8" s="31">
        <f>E8/E$4</f>
        <v>0.95</v>
      </c>
      <c r="K8" s="31">
        <f>F8/F$4</f>
        <v>1</v>
      </c>
      <c r="M8" s="31" t="b">
        <f>OR(H8&lt;0.5,I8&lt;0.5,J8&lt;0.5,K8&lt;0.5)</f>
        <v>1</v>
      </c>
    </row>
    <row r="9" spans="1:13" x14ac:dyDescent="0.3">
      <c r="A9" t="s">
        <v>25</v>
      </c>
      <c r="B9" t="s">
        <v>20</v>
      </c>
      <c r="C9">
        <v>8</v>
      </c>
      <c r="D9">
        <v>20</v>
      </c>
      <c r="E9">
        <v>85</v>
      </c>
      <c r="F9">
        <v>1</v>
      </c>
      <c r="H9" s="31">
        <f>C9/C$4</f>
        <v>0.8</v>
      </c>
      <c r="I9" s="31">
        <f>D9/D$4</f>
        <v>1</v>
      </c>
      <c r="J9" s="31">
        <f>E9/E$4</f>
        <v>0.85</v>
      </c>
      <c r="K9" s="31">
        <f>F9/F$4</f>
        <v>1</v>
      </c>
      <c r="M9" s="31" t="b">
        <f>OR(H9&lt;0.5,I9&lt;0.5,J9&lt;0.5,K9&lt;0.5)</f>
        <v>0</v>
      </c>
    </row>
    <row r="10" spans="1:13" x14ac:dyDescent="0.3">
      <c r="A10" t="s">
        <v>24</v>
      </c>
      <c r="B10" t="s">
        <v>23</v>
      </c>
      <c r="C10">
        <v>9</v>
      </c>
      <c r="D10">
        <v>20</v>
      </c>
      <c r="E10">
        <v>88</v>
      </c>
      <c r="F10">
        <v>1</v>
      </c>
      <c r="H10" s="31">
        <f>C10/C$4</f>
        <v>0.9</v>
      </c>
      <c r="I10" s="31">
        <f>D10/D$4</f>
        <v>1</v>
      </c>
      <c r="J10" s="31">
        <f>E10/E$4</f>
        <v>0.88</v>
      </c>
      <c r="K10" s="31">
        <f>F10/F$4</f>
        <v>1</v>
      </c>
      <c r="M10" s="31" t="b">
        <f>OR(H10&lt;0.5,I10&lt;0.5,J10&lt;0.5,K10&lt;0.5)</f>
        <v>0</v>
      </c>
    </row>
    <row r="11" spans="1:13" x14ac:dyDescent="0.3">
      <c r="A11" t="s">
        <v>22</v>
      </c>
      <c r="B11" t="s">
        <v>20</v>
      </c>
      <c r="C11">
        <v>10</v>
      </c>
      <c r="D11">
        <v>17</v>
      </c>
      <c r="E11">
        <v>87</v>
      </c>
      <c r="F11">
        <v>1</v>
      </c>
      <c r="H11" s="31">
        <f>C11/C$4</f>
        <v>1</v>
      </c>
      <c r="I11" s="31">
        <f>D11/D$4</f>
        <v>0.85</v>
      </c>
      <c r="J11" s="31">
        <f>E11/E$4</f>
        <v>0.87</v>
      </c>
      <c r="K11" s="31">
        <f>F11/F$4</f>
        <v>1</v>
      </c>
      <c r="M11" s="31" t="b">
        <f>OR(H11&lt;0.5,I11&lt;0.5,J11&lt;0.5,K11&lt;0.5)</f>
        <v>0</v>
      </c>
    </row>
    <row r="12" spans="1:13" x14ac:dyDescent="0.3">
      <c r="A12" t="s">
        <v>21</v>
      </c>
      <c r="B12" t="s">
        <v>20</v>
      </c>
      <c r="C12">
        <v>11</v>
      </c>
      <c r="D12">
        <v>14</v>
      </c>
      <c r="E12">
        <v>86</v>
      </c>
      <c r="F12">
        <v>0</v>
      </c>
      <c r="H12" s="31">
        <f>C12/C$4</f>
        <v>1.1000000000000001</v>
      </c>
      <c r="I12" s="31">
        <f>D12/D$4</f>
        <v>0.7</v>
      </c>
      <c r="J12" s="31">
        <f>E12/E$4</f>
        <v>0.86</v>
      </c>
      <c r="K12" s="31">
        <f>F12/F$4</f>
        <v>0</v>
      </c>
      <c r="M12" s="31" t="b">
        <f>OR(H12&lt;0.5,I12&lt;0.5,J12&lt;0.5,K12&lt;0.5)</f>
        <v>1</v>
      </c>
    </row>
    <row r="13" spans="1:13" x14ac:dyDescent="0.3">
      <c r="A13" t="s">
        <v>19</v>
      </c>
      <c r="B13" t="s">
        <v>18</v>
      </c>
      <c r="C13">
        <v>10</v>
      </c>
      <c r="D13">
        <v>14</v>
      </c>
      <c r="E13">
        <v>89</v>
      </c>
      <c r="F13">
        <v>1</v>
      </c>
      <c r="H13" s="31">
        <f>C13/C$4</f>
        <v>1</v>
      </c>
      <c r="I13" s="31">
        <f>D13/D$4</f>
        <v>0.7</v>
      </c>
      <c r="J13" s="31">
        <f>E13/E$4</f>
        <v>0.89</v>
      </c>
      <c r="K13" s="31">
        <f>F13/F$4</f>
        <v>1</v>
      </c>
      <c r="M13" s="31" t="b">
        <f>OR(H13&lt;0.5,I13&lt;0.5,J13&lt;0.5,K13&lt;0.5)</f>
        <v>0</v>
      </c>
    </row>
    <row r="14" spans="1:13" x14ac:dyDescent="0.3">
      <c r="A14" t="s">
        <v>17</v>
      </c>
      <c r="B14" t="s">
        <v>4</v>
      </c>
      <c r="C14">
        <v>8</v>
      </c>
      <c r="D14">
        <v>15</v>
      </c>
      <c r="E14">
        <v>99</v>
      </c>
      <c r="F14">
        <v>0</v>
      </c>
      <c r="H14" s="31">
        <f>C14/C$4</f>
        <v>0.8</v>
      </c>
      <c r="I14" s="31">
        <f>D14/D$4</f>
        <v>0.75</v>
      </c>
      <c r="J14" s="31">
        <f>E14/E$4</f>
        <v>0.99</v>
      </c>
      <c r="K14" s="31">
        <f>F14/F$4</f>
        <v>0</v>
      </c>
      <c r="M14" s="31" t="b">
        <f>OR(H14&lt;0.5,I14&lt;0.5,J14&lt;0.5,K14&lt;0.5)</f>
        <v>1</v>
      </c>
    </row>
    <row r="15" spans="1:13" x14ac:dyDescent="0.3">
      <c r="A15" t="s">
        <v>16</v>
      </c>
      <c r="B15" t="s">
        <v>4</v>
      </c>
      <c r="C15">
        <v>9</v>
      </c>
      <c r="D15">
        <v>17</v>
      </c>
      <c r="E15">
        <v>99</v>
      </c>
      <c r="F15">
        <v>1</v>
      </c>
      <c r="H15" s="31">
        <f>C15/C$4</f>
        <v>0.9</v>
      </c>
      <c r="I15" s="31">
        <f>D15/D$4</f>
        <v>0.85</v>
      </c>
      <c r="J15" s="31">
        <f>E15/E$4</f>
        <v>0.99</v>
      </c>
      <c r="K15" s="31">
        <f>F15/F$4</f>
        <v>1</v>
      </c>
      <c r="M15" s="31" t="b">
        <f>OR(H15&lt;0.5,I15&lt;0.5,J15&lt;0.5,K15&lt;0.5)</f>
        <v>0</v>
      </c>
    </row>
    <row r="16" spans="1:13" x14ac:dyDescent="0.3">
      <c r="A16" t="s">
        <v>15</v>
      </c>
      <c r="B16" t="s">
        <v>4</v>
      </c>
      <c r="C16">
        <v>9</v>
      </c>
      <c r="D16">
        <v>16</v>
      </c>
      <c r="E16">
        <v>98</v>
      </c>
      <c r="F16">
        <v>1</v>
      </c>
      <c r="H16" s="31">
        <f>C16/C$4</f>
        <v>0.9</v>
      </c>
      <c r="I16" s="31">
        <f>D16/D$4</f>
        <v>0.8</v>
      </c>
      <c r="J16" s="31">
        <f>E16/E$4</f>
        <v>0.98</v>
      </c>
      <c r="K16" s="31">
        <f>F16/F$4</f>
        <v>1</v>
      </c>
      <c r="M16" s="31" t="b">
        <f>OR(H16&lt;0.5,I16&lt;0.5,J16&lt;0.5,K16&lt;0.5)</f>
        <v>0</v>
      </c>
    </row>
    <row r="17" spans="1:13" x14ac:dyDescent="0.3">
      <c r="A17" t="s">
        <v>14</v>
      </c>
      <c r="B17" t="s">
        <v>13</v>
      </c>
      <c r="C17">
        <v>8</v>
      </c>
      <c r="D17">
        <v>17</v>
      </c>
      <c r="E17">
        <v>89</v>
      </c>
      <c r="F17">
        <v>1</v>
      </c>
      <c r="H17" s="31">
        <f>C17/C$4</f>
        <v>0.8</v>
      </c>
      <c r="I17" s="31">
        <f>D17/D$4</f>
        <v>0.85</v>
      </c>
      <c r="J17" s="31">
        <f>E17/E$4</f>
        <v>0.89</v>
      </c>
      <c r="K17" s="31">
        <f>F17/F$4</f>
        <v>1</v>
      </c>
      <c r="M17" s="31" t="b">
        <f>OR(H17&lt;0.5,I17&lt;0.5,J17&lt;0.5,K17&lt;0.5)</f>
        <v>0</v>
      </c>
    </row>
    <row r="18" spans="1:13" x14ac:dyDescent="0.3">
      <c r="A18" t="s">
        <v>12</v>
      </c>
      <c r="B18" t="s">
        <v>4</v>
      </c>
      <c r="C18">
        <v>7</v>
      </c>
      <c r="D18">
        <v>18</v>
      </c>
      <c r="E18">
        <v>88</v>
      </c>
      <c r="F18">
        <v>1</v>
      </c>
      <c r="H18" s="31">
        <f>C18/C$4</f>
        <v>0.7</v>
      </c>
      <c r="I18" s="31">
        <f>D18/D$4</f>
        <v>0.9</v>
      </c>
      <c r="J18" s="31">
        <f>E18/E$4</f>
        <v>0.88</v>
      </c>
      <c r="K18" s="31">
        <f>F18/F$4</f>
        <v>1</v>
      </c>
      <c r="M18" s="31" t="b">
        <f>OR(H18&lt;0.5,I18&lt;0.5,J18&lt;0.5,K18&lt;0.5)</f>
        <v>0</v>
      </c>
    </row>
    <row r="19" spans="1:13" x14ac:dyDescent="0.3">
      <c r="A19" t="s">
        <v>11</v>
      </c>
      <c r="B19" t="s">
        <v>4</v>
      </c>
      <c r="C19">
        <v>8</v>
      </c>
      <c r="D19">
        <v>19</v>
      </c>
      <c r="E19">
        <v>89</v>
      </c>
      <c r="F19">
        <v>1</v>
      </c>
      <c r="H19" s="31">
        <f>C19/C$4</f>
        <v>0.8</v>
      </c>
      <c r="I19" s="31">
        <f>D19/D$4</f>
        <v>0.95</v>
      </c>
      <c r="J19" s="31">
        <f>E19/E$4</f>
        <v>0.89</v>
      </c>
      <c r="K19" s="31">
        <f>F19/F$4</f>
        <v>1</v>
      </c>
      <c r="M19" s="31" t="b">
        <f>OR(H19&lt;0.5,I19&lt;0.5,J19&lt;0.5,K19&lt;0.5)</f>
        <v>0</v>
      </c>
    </row>
    <row r="20" spans="1:13" x14ac:dyDescent="0.3">
      <c r="A20" t="s">
        <v>10</v>
      </c>
      <c r="B20" t="s">
        <v>9</v>
      </c>
      <c r="C20">
        <v>10</v>
      </c>
      <c r="D20">
        <v>17</v>
      </c>
      <c r="E20">
        <v>97</v>
      </c>
      <c r="F20">
        <v>0</v>
      </c>
      <c r="H20" s="31">
        <f>C20/C$4</f>
        <v>1</v>
      </c>
      <c r="I20" s="31">
        <f>D20/D$4</f>
        <v>0.85</v>
      </c>
      <c r="J20" s="31">
        <f>E20/E$4</f>
        <v>0.97</v>
      </c>
      <c r="K20" s="31">
        <f>F20/F$4</f>
        <v>0</v>
      </c>
      <c r="M20" s="31" t="b">
        <f>OR(H20&lt;0.5,I20&lt;0.5,J20&lt;0.5,K20&lt;0.5)</f>
        <v>1</v>
      </c>
    </row>
    <row r="21" spans="1:13" x14ac:dyDescent="0.3">
      <c r="A21" t="s">
        <v>8</v>
      </c>
      <c r="B21" t="s">
        <v>7</v>
      </c>
      <c r="C21">
        <v>8</v>
      </c>
      <c r="D21">
        <v>14</v>
      </c>
      <c r="E21">
        <v>95</v>
      </c>
      <c r="F21">
        <v>1</v>
      </c>
      <c r="H21" s="31">
        <f>C21/C$4</f>
        <v>0.8</v>
      </c>
      <c r="I21" s="31">
        <f>D21/D$4</f>
        <v>0.7</v>
      </c>
      <c r="J21" s="31">
        <f>E21/E$4</f>
        <v>0.95</v>
      </c>
      <c r="K21" s="31">
        <f>F21/F$4</f>
        <v>1</v>
      </c>
      <c r="M21" s="31" t="b">
        <f>OR(H21&lt;0.5,I21&lt;0.5,J21&lt;0.5,K21&lt;0.5)</f>
        <v>0</v>
      </c>
    </row>
    <row r="22" spans="1:13" x14ac:dyDescent="0.3">
      <c r="A22" t="s">
        <v>6</v>
      </c>
      <c r="B22" t="s">
        <v>4</v>
      </c>
      <c r="C22">
        <v>9</v>
      </c>
      <c r="D22">
        <v>14</v>
      </c>
      <c r="E22">
        <v>94</v>
      </c>
      <c r="F22">
        <v>1</v>
      </c>
      <c r="H22" s="31">
        <f>C22/C$4</f>
        <v>0.9</v>
      </c>
      <c r="I22" s="31">
        <f>D22/D$4</f>
        <v>0.7</v>
      </c>
      <c r="J22" s="31">
        <f>E22/E$4</f>
        <v>0.94</v>
      </c>
      <c r="K22" s="31">
        <f>F22/F$4</f>
        <v>1</v>
      </c>
      <c r="M22" s="31" t="b">
        <f>OR(H22&lt;0.5,I22&lt;0.5,J22&lt;0.5,K22&lt;0.5)</f>
        <v>0</v>
      </c>
    </row>
    <row r="23" spans="1:13" x14ac:dyDescent="0.3">
      <c r="A23" t="s">
        <v>5</v>
      </c>
      <c r="B23" t="s">
        <v>4</v>
      </c>
      <c r="C23">
        <v>7</v>
      </c>
      <c r="D23">
        <v>15.514705882352899</v>
      </c>
      <c r="E23">
        <v>98</v>
      </c>
      <c r="F23">
        <v>1</v>
      </c>
      <c r="H23" s="31">
        <f>C23/C$4</f>
        <v>0.7</v>
      </c>
      <c r="I23" s="31">
        <f>D23/D$4</f>
        <v>0.77573529411764497</v>
      </c>
      <c r="J23" s="31">
        <f>E23/E$4</f>
        <v>0.98</v>
      </c>
      <c r="K23" s="31">
        <f>F23/F$4</f>
        <v>1</v>
      </c>
      <c r="M23" s="31" t="b">
        <f>OR(H23&lt;0.5,I23&lt;0.5,J23&lt;0.5,K23&lt;0.5)</f>
        <v>0</v>
      </c>
    </row>
    <row r="26" spans="1:13" x14ac:dyDescent="0.3">
      <c r="A26" t="s">
        <v>3</v>
      </c>
      <c r="C26">
        <f>MAX(C6:C23)</f>
        <v>11</v>
      </c>
      <c r="D26">
        <f>MAX(D6:D23)</f>
        <v>20</v>
      </c>
      <c r="E26">
        <f>MAX(E6:E23)</f>
        <v>99</v>
      </c>
      <c r="F26">
        <f>MAX(F6:F23)</f>
        <v>1</v>
      </c>
      <c r="H26" s="31">
        <f>MAX(H6:H23)</f>
        <v>1.1000000000000001</v>
      </c>
      <c r="I26" s="31">
        <f>MAX(I6:I23)</f>
        <v>1</v>
      </c>
      <c r="J26" s="31">
        <f>MAX(J6:J23)</f>
        <v>0.99</v>
      </c>
      <c r="K26" s="31">
        <f>MAX(K6:K23)</f>
        <v>1</v>
      </c>
    </row>
    <row r="27" spans="1:13" x14ac:dyDescent="0.3">
      <c r="A27" t="s">
        <v>2</v>
      </c>
      <c r="C27">
        <f>MIN(C6:C23)</f>
        <v>2</v>
      </c>
      <c r="D27">
        <f>MIN(D6:D23)</f>
        <v>14</v>
      </c>
      <c r="E27">
        <f>MIN(E6:E23)</f>
        <v>85</v>
      </c>
      <c r="F27">
        <f>MIN(F6:F23)</f>
        <v>0</v>
      </c>
      <c r="H27" s="31">
        <f>MIN(H6:H23)</f>
        <v>0.2</v>
      </c>
      <c r="I27" s="31">
        <f>MIN(I6:I23)</f>
        <v>0.7</v>
      </c>
      <c r="J27" s="31">
        <f>MIN(J6:J23)</f>
        <v>0.85</v>
      </c>
      <c r="K27" s="31">
        <f>MIN(K6:K23)</f>
        <v>0</v>
      </c>
    </row>
    <row r="28" spans="1:13" x14ac:dyDescent="0.3">
      <c r="A28" t="s">
        <v>51</v>
      </c>
      <c r="C28">
        <f>AVERAGE(C6:C23)</f>
        <v>8.1666666666666661</v>
      </c>
      <c r="D28">
        <f>AVERAGE(D6:D23)</f>
        <v>16.639705882352942</v>
      </c>
      <c r="E28">
        <f>AVERAGE(E6:E23)</f>
        <v>92.888888888888886</v>
      </c>
      <c r="F28">
        <f>AVERAGE(F6:F23)</f>
        <v>0.83333333333333337</v>
      </c>
      <c r="H28" s="31">
        <f>AVERAGE(H6:H23)</f>
        <v>0.81666666666666676</v>
      </c>
      <c r="I28" s="31">
        <f>AVERAGE(I6:I23)</f>
        <v>0.83198529411764677</v>
      </c>
      <c r="J28" s="31">
        <f>AVERAGE(J6:J23)</f>
        <v>0.92888888888888899</v>
      </c>
      <c r="K28" s="31">
        <f>AVERAGE(K6:K23)</f>
        <v>0.83333333333333337</v>
      </c>
    </row>
  </sheetData>
  <conditionalFormatting sqref="C6:C2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D6:D23">
    <cfRule type="iconSet" priority="5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E6:E23">
    <cfRule type="iconSet" priority="4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6:F23">
    <cfRule type="iconSet" priority="3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H6:K23 M6:M23">
    <cfRule type="cellIs" dxfId="1" priority="2" operator="lessThan">
      <formula>0.5</formula>
    </cfRule>
  </conditionalFormatting>
  <conditionalFormatting sqref="M6:M23">
    <cfRule type="cellIs" dxfId="0" priority="1" operator="equal">
      <formula>TRUE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52E55-C9C3-4207-8DF1-ADBE92C1ED15}">
  <dimension ref="A2:AC27"/>
  <sheetViews>
    <sheetView workbookViewId="0">
      <selection activeCell="A4" sqref="A4:B21"/>
    </sheetView>
  </sheetViews>
  <sheetFormatPr defaultRowHeight="14.4" x14ac:dyDescent="0.3"/>
  <cols>
    <col min="1" max="1" width="10.21875" bestFit="1" customWidth="1"/>
    <col min="2" max="2" width="10.109375" bestFit="1" customWidth="1"/>
    <col min="3" max="3" width="12.6640625" bestFit="1" customWidth="1"/>
    <col min="4" max="5" width="8" bestFit="1" customWidth="1"/>
    <col min="6" max="9" width="9" bestFit="1" customWidth="1"/>
    <col min="10" max="13" width="9" customWidth="1"/>
    <col min="14" max="14" width="11.109375" bestFit="1" customWidth="1"/>
    <col min="15" max="18" width="11.109375" customWidth="1"/>
    <col min="19" max="22" width="13.6640625" bestFit="1" customWidth="1"/>
    <col min="23" max="23" width="13.6640625" customWidth="1"/>
    <col min="24" max="28" width="11.109375" bestFit="1" customWidth="1"/>
    <col min="29" max="29" width="12.109375" bestFit="1" customWidth="1"/>
  </cols>
  <sheetData>
    <row r="2" spans="1:29" ht="50.4" x14ac:dyDescent="0.95">
      <c r="A2" s="30" t="s">
        <v>50</v>
      </c>
      <c r="B2" s="30"/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  <c r="AA2" s="30"/>
      <c r="AB2" s="30"/>
      <c r="AC2" s="29"/>
    </row>
    <row r="3" spans="1:29" x14ac:dyDescent="0.3">
      <c r="A3" s="28"/>
      <c r="B3" s="28"/>
      <c r="C3" s="15"/>
      <c r="D3" s="14"/>
      <c r="E3" s="27" t="s">
        <v>49</v>
      </c>
      <c r="F3" s="27"/>
      <c r="G3" s="27"/>
      <c r="H3" s="27"/>
      <c r="I3" s="25"/>
      <c r="J3" s="26" t="s">
        <v>48</v>
      </c>
      <c r="K3" s="26"/>
      <c r="L3" s="26"/>
      <c r="M3" s="25"/>
      <c r="N3" s="12"/>
      <c r="O3" s="12"/>
      <c r="P3" s="12"/>
      <c r="Q3" s="12"/>
      <c r="R3" s="12"/>
      <c r="S3" s="11"/>
      <c r="T3" s="11"/>
      <c r="U3" s="11"/>
      <c r="V3" s="11"/>
      <c r="W3" s="11"/>
      <c r="X3" s="10"/>
      <c r="Y3" s="10"/>
      <c r="Z3" s="10"/>
      <c r="AA3" s="10"/>
      <c r="AB3" s="10"/>
      <c r="AC3" s="9"/>
    </row>
    <row r="4" spans="1:29" x14ac:dyDescent="0.3">
      <c r="A4" s="16" t="s">
        <v>47</v>
      </c>
      <c r="B4" s="16" t="s">
        <v>46</v>
      </c>
      <c r="C4" s="15" t="s">
        <v>45</v>
      </c>
      <c r="D4" s="24">
        <v>44927</v>
      </c>
      <c r="E4" s="24">
        <f>D4+7</f>
        <v>44934</v>
      </c>
      <c r="F4" s="24">
        <f>E4+7</f>
        <v>44941</v>
      </c>
      <c r="G4" s="24">
        <f>F4+7</f>
        <v>44948</v>
      </c>
      <c r="H4" s="24">
        <f>G4+7</f>
        <v>44955</v>
      </c>
      <c r="I4" s="23">
        <v>44927</v>
      </c>
      <c r="J4" s="23">
        <f>I4+7</f>
        <v>44934</v>
      </c>
      <c r="K4" s="23">
        <f>J4+7</f>
        <v>44941</v>
      </c>
      <c r="L4" s="23">
        <f>K4+7</f>
        <v>44948</v>
      </c>
      <c r="M4" s="23">
        <f>L4+7</f>
        <v>44955</v>
      </c>
      <c r="N4" s="12" t="s">
        <v>44</v>
      </c>
      <c r="O4" s="12" t="s">
        <v>43</v>
      </c>
      <c r="P4" s="12" t="s">
        <v>42</v>
      </c>
      <c r="Q4" s="12" t="s">
        <v>41</v>
      </c>
      <c r="R4" s="12" t="s">
        <v>40</v>
      </c>
      <c r="S4" s="11" t="s">
        <v>39</v>
      </c>
      <c r="T4" s="11" t="s">
        <v>38</v>
      </c>
      <c r="U4" s="11" t="s">
        <v>37</v>
      </c>
      <c r="V4" s="11" t="s">
        <v>36</v>
      </c>
      <c r="W4" s="11" t="s">
        <v>35</v>
      </c>
      <c r="X4" s="10" t="s">
        <v>34</v>
      </c>
      <c r="Y4" s="10" t="s">
        <v>33</v>
      </c>
      <c r="Z4" s="10" t="s">
        <v>32</v>
      </c>
      <c r="AA4" s="10" t="s">
        <v>31</v>
      </c>
      <c r="AB4" s="10" t="s">
        <v>30</v>
      </c>
      <c r="AC4" s="9" t="s">
        <v>29</v>
      </c>
    </row>
    <row r="5" spans="1:29" x14ac:dyDescent="0.3">
      <c r="A5" s="16" t="s">
        <v>28</v>
      </c>
      <c r="B5" s="16" t="s">
        <v>27</v>
      </c>
      <c r="C5" s="22">
        <v>15.9</v>
      </c>
      <c r="D5" s="14">
        <v>41</v>
      </c>
      <c r="E5" s="14">
        <v>40</v>
      </c>
      <c r="F5" s="14">
        <f>E5+2</f>
        <v>42</v>
      </c>
      <c r="G5" s="14">
        <f>(F5-1)</f>
        <v>41</v>
      </c>
      <c r="H5" s="14">
        <f>E5+3</f>
        <v>43</v>
      </c>
      <c r="I5" s="21">
        <f>IF(D5&gt;40,D5-40,0)</f>
        <v>1</v>
      </c>
      <c r="J5" s="21">
        <f>IF(E5&gt;40,E5-40,0)</f>
        <v>0</v>
      </c>
      <c r="K5" s="21">
        <f>IF(F5&gt;40,F5-40,0)</f>
        <v>2</v>
      </c>
      <c r="L5" s="21">
        <f>IF(G5&gt;40,G5-40,0)</f>
        <v>1</v>
      </c>
      <c r="M5" s="21">
        <f>IF(H5&gt;40,H5-40,0)</f>
        <v>3</v>
      </c>
      <c r="N5" s="20">
        <f>$C5*D5</f>
        <v>651.9</v>
      </c>
      <c r="O5" s="20">
        <f>$C5*E5</f>
        <v>636</v>
      </c>
      <c r="P5" s="20">
        <f>$C5*F5</f>
        <v>667.80000000000007</v>
      </c>
      <c r="Q5" s="20">
        <f>$C5*G5</f>
        <v>651.9</v>
      </c>
      <c r="R5" s="20">
        <f>$C5*H5</f>
        <v>683.7</v>
      </c>
      <c r="S5" s="19">
        <f>(0.5*$C5*I5)</f>
        <v>7.95</v>
      </c>
      <c r="T5" s="19">
        <f>(0.5*$C5*J5)</f>
        <v>0</v>
      </c>
      <c r="U5" s="19">
        <f>(0.5*$C5*K5)</f>
        <v>15.9</v>
      </c>
      <c r="V5" s="19">
        <f>(0.5*$C5*L5)</f>
        <v>7.95</v>
      </c>
      <c r="W5" s="19">
        <f>(0.5*$C5*M5)</f>
        <v>23.85</v>
      </c>
      <c r="X5" s="18">
        <f>N5+S5</f>
        <v>659.85</v>
      </c>
      <c r="Y5" s="18">
        <f>O5+T5</f>
        <v>636</v>
      </c>
      <c r="Z5" s="18">
        <f>P5+U5</f>
        <v>683.7</v>
      </c>
      <c r="AA5" s="18">
        <f>Q5+V5</f>
        <v>659.85</v>
      </c>
      <c r="AB5" s="18">
        <f>R5+W5</f>
        <v>707.55000000000007</v>
      </c>
      <c r="AC5" s="17">
        <f>SUM(X5:AB5)</f>
        <v>3346.9500000000003</v>
      </c>
    </row>
    <row r="6" spans="1:29" x14ac:dyDescent="0.3">
      <c r="A6" s="16" t="s">
        <v>26</v>
      </c>
      <c r="B6" s="16" t="s">
        <v>4</v>
      </c>
      <c r="C6" s="22">
        <v>12</v>
      </c>
      <c r="D6" s="14">
        <v>42</v>
      </c>
      <c r="E6" s="14">
        <v>45</v>
      </c>
      <c r="F6" s="14">
        <f>E6+2</f>
        <v>47</v>
      </c>
      <c r="G6" s="14">
        <f>(F6-1)</f>
        <v>46</v>
      </c>
      <c r="H6" s="14">
        <f>E6+3</f>
        <v>48</v>
      </c>
      <c r="I6" s="21">
        <f>IF(D6&gt;40,D6-40,0)</f>
        <v>2</v>
      </c>
      <c r="J6" s="21">
        <f>IF(E6&gt;40,E6-40,0)</f>
        <v>5</v>
      </c>
      <c r="K6" s="21">
        <f>IF(F6&gt;40,F6-40,0)</f>
        <v>7</v>
      </c>
      <c r="L6" s="21">
        <f>IF(G6&gt;40,G6-40,0)</f>
        <v>6</v>
      </c>
      <c r="M6" s="21">
        <f>IF(H6&gt;40,H6-40,0)</f>
        <v>8</v>
      </c>
      <c r="N6" s="20">
        <f>$C6*D6</f>
        <v>504</v>
      </c>
      <c r="O6" s="20">
        <f>$C6*E6</f>
        <v>540</v>
      </c>
      <c r="P6" s="20">
        <f>$C6*F6</f>
        <v>564</v>
      </c>
      <c r="Q6" s="20">
        <f>$C6*G6</f>
        <v>552</v>
      </c>
      <c r="R6" s="20">
        <f>$C6*H6</f>
        <v>576</v>
      </c>
      <c r="S6" s="19">
        <f>(0.5*$C6*I6)</f>
        <v>12</v>
      </c>
      <c r="T6" s="19">
        <f>(0.5*$C6*J6)</f>
        <v>30</v>
      </c>
      <c r="U6" s="19">
        <f>(0.5*$C6*K6)</f>
        <v>42</v>
      </c>
      <c r="V6" s="19">
        <f>(0.5*$C6*L6)</f>
        <v>36</v>
      </c>
      <c r="W6" s="19">
        <f>(0.5*$C6*M6)</f>
        <v>48</v>
      </c>
      <c r="X6" s="18">
        <f>N6+S6</f>
        <v>516</v>
      </c>
      <c r="Y6" s="18">
        <f>O6+T6</f>
        <v>570</v>
      </c>
      <c r="Z6" s="18">
        <f>P6+U6</f>
        <v>606</v>
      </c>
      <c r="AA6" s="18">
        <f>Q6+V6</f>
        <v>588</v>
      </c>
      <c r="AB6" s="18">
        <f>R6+W6</f>
        <v>624</v>
      </c>
      <c r="AC6" s="17">
        <f>SUM(X6:AB6)</f>
        <v>2904</v>
      </c>
    </row>
    <row r="7" spans="1:29" x14ac:dyDescent="0.3">
      <c r="A7" s="16" t="s">
        <v>25</v>
      </c>
      <c r="B7" s="16" t="s">
        <v>20</v>
      </c>
      <c r="C7" s="22">
        <v>23</v>
      </c>
      <c r="D7" s="14">
        <v>42</v>
      </c>
      <c r="E7" s="14">
        <v>38</v>
      </c>
      <c r="F7" s="14">
        <f>E7+2</f>
        <v>40</v>
      </c>
      <c r="G7" s="14">
        <f>(F7-1)</f>
        <v>39</v>
      </c>
      <c r="H7" s="14">
        <f>E7+3</f>
        <v>41</v>
      </c>
      <c r="I7" s="21">
        <f>IF(D7&gt;40,D7-40,0)</f>
        <v>2</v>
      </c>
      <c r="J7" s="21">
        <f>IF(E7&gt;40,E7-40,0)</f>
        <v>0</v>
      </c>
      <c r="K7" s="21">
        <f>IF(F7&gt;40,F7-40,0)</f>
        <v>0</v>
      </c>
      <c r="L7" s="21">
        <f>IF(G7&gt;40,G7-40,0)</f>
        <v>0</v>
      </c>
      <c r="M7" s="21">
        <f>IF(H7&gt;40,H7-40,0)</f>
        <v>1</v>
      </c>
      <c r="N7" s="20">
        <f>$C7*D7</f>
        <v>966</v>
      </c>
      <c r="O7" s="20">
        <f>$C7*E7</f>
        <v>874</v>
      </c>
      <c r="P7" s="20">
        <f>$C7*F7</f>
        <v>920</v>
      </c>
      <c r="Q7" s="20">
        <f>$C7*G7</f>
        <v>897</v>
      </c>
      <c r="R7" s="20">
        <f>$C7*H7</f>
        <v>943</v>
      </c>
      <c r="S7" s="19">
        <f>(0.5*$C7*I7)</f>
        <v>23</v>
      </c>
      <c r="T7" s="19">
        <f>(0.5*$C7*J7)</f>
        <v>0</v>
      </c>
      <c r="U7" s="19">
        <f>(0.5*$C7*K7)</f>
        <v>0</v>
      </c>
      <c r="V7" s="19">
        <f>(0.5*$C7*L7)</f>
        <v>0</v>
      </c>
      <c r="W7" s="19">
        <f>(0.5*$C7*M7)</f>
        <v>11.5</v>
      </c>
      <c r="X7" s="18">
        <f>N7+S7</f>
        <v>989</v>
      </c>
      <c r="Y7" s="18">
        <f>O7+T7</f>
        <v>874</v>
      </c>
      <c r="Z7" s="18">
        <f>P7+U7</f>
        <v>920</v>
      </c>
      <c r="AA7" s="18">
        <f>Q7+V7</f>
        <v>897</v>
      </c>
      <c r="AB7" s="18">
        <f>R7+W7</f>
        <v>954.5</v>
      </c>
      <c r="AC7" s="17">
        <f>SUM(X7:AB7)</f>
        <v>4634.5</v>
      </c>
    </row>
    <row r="8" spans="1:29" x14ac:dyDescent="0.3">
      <c r="A8" s="16" t="s">
        <v>24</v>
      </c>
      <c r="B8" s="16" t="s">
        <v>23</v>
      </c>
      <c r="C8" s="22">
        <v>10</v>
      </c>
      <c r="D8" s="14">
        <v>45</v>
      </c>
      <c r="E8" s="14">
        <v>44</v>
      </c>
      <c r="F8" s="14">
        <f>E8+2</f>
        <v>46</v>
      </c>
      <c r="G8" s="14">
        <f>(F8-1)</f>
        <v>45</v>
      </c>
      <c r="H8" s="14">
        <f>E8+3</f>
        <v>47</v>
      </c>
      <c r="I8" s="21">
        <f>IF(D8&gt;40,D8-40,0)</f>
        <v>5</v>
      </c>
      <c r="J8" s="21">
        <f>IF(E8&gt;40,E8-40,0)</f>
        <v>4</v>
      </c>
      <c r="K8" s="21">
        <f>IF(F8&gt;40,F8-40,0)</f>
        <v>6</v>
      </c>
      <c r="L8" s="21">
        <f>IF(G8&gt;40,G8-40,0)</f>
        <v>5</v>
      </c>
      <c r="M8" s="21">
        <f>IF(H8&gt;40,H8-40,0)</f>
        <v>7</v>
      </c>
      <c r="N8" s="20">
        <f>$C8*D8</f>
        <v>450</v>
      </c>
      <c r="O8" s="20">
        <f>$C8*E8</f>
        <v>440</v>
      </c>
      <c r="P8" s="20">
        <f>$C8*F8</f>
        <v>460</v>
      </c>
      <c r="Q8" s="20">
        <f>$C8*G8</f>
        <v>450</v>
      </c>
      <c r="R8" s="20">
        <f>$C8*H8</f>
        <v>470</v>
      </c>
      <c r="S8" s="19">
        <f>(0.5*$C8*I8)</f>
        <v>25</v>
      </c>
      <c r="T8" s="19">
        <f>(0.5*$C8*J8)</f>
        <v>20</v>
      </c>
      <c r="U8" s="19">
        <f>(0.5*$C8*K8)</f>
        <v>30</v>
      </c>
      <c r="V8" s="19">
        <f>(0.5*$C8*L8)</f>
        <v>25</v>
      </c>
      <c r="W8" s="19">
        <f>(0.5*$C8*M8)</f>
        <v>35</v>
      </c>
      <c r="X8" s="18">
        <f>N8+S8</f>
        <v>475</v>
      </c>
      <c r="Y8" s="18">
        <f>O8+T8</f>
        <v>460</v>
      </c>
      <c r="Z8" s="18">
        <f>P8+U8</f>
        <v>490</v>
      </c>
      <c r="AA8" s="18">
        <f>Q8+V8</f>
        <v>475</v>
      </c>
      <c r="AB8" s="18">
        <f>R8+W8</f>
        <v>505</v>
      </c>
      <c r="AC8" s="17">
        <f>SUM(X8:AB8)</f>
        <v>2405</v>
      </c>
    </row>
    <row r="9" spans="1:29" x14ac:dyDescent="0.3">
      <c r="A9" s="16" t="s">
        <v>22</v>
      </c>
      <c r="B9" s="16" t="s">
        <v>20</v>
      </c>
      <c r="C9" s="22">
        <v>11</v>
      </c>
      <c r="D9" s="14">
        <v>45</v>
      </c>
      <c r="E9" s="14">
        <v>42</v>
      </c>
      <c r="F9" s="14">
        <f>E9+2</f>
        <v>44</v>
      </c>
      <c r="G9" s="14">
        <f>(F9-1)</f>
        <v>43</v>
      </c>
      <c r="H9" s="14">
        <f>E9+3</f>
        <v>45</v>
      </c>
      <c r="I9" s="21">
        <f>IF(D9&gt;40,D9-40,0)</f>
        <v>5</v>
      </c>
      <c r="J9" s="21">
        <f>IF(E9&gt;40,E9-40,0)</f>
        <v>2</v>
      </c>
      <c r="K9" s="21">
        <f>IF(F9&gt;40,F9-40,0)</f>
        <v>4</v>
      </c>
      <c r="L9" s="21">
        <f>IF(G9&gt;40,G9-40,0)</f>
        <v>3</v>
      </c>
      <c r="M9" s="21">
        <f>IF(H9&gt;40,H9-40,0)</f>
        <v>5</v>
      </c>
      <c r="N9" s="20">
        <f>$C9*D9</f>
        <v>495</v>
      </c>
      <c r="O9" s="20">
        <f>$C9*E9</f>
        <v>462</v>
      </c>
      <c r="P9" s="20">
        <f>$C9*F9</f>
        <v>484</v>
      </c>
      <c r="Q9" s="20">
        <f>$C9*G9</f>
        <v>473</v>
      </c>
      <c r="R9" s="20">
        <f>$C9*H9</f>
        <v>495</v>
      </c>
      <c r="S9" s="19">
        <f>(0.5*$C9*I9)</f>
        <v>27.5</v>
      </c>
      <c r="T9" s="19">
        <f>(0.5*$C9*J9)</f>
        <v>11</v>
      </c>
      <c r="U9" s="19">
        <f>(0.5*$C9*K9)</f>
        <v>22</v>
      </c>
      <c r="V9" s="19">
        <f>(0.5*$C9*L9)</f>
        <v>16.5</v>
      </c>
      <c r="W9" s="19">
        <f>(0.5*$C9*M9)</f>
        <v>27.5</v>
      </c>
      <c r="X9" s="18">
        <f>N9+S9</f>
        <v>522.5</v>
      </c>
      <c r="Y9" s="18">
        <f>O9+T9</f>
        <v>473</v>
      </c>
      <c r="Z9" s="18">
        <f>P9+U9</f>
        <v>506</v>
      </c>
      <c r="AA9" s="18">
        <f>Q9+V9</f>
        <v>489.5</v>
      </c>
      <c r="AB9" s="18">
        <f>R9+W9</f>
        <v>522.5</v>
      </c>
      <c r="AC9" s="17">
        <f>SUM(X9:AB9)</f>
        <v>2513.5</v>
      </c>
    </row>
    <row r="10" spans="1:29" x14ac:dyDescent="0.3">
      <c r="A10" s="16" t="s">
        <v>21</v>
      </c>
      <c r="B10" s="16" t="s">
        <v>20</v>
      </c>
      <c r="C10" s="22">
        <v>9</v>
      </c>
      <c r="D10" s="14">
        <v>42</v>
      </c>
      <c r="E10" s="14">
        <v>41</v>
      </c>
      <c r="F10" s="14">
        <f>E10+2</f>
        <v>43</v>
      </c>
      <c r="G10" s="14">
        <f>(F10-1)</f>
        <v>42</v>
      </c>
      <c r="H10" s="14">
        <f>E10+3</f>
        <v>44</v>
      </c>
      <c r="I10" s="21">
        <f>IF(D10&gt;40,D10-40,0)</f>
        <v>2</v>
      </c>
      <c r="J10" s="21">
        <f>IF(E10&gt;40,E10-40,0)</f>
        <v>1</v>
      </c>
      <c r="K10" s="21">
        <f>IF(F10&gt;40,F10-40,0)</f>
        <v>3</v>
      </c>
      <c r="L10" s="21">
        <f>IF(G10&gt;40,G10-40,0)</f>
        <v>2</v>
      </c>
      <c r="M10" s="21">
        <f>IF(H10&gt;40,H10-40,0)</f>
        <v>4</v>
      </c>
      <c r="N10" s="20">
        <f>$C10*D10</f>
        <v>378</v>
      </c>
      <c r="O10" s="20">
        <f>$C10*E10</f>
        <v>369</v>
      </c>
      <c r="P10" s="20">
        <f>$C10*F10</f>
        <v>387</v>
      </c>
      <c r="Q10" s="20">
        <f>$C10*G10</f>
        <v>378</v>
      </c>
      <c r="R10" s="20">
        <f>$C10*H10</f>
        <v>396</v>
      </c>
      <c r="S10" s="19">
        <f>(0.5*$C10*I10)</f>
        <v>9</v>
      </c>
      <c r="T10" s="19">
        <f>(0.5*$C10*J10)</f>
        <v>4.5</v>
      </c>
      <c r="U10" s="19">
        <f>(0.5*$C10*K10)</f>
        <v>13.5</v>
      </c>
      <c r="V10" s="19">
        <f>(0.5*$C10*L10)</f>
        <v>9</v>
      </c>
      <c r="W10" s="19">
        <f>(0.5*$C10*M10)</f>
        <v>18</v>
      </c>
      <c r="X10" s="18">
        <f>N10+S10</f>
        <v>387</v>
      </c>
      <c r="Y10" s="18">
        <f>O10+T10</f>
        <v>373.5</v>
      </c>
      <c r="Z10" s="18">
        <f>P10+U10</f>
        <v>400.5</v>
      </c>
      <c r="AA10" s="18">
        <f>Q10+V10</f>
        <v>387</v>
      </c>
      <c r="AB10" s="18">
        <f>R10+W10</f>
        <v>414</v>
      </c>
      <c r="AC10" s="17">
        <f>SUM(X10:AB10)</f>
        <v>1962</v>
      </c>
    </row>
    <row r="11" spans="1:29" x14ac:dyDescent="0.3">
      <c r="A11" s="16" t="s">
        <v>19</v>
      </c>
      <c r="B11" s="16" t="s">
        <v>18</v>
      </c>
      <c r="C11" s="22">
        <v>12</v>
      </c>
      <c r="D11" s="14">
        <v>43</v>
      </c>
      <c r="E11" s="14">
        <v>41</v>
      </c>
      <c r="F11" s="14">
        <f>E11+2</f>
        <v>43</v>
      </c>
      <c r="G11" s="14">
        <f>(F11-1)</f>
        <v>42</v>
      </c>
      <c r="H11" s="14">
        <f>E11+3</f>
        <v>44</v>
      </c>
      <c r="I11" s="21">
        <f>IF(D11&gt;40,D11-40,0)</f>
        <v>3</v>
      </c>
      <c r="J11" s="21">
        <f>IF(E11&gt;40,E11-40,0)</f>
        <v>1</v>
      </c>
      <c r="K11" s="21">
        <f>IF(F11&gt;40,F11-40,0)</f>
        <v>3</v>
      </c>
      <c r="L11" s="21">
        <f>IF(G11&gt;40,G11-40,0)</f>
        <v>2</v>
      </c>
      <c r="M11" s="21">
        <f>IF(H11&gt;40,H11-40,0)</f>
        <v>4</v>
      </c>
      <c r="N11" s="20">
        <f>$C11*D11</f>
        <v>516</v>
      </c>
      <c r="O11" s="20">
        <f>$C11*E11</f>
        <v>492</v>
      </c>
      <c r="P11" s="20">
        <f>$C11*F11</f>
        <v>516</v>
      </c>
      <c r="Q11" s="20">
        <f>$C11*G11</f>
        <v>504</v>
      </c>
      <c r="R11" s="20">
        <f>$C11*H11</f>
        <v>528</v>
      </c>
      <c r="S11" s="19">
        <f>(0.5*$C11*I11)</f>
        <v>18</v>
      </c>
      <c r="T11" s="19">
        <f>(0.5*$C11*J11)</f>
        <v>6</v>
      </c>
      <c r="U11" s="19">
        <f>(0.5*$C11*K11)</f>
        <v>18</v>
      </c>
      <c r="V11" s="19">
        <f>(0.5*$C11*L11)</f>
        <v>12</v>
      </c>
      <c r="W11" s="19">
        <f>(0.5*$C11*M11)</f>
        <v>24</v>
      </c>
      <c r="X11" s="18">
        <f>N11+S11</f>
        <v>534</v>
      </c>
      <c r="Y11" s="18">
        <f>O11+T11</f>
        <v>498</v>
      </c>
      <c r="Z11" s="18">
        <f>P11+U11</f>
        <v>534</v>
      </c>
      <c r="AA11" s="18">
        <f>Q11+V11</f>
        <v>516</v>
      </c>
      <c r="AB11" s="18">
        <f>R11+W11</f>
        <v>552</v>
      </c>
      <c r="AC11" s="17">
        <f>SUM(X11:AB11)</f>
        <v>2634</v>
      </c>
    </row>
    <row r="12" spans="1:29" x14ac:dyDescent="0.3">
      <c r="A12" s="16" t="s">
        <v>17</v>
      </c>
      <c r="B12" s="16" t="s">
        <v>4</v>
      </c>
      <c r="C12" s="22">
        <v>11</v>
      </c>
      <c r="D12" s="14">
        <v>47</v>
      </c>
      <c r="E12" s="14">
        <v>43</v>
      </c>
      <c r="F12" s="14">
        <f>E12+2</f>
        <v>45</v>
      </c>
      <c r="G12" s="14">
        <f>(F12-1)</f>
        <v>44</v>
      </c>
      <c r="H12" s="14">
        <f>E12+3</f>
        <v>46</v>
      </c>
      <c r="I12" s="21">
        <f>IF(D12&gt;40,D12-40,0)</f>
        <v>7</v>
      </c>
      <c r="J12" s="21">
        <f>IF(E12&gt;40,E12-40,0)</f>
        <v>3</v>
      </c>
      <c r="K12" s="21">
        <f>IF(F12&gt;40,F12-40,0)</f>
        <v>5</v>
      </c>
      <c r="L12" s="21">
        <f>IF(G12&gt;40,G12-40,0)</f>
        <v>4</v>
      </c>
      <c r="M12" s="21">
        <f>IF(H12&gt;40,H12-40,0)</f>
        <v>6</v>
      </c>
      <c r="N12" s="20">
        <f>$C12*D12</f>
        <v>517</v>
      </c>
      <c r="O12" s="20">
        <f>$C12*E12</f>
        <v>473</v>
      </c>
      <c r="P12" s="20">
        <f>$C12*F12</f>
        <v>495</v>
      </c>
      <c r="Q12" s="20">
        <f>$C12*G12</f>
        <v>484</v>
      </c>
      <c r="R12" s="20">
        <f>$C12*H12</f>
        <v>506</v>
      </c>
      <c r="S12" s="19">
        <f>(0.5*$C12*I12)</f>
        <v>38.5</v>
      </c>
      <c r="T12" s="19">
        <f>(0.5*$C12*J12)</f>
        <v>16.5</v>
      </c>
      <c r="U12" s="19">
        <f>(0.5*$C12*K12)</f>
        <v>27.5</v>
      </c>
      <c r="V12" s="19">
        <f>(0.5*$C12*L12)</f>
        <v>22</v>
      </c>
      <c r="W12" s="19">
        <f>(0.5*$C12*M12)</f>
        <v>33</v>
      </c>
      <c r="X12" s="18">
        <f>N12+S12</f>
        <v>555.5</v>
      </c>
      <c r="Y12" s="18">
        <f>O12+T12</f>
        <v>489.5</v>
      </c>
      <c r="Z12" s="18">
        <f>P12+U12</f>
        <v>522.5</v>
      </c>
      <c r="AA12" s="18">
        <f>Q12+V12</f>
        <v>506</v>
      </c>
      <c r="AB12" s="18">
        <f>R12+W12</f>
        <v>539</v>
      </c>
      <c r="AC12" s="17">
        <f>SUM(X12:AB12)</f>
        <v>2612.5</v>
      </c>
    </row>
    <row r="13" spans="1:29" x14ac:dyDescent="0.3">
      <c r="A13" s="16" t="s">
        <v>16</v>
      </c>
      <c r="B13" s="16" t="s">
        <v>4</v>
      </c>
      <c r="C13" s="22">
        <v>15</v>
      </c>
      <c r="D13" s="14">
        <v>50</v>
      </c>
      <c r="E13" s="14">
        <v>41</v>
      </c>
      <c r="F13" s="14">
        <f>E13+2</f>
        <v>43</v>
      </c>
      <c r="G13" s="14">
        <f>(F13-1)</f>
        <v>42</v>
      </c>
      <c r="H13" s="14">
        <f>E13+3</f>
        <v>44</v>
      </c>
      <c r="I13" s="21">
        <f>IF(D13&gt;40,D13-40,0)</f>
        <v>10</v>
      </c>
      <c r="J13" s="21">
        <f>IF(E13&gt;40,E13-40,0)</f>
        <v>1</v>
      </c>
      <c r="K13" s="21">
        <f>IF(F13&gt;40,F13-40,0)</f>
        <v>3</v>
      </c>
      <c r="L13" s="21">
        <f>IF(G13&gt;40,G13-40,0)</f>
        <v>2</v>
      </c>
      <c r="M13" s="21">
        <f>IF(H13&gt;40,H13-40,0)</f>
        <v>4</v>
      </c>
      <c r="N13" s="20">
        <f>$C13*D13</f>
        <v>750</v>
      </c>
      <c r="O13" s="20">
        <f>$C13*E13</f>
        <v>615</v>
      </c>
      <c r="P13" s="20">
        <f>$C13*F13</f>
        <v>645</v>
      </c>
      <c r="Q13" s="20">
        <f>$C13*G13</f>
        <v>630</v>
      </c>
      <c r="R13" s="20">
        <f>$C13*H13</f>
        <v>660</v>
      </c>
      <c r="S13" s="19">
        <f>(0.5*$C13*I13)</f>
        <v>75</v>
      </c>
      <c r="T13" s="19">
        <f>(0.5*$C13*J13)</f>
        <v>7.5</v>
      </c>
      <c r="U13" s="19">
        <f>(0.5*$C13*K13)</f>
        <v>22.5</v>
      </c>
      <c r="V13" s="19">
        <f>(0.5*$C13*L13)</f>
        <v>15</v>
      </c>
      <c r="W13" s="19">
        <f>(0.5*$C13*M13)</f>
        <v>30</v>
      </c>
      <c r="X13" s="18">
        <f>N13+S13</f>
        <v>825</v>
      </c>
      <c r="Y13" s="18">
        <f>O13+T13</f>
        <v>622.5</v>
      </c>
      <c r="Z13" s="18">
        <f>P13+U13</f>
        <v>667.5</v>
      </c>
      <c r="AA13" s="18">
        <f>Q13+V13</f>
        <v>645</v>
      </c>
      <c r="AB13" s="18">
        <f>R13+W13</f>
        <v>690</v>
      </c>
      <c r="AC13" s="17">
        <f>SUM(X13:AB13)</f>
        <v>3450</v>
      </c>
    </row>
    <row r="14" spans="1:29" x14ac:dyDescent="0.3">
      <c r="A14" s="16" t="s">
        <v>15</v>
      </c>
      <c r="B14" s="16" t="s">
        <v>4</v>
      </c>
      <c r="C14" s="22">
        <v>14</v>
      </c>
      <c r="D14" s="14">
        <v>54</v>
      </c>
      <c r="E14" s="14">
        <v>42</v>
      </c>
      <c r="F14" s="14">
        <f>E14+2</f>
        <v>44</v>
      </c>
      <c r="G14" s="14">
        <f>(F14-1)</f>
        <v>43</v>
      </c>
      <c r="H14" s="14">
        <f>E14+3</f>
        <v>45</v>
      </c>
      <c r="I14" s="21">
        <f>IF(D14&gt;40,D14-40,0)</f>
        <v>14</v>
      </c>
      <c r="J14" s="21">
        <f>IF(E14&gt;40,E14-40,0)</f>
        <v>2</v>
      </c>
      <c r="K14" s="21">
        <f>IF(F14&gt;40,F14-40,0)</f>
        <v>4</v>
      </c>
      <c r="L14" s="21">
        <f>IF(G14&gt;40,G14-40,0)</f>
        <v>3</v>
      </c>
      <c r="M14" s="21">
        <f>IF(H14&gt;40,H14-40,0)</f>
        <v>5</v>
      </c>
      <c r="N14" s="20">
        <f>$C14*D14</f>
        <v>756</v>
      </c>
      <c r="O14" s="20">
        <f>$C14*E14</f>
        <v>588</v>
      </c>
      <c r="P14" s="20">
        <f>$C14*F14</f>
        <v>616</v>
      </c>
      <c r="Q14" s="20">
        <f>$C14*G14</f>
        <v>602</v>
      </c>
      <c r="R14" s="20">
        <f>$C14*H14</f>
        <v>630</v>
      </c>
      <c r="S14" s="19">
        <f>(0.5*$C14*I14)</f>
        <v>98</v>
      </c>
      <c r="T14" s="19">
        <f>(0.5*$C14*J14)</f>
        <v>14</v>
      </c>
      <c r="U14" s="19">
        <f>(0.5*$C14*K14)</f>
        <v>28</v>
      </c>
      <c r="V14" s="19">
        <f>(0.5*$C14*L14)</f>
        <v>21</v>
      </c>
      <c r="W14" s="19">
        <f>(0.5*$C14*M14)</f>
        <v>35</v>
      </c>
      <c r="X14" s="18">
        <f>N14+S14</f>
        <v>854</v>
      </c>
      <c r="Y14" s="18">
        <f>O14+T14</f>
        <v>602</v>
      </c>
      <c r="Z14" s="18">
        <f>P14+U14</f>
        <v>644</v>
      </c>
      <c r="AA14" s="18">
        <f>Q14+V14</f>
        <v>623</v>
      </c>
      <c r="AB14" s="18">
        <f>R14+W14</f>
        <v>665</v>
      </c>
      <c r="AC14" s="17">
        <f>SUM(X14:AB14)</f>
        <v>3388</v>
      </c>
    </row>
    <row r="15" spans="1:29" x14ac:dyDescent="0.3">
      <c r="A15" s="16" t="s">
        <v>14</v>
      </c>
      <c r="B15" s="16" t="s">
        <v>13</v>
      </c>
      <c r="C15" s="22">
        <v>13</v>
      </c>
      <c r="D15" s="14">
        <v>43</v>
      </c>
      <c r="E15" s="14">
        <v>45</v>
      </c>
      <c r="F15" s="14">
        <f>E15+2</f>
        <v>47</v>
      </c>
      <c r="G15" s="14">
        <f>(F15-1)</f>
        <v>46</v>
      </c>
      <c r="H15" s="14">
        <f>E15+3</f>
        <v>48</v>
      </c>
      <c r="I15" s="21">
        <f>IF(D15&gt;40,D15-40,0)</f>
        <v>3</v>
      </c>
      <c r="J15" s="21">
        <f>IF(E15&gt;40,E15-40,0)</f>
        <v>5</v>
      </c>
      <c r="K15" s="21">
        <f>IF(F15&gt;40,F15-40,0)</f>
        <v>7</v>
      </c>
      <c r="L15" s="21">
        <f>IF(G15&gt;40,G15-40,0)</f>
        <v>6</v>
      </c>
      <c r="M15" s="21">
        <f>IF(H15&gt;40,H15-40,0)</f>
        <v>8</v>
      </c>
      <c r="N15" s="20">
        <f>$C15*D15</f>
        <v>559</v>
      </c>
      <c r="O15" s="20">
        <f>$C15*E15</f>
        <v>585</v>
      </c>
      <c r="P15" s="20">
        <f>$C15*F15</f>
        <v>611</v>
      </c>
      <c r="Q15" s="20">
        <f>$C15*G15</f>
        <v>598</v>
      </c>
      <c r="R15" s="20">
        <f>$C15*H15</f>
        <v>624</v>
      </c>
      <c r="S15" s="19">
        <f>(0.5*$C15*I15)</f>
        <v>19.5</v>
      </c>
      <c r="T15" s="19">
        <f>(0.5*$C15*J15)</f>
        <v>32.5</v>
      </c>
      <c r="U15" s="19">
        <f>(0.5*$C15*K15)</f>
        <v>45.5</v>
      </c>
      <c r="V15" s="19">
        <f>(0.5*$C15*L15)</f>
        <v>39</v>
      </c>
      <c r="W15" s="19">
        <f>(0.5*$C15*M15)</f>
        <v>52</v>
      </c>
      <c r="X15" s="18">
        <f>N15+S15</f>
        <v>578.5</v>
      </c>
      <c r="Y15" s="18">
        <f>O15+T15</f>
        <v>617.5</v>
      </c>
      <c r="Z15" s="18">
        <f>P15+U15</f>
        <v>656.5</v>
      </c>
      <c r="AA15" s="18">
        <f>Q15+V15</f>
        <v>637</v>
      </c>
      <c r="AB15" s="18">
        <f>R15+W15</f>
        <v>676</v>
      </c>
      <c r="AC15" s="17">
        <f>SUM(X15:AB15)</f>
        <v>3165.5</v>
      </c>
    </row>
    <row r="16" spans="1:29" x14ac:dyDescent="0.3">
      <c r="A16" s="16" t="s">
        <v>12</v>
      </c>
      <c r="B16" s="16" t="s">
        <v>4</v>
      </c>
      <c r="C16" s="22">
        <v>12</v>
      </c>
      <c r="D16" s="14">
        <v>47</v>
      </c>
      <c r="E16" s="14">
        <v>46</v>
      </c>
      <c r="F16" s="14">
        <f>E16+2</f>
        <v>48</v>
      </c>
      <c r="G16" s="14">
        <f>(F16-1)</f>
        <v>47</v>
      </c>
      <c r="H16" s="14">
        <f>E16+3</f>
        <v>49</v>
      </c>
      <c r="I16" s="21">
        <f>IF(D16&gt;40,D16-40,0)</f>
        <v>7</v>
      </c>
      <c r="J16" s="21">
        <f>IF(E16&gt;40,E16-40,0)</f>
        <v>6</v>
      </c>
      <c r="K16" s="21">
        <f>IF(F16&gt;40,F16-40,0)</f>
        <v>8</v>
      </c>
      <c r="L16" s="21">
        <f>IF(G16&gt;40,G16-40,0)</f>
        <v>7</v>
      </c>
      <c r="M16" s="21">
        <f>IF(H16&gt;40,H16-40,0)</f>
        <v>9</v>
      </c>
      <c r="N16" s="20">
        <f>$C16*D16</f>
        <v>564</v>
      </c>
      <c r="O16" s="20">
        <f>$C16*E16</f>
        <v>552</v>
      </c>
      <c r="P16" s="20">
        <f>$C16*F16</f>
        <v>576</v>
      </c>
      <c r="Q16" s="20">
        <f>$C16*G16</f>
        <v>564</v>
      </c>
      <c r="R16" s="20">
        <f>$C16*H16</f>
        <v>588</v>
      </c>
      <c r="S16" s="19">
        <f>(0.5*$C16*I16)</f>
        <v>42</v>
      </c>
      <c r="T16" s="19">
        <f>(0.5*$C16*J16)</f>
        <v>36</v>
      </c>
      <c r="U16" s="19">
        <f>(0.5*$C16*K16)</f>
        <v>48</v>
      </c>
      <c r="V16" s="19">
        <f>(0.5*$C16*L16)</f>
        <v>42</v>
      </c>
      <c r="W16" s="19">
        <f>(0.5*$C16*M16)</f>
        <v>54</v>
      </c>
      <c r="X16" s="18">
        <f>N16+S16</f>
        <v>606</v>
      </c>
      <c r="Y16" s="18">
        <f>O16+T16</f>
        <v>588</v>
      </c>
      <c r="Z16" s="18">
        <f>P16+U16</f>
        <v>624</v>
      </c>
      <c r="AA16" s="18">
        <f>Q16+V16</f>
        <v>606</v>
      </c>
      <c r="AB16" s="18">
        <f>R16+W16</f>
        <v>642</v>
      </c>
      <c r="AC16" s="17">
        <f>SUM(X16:AB16)</f>
        <v>3066</v>
      </c>
    </row>
    <row r="17" spans="1:29" x14ac:dyDescent="0.3">
      <c r="A17" s="16" t="s">
        <v>11</v>
      </c>
      <c r="B17" s="16" t="s">
        <v>4</v>
      </c>
      <c r="C17" s="22">
        <v>14.2</v>
      </c>
      <c r="D17" s="14">
        <v>48</v>
      </c>
      <c r="E17" s="14">
        <v>38</v>
      </c>
      <c r="F17" s="14">
        <f>E17+2</f>
        <v>40</v>
      </c>
      <c r="G17" s="14">
        <f>(F17-1)</f>
        <v>39</v>
      </c>
      <c r="H17" s="14">
        <f>E17+3</f>
        <v>41</v>
      </c>
      <c r="I17" s="21">
        <f>IF(D17&gt;40,D17-40,0)</f>
        <v>8</v>
      </c>
      <c r="J17" s="21">
        <f>IF(E17&gt;40,E17-40,0)</f>
        <v>0</v>
      </c>
      <c r="K17" s="21">
        <f>IF(F17&gt;40,F17-40,0)</f>
        <v>0</v>
      </c>
      <c r="L17" s="21">
        <f>IF(G17&gt;40,G17-40,0)</f>
        <v>0</v>
      </c>
      <c r="M17" s="21">
        <f>IF(H17&gt;40,H17-40,0)</f>
        <v>1</v>
      </c>
      <c r="N17" s="20">
        <f>$C17*D17</f>
        <v>681.59999999999991</v>
      </c>
      <c r="O17" s="20">
        <f>$C17*E17</f>
        <v>539.6</v>
      </c>
      <c r="P17" s="20">
        <f>$C17*F17</f>
        <v>568</v>
      </c>
      <c r="Q17" s="20">
        <f>$C17*G17</f>
        <v>553.79999999999995</v>
      </c>
      <c r="R17" s="20">
        <f>$C17*H17</f>
        <v>582.19999999999993</v>
      </c>
      <c r="S17" s="19">
        <f>(0.5*$C17*I17)</f>
        <v>56.8</v>
      </c>
      <c r="T17" s="19">
        <f>(0.5*$C17*J17)</f>
        <v>0</v>
      </c>
      <c r="U17" s="19">
        <f>(0.5*$C17*K17)</f>
        <v>0</v>
      </c>
      <c r="V17" s="19">
        <f>(0.5*$C17*L17)</f>
        <v>0</v>
      </c>
      <c r="W17" s="19">
        <f>(0.5*$C17*M17)</f>
        <v>7.1</v>
      </c>
      <c r="X17" s="18">
        <f>N17+S17</f>
        <v>738.39999999999986</v>
      </c>
      <c r="Y17" s="18">
        <f>O17+T17</f>
        <v>539.6</v>
      </c>
      <c r="Z17" s="18">
        <f>P17+U17</f>
        <v>568</v>
      </c>
      <c r="AA17" s="18">
        <f>Q17+V17</f>
        <v>553.79999999999995</v>
      </c>
      <c r="AB17" s="18">
        <f>R17+W17</f>
        <v>589.29999999999995</v>
      </c>
      <c r="AC17" s="17">
        <f>SUM(X17:AB17)</f>
        <v>2989.1000000000004</v>
      </c>
    </row>
    <row r="18" spans="1:29" x14ac:dyDescent="0.3">
      <c r="A18" s="16" t="s">
        <v>10</v>
      </c>
      <c r="B18" s="16" t="s">
        <v>9</v>
      </c>
      <c r="C18" s="22">
        <v>20</v>
      </c>
      <c r="D18" s="14">
        <v>45</v>
      </c>
      <c r="E18" s="14">
        <v>37</v>
      </c>
      <c r="F18" s="14">
        <f>E18+2</f>
        <v>39</v>
      </c>
      <c r="G18" s="14">
        <f>(F18-1)</f>
        <v>38</v>
      </c>
      <c r="H18" s="14">
        <f>E18+3</f>
        <v>40</v>
      </c>
      <c r="I18" s="21">
        <f>IF(D18&gt;40,D18-40,0)</f>
        <v>5</v>
      </c>
      <c r="J18" s="21">
        <f>IF(E18&gt;40,E18-40,0)</f>
        <v>0</v>
      </c>
      <c r="K18" s="21">
        <f>IF(F18&gt;40,F18-40,0)</f>
        <v>0</v>
      </c>
      <c r="L18" s="21">
        <f>IF(G18&gt;40,G18-40,0)</f>
        <v>0</v>
      </c>
      <c r="M18" s="21">
        <f>IF(H18&gt;40,H18-40,0)</f>
        <v>0</v>
      </c>
      <c r="N18" s="20">
        <f>$C18*D18</f>
        <v>900</v>
      </c>
      <c r="O18" s="20">
        <f>$C18*E18</f>
        <v>740</v>
      </c>
      <c r="P18" s="20">
        <f>$C18*F18</f>
        <v>780</v>
      </c>
      <c r="Q18" s="20">
        <f>$C18*G18</f>
        <v>760</v>
      </c>
      <c r="R18" s="20">
        <f>$C18*H18</f>
        <v>800</v>
      </c>
      <c r="S18" s="19">
        <f>(0.5*$C18*I18)</f>
        <v>50</v>
      </c>
      <c r="T18" s="19">
        <f>(0.5*$C18*J18)</f>
        <v>0</v>
      </c>
      <c r="U18" s="19">
        <f>(0.5*$C18*K18)</f>
        <v>0</v>
      </c>
      <c r="V18" s="19">
        <f>(0.5*$C18*L18)</f>
        <v>0</v>
      </c>
      <c r="W18" s="19">
        <f>(0.5*$C18*M18)</f>
        <v>0</v>
      </c>
      <c r="X18" s="18">
        <f>N18+S18</f>
        <v>950</v>
      </c>
      <c r="Y18" s="18">
        <f>O18+T18</f>
        <v>740</v>
      </c>
      <c r="Z18" s="18">
        <f>P18+U18</f>
        <v>780</v>
      </c>
      <c r="AA18" s="18">
        <f>Q18+V18</f>
        <v>760</v>
      </c>
      <c r="AB18" s="18">
        <f>R18+W18</f>
        <v>800</v>
      </c>
      <c r="AC18" s="17">
        <f>SUM(X18:AB18)</f>
        <v>4030</v>
      </c>
    </row>
    <row r="19" spans="1:29" x14ac:dyDescent="0.3">
      <c r="A19" s="16" t="s">
        <v>8</v>
      </c>
      <c r="B19" s="16" t="s">
        <v>7</v>
      </c>
      <c r="C19" s="22">
        <v>18</v>
      </c>
      <c r="D19" s="14">
        <v>37</v>
      </c>
      <c r="E19" s="14">
        <v>39</v>
      </c>
      <c r="F19" s="14">
        <f>E19+2</f>
        <v>41</v>
      </c>
      <c r="G19" s="14">
        <f>(F19-1)</f>
        <v>40</v>
      </c>
      <c r="H19" s="14">
        <f>E19+3</f>
        <v>42</v>
      </c>
      <c r="I19" s="21">
        <f>IF(D19&gt;40,D19-40,0)</f>
        <v>0</v>
      </c>
      <c r="J19" s="21">
        <f>IF(E19&gt;40,E19-40,0)</f>
        <v>0</v>
      </c>
      <c r="K19" s="21">
        <f>IF(F19&gt;40,F19-40,0)</f>
        <v>1</v>
      </c>
      <c r="L19" s="21">
        <f>IF(G19&gt;40,G19-40,0)</f>
        <v>0</v>
      </c>
      <c r="M19" s="21">
        <f>IF(H19&gt;40,H19-40,0)</f>
        <v>2</v>
      </c>
      <c r="N19" s="20">
        <f>$C19*D19</f>
        <v>666</v>
      </c>
      <c r="O19" s="20">
        <f>$C19*E19</f>
        <v>702</v>
      </c>
      <c r="P19" s="20">
        <f>$C19*F19</f>
        <v>738</v>
      </c>
      <c r="Q19" s="20">
        <f>$C19*G19</f>
        <v>720</v>
      </c>
      <c r="R19" s="20">
        <f>$C19*H19</f>
        <v>756</v>
      </c>
      <c r="S19" s="19">
        <f>(0.5*$C19*I19)</f>
        <v>0</v>
      </c>
      <c r="T19" s="19">
        <f>(0.5*$C19*J19)</f>
        <v>0</v>
      </c>
      <c r="U19" s="19">
        <f>(0.5*$C19*K19)</f>
        <v>9</v>
      </c>
      <c r="V19" s="19">
        <f>(0.5*$C19*L19)</f>
        <v>0</v>
      </c>
      <c r="W19" s="19">
        <f>(0.5*$C19*M19)</f>
        <v>18</v>
      </c>
      <c r="X19" s="18">
        <f>N19+S19</f>
        <v>666</v>
      </c>
      <c r="Y19" s="18">
        <f>O19+T19</f>
        <v>702</v>
      </c>
      <c r="Z19" s="18">
        <f>P19+U19</f>
        <v>747</v>
      </c>
      <c r="AA19" s="18">
        <f>Q19+V19</f>
        <v>720</v>
      </c>
      <c r="AB19" s="18">
        <f>R19+W19</f>
        <v>774</v>
      </c>
      <c r="AC19" s="17">
        <f>SUM(X19:AB19)</f>
        <v>3609</v>
      </c>
    </row>
    <row r="20" spans="1:29" x14ac:dyDescent="0.3">
      <c r="A20" s="16" t="s">
        <v>6</v>
      </c>
      <c r="B20" s="16" t="s">
        <v>4</v>
      </c>
      <c r="C20" s="22">
        <v>14</v>
      </c>
      <c r="D20" s="14">
        <v>44</v>
      </c>
      <c r="E20" s="14">
        <v>45</v>
      </c>
      <c r="F20" s="14">
        <f>E20+2</f>
        <v>47</v>
      </c>
      <c r="G20" s="14">
        <f>(F20-1)</f>
        <v>46</v>
      </c>
      <c r="H20" s="14">
        <f>E20+3</f>
        <v>48</v>
      </c>
      <c r="I20" s="21">
        <f>IF(D20&gt;40,D20-40,0)</f>
        <v>4</v>
      </c>
      <c r="J20" s="21">
        <f>IF(E20&gt;40,E20-40,0)</f>
        <v>5</v>
      </c>
      <c r="K20" s="21">
        <f>IF(F20&gt;40,F20-40,0)</f>
        <v>7</v>
      </c>
      <c r="L20" s="21">
        <f>IF(G20&gt;40,G20-40,0)</f>
        <v>6</v>
      </c>
      <c r="M20" s="21">
        <f>IF(H20&gt;40,H20-40,0)</f>
        <v>8</v>
      </c>
      <c r="N20" s="20">
        <f>$C20*D20</f>
        <v>616</v>
      </c>
      <c r="O20" s="20">
        <f>$C20*E20</f>
        <v>630</v>
      </c>
      <c r="P20" s="20">
        <f>$C20*F20</f>
        <v>658</v>
      </c>
      <c r="Q20" s="20">
        <f>$C20*G20</f>
        <v>644</v>
      </c>
      <c r="R20" s="20">
        <f>$C20*H20</f>
        <v>672</v>
      </c>
      <c r="S20" s="19">
        <f>(0.5*$C20*I20)</f>
        <v>28</v>
      </c>
      <c r="T20" s="19">
        <f>(0.5*$C20*J20)</f>
        <v>35</v>
      </c>
      <c r="U20" s="19">
        <f>(0.5*$C20*K20)</f>
        <v>49</v>
      </c>
      <c r="V20" s="19">
        <f>(0.5*$C20*L20)</f>
        <v>42</v>
      </c>
      <c r="W20" s="19">
        <f>(0.5*$C20*M20)</f>
        <v>56</v>
      </c>
      <c r="X20" s="18">
        <f>N20+S20</f>
        <v>644</v>
      </c>
      <c r="Y20" s="18">
        <f>O20+T20</f>
        <v>665</v>
      </c>
      <c r="Z20" s="18">
        <f>P20+U20</f>
        <v>707</v>
      </c>
      <c r="AA20" s="18">
        <f>Q20+V20</f>
        <v>686</v>
      </c>
      <c r="AB20" s="18">
        <f>R20+W20</f>
        <v>728</v>
      </c>
      <c r="AC20" s="17">
        <f>SUM(X20:AB20)</f>
        <v>3430</v>
      </c>
    </row>
    <row r="21" spans="1:29" x14ac:dyDescent="0.3">
      <c r="A21" s="16" t="s">
        <v>5</v>
      </c>
      <c r="B21" s="16" t="s">
        <v>4</v>
      </c>
      <c r="C21" s="22">
        <v>17</v>
      </c>
      <c r="D21" s="14">
        <v>42</v>
      </c>
      <c r="E21" s="14">
        <v>42</v>
      </c>
      <c r="F21" s="14">
        <f>E21+2</f>
        <v>44</v>
      </c>
      <c r="G21" s="14">
        <f>(F21-1)</f>
        <v>43</v>
      </c>
      <c r="H21" s="14">
        <f>E21+3</f>
        <v>45</v>
      </c>
      <c r="I21" s="21">
        <f>IF(D21&gt;40,D21-40,0)</f>
        <v>2</v>
      </c>
      <c r="J21" s="21">
        <f>IF(E21&gt;40,E21-40,0)</f>
        <v>2</v>
      </c>
      <c r="K21" s="21">
        <f>IF(F21&gt;40,F21-40,0)</f>
        <v>4</v>
      </c>
      <c r="L21" s="21">
        <f>IF(G21&gt;40,G21-40,0)</f>
        <v>3</v>
      </c>
      <c r="M21" s="21">
        <f>IF(H21&gt;40,H21-40,0)</f>
        <v>5</v>
      </c>
      <c r="N21" s="20">
        <f>$C21*D21</f>
        <v>714</v>
      </c>
      <c r="O21" s="20">
        <f>$C21*E21</f>
        <v>714</v>
      </c>
      <c r="P21" s="20">
        <f>$C21*F21</f>
        <v>748</v>
      </c>
      <c r="Q21" s="20">
        <f>$C21*G21</f>
        <v>731</v>
      </c>
      <c r="R21" s="20">
        <f>$C21*H21</f>
        <v>765</v>
      </c>
      <c r="S21" s="19">
        <f>(0.5*$C21*I21)</f>
        <v>17</v>
      </c>
      <c r="T21" s="19">
        <f>(0.5*$C21*J21)</f>
        <v>17</v>
      </c>
      <c r="U21" s="19">
        <f>(0.5*$C21*K21)</f>
        <v>34</v>
      </c>
      <c r="V21" s="19">
        <f>(0.5*$C21*L21)</f>
        <v>25.5</v>
      </c>
      <c r="W21" s="19">
        <f>(0.5*$C21*M21)</f>
        <v>42.5</v>
      </c>
      <c r="X21" s="18">
        <f>N21+S21</f>
        <v>731</v>
      </c>
      <c r="Y21" s="18">
        <f>O21+T21</f>
        <v>731</v>
      </c>
      <c r="Z21" s="18">
        <f>P21+U21</f>
        <v>782</v>
      </c>
      <c r="AA21" s="18">
        <f>Q21+V21</f>
        <v>756.5</v>
      </c>
      <c r="AB21" s="18">
        <f>R21+W21</f>
        <v>807.5</v>
      </c>
      <c r="AC21" s="17">
        <f>SUM(X21:AB21)</f>
        <v>3808</v>
      </c>
    </row>
    <row r="22" spans="1:29" x14ac:dyDescent="0.3">
      <c r="A22" s="16"/>
      <c r="B22" s="16"/>
      <c r="C22" s="15"/>
      <c r="D22" s="14"/>
      <c r="E22" s="14"/>
      <c r="F22" s="14"/>
      <c r="G22" s="14"/>
      <c r="H22" s="14"/>
      <c r="I22" s="13"/>
      <c r="J22" s="13"/>
      <c r="K22" s="13"/>
      <c r="L22" s="13"/>
      <c r="M22" s="13"/>
      <c r="N22" s="12"/>
      <c r="O22" s="12"/>
      <c r="P22" s="12"/>
      <c r="Q22" s="12"/>
      <c r="R22" s="12"/>
      <c r="S22" s="11"/>
      <c r="T22" s="11"/>
      <c r="U22" s="11"/>
      <c r="V22" s="11"/>
      <c r="W22" s="11"/>
      <c r="X22" s="10"/>
      <c r="Y22" s="10"/>
      <c r="Z22" s="10"/>
      <c r="AA22" s="10"/>
      <c r="AB22" s="10"/>
      <c r="AC22" s="9"/>
    </row>
    <row r="23" spans="1:29" x14ac:dyDescent="0.3">
      <c r="A23" s="16"/>
      <c r="B23" s="16"/>
      <c r="C23" s="15"/>
      <c r="D23" s="14"/>
      <c r="E23" s="14"/>
      <c r="F23" s="14"/>
      <c r="G23" s="14"/>
      <c r="H23" s="14"/>
      <c r="I23" s="13"/>
      <c r="J23" s="13"/>
      <c r="K23" s="13"/>
      <c r="L23" s="13"/>
      <c r="M23" s="13"/>
      <c r="N23" s="12"/>
      <c r="O23" s="12"/>
      <c r="P23" s="12"/>
      <c r="Q23" s="12"/>
      <c r="R23" s="12"/>
      <c r="S23" s="11"/>
      <c r="T23" s="11"/>
      <c r="U23" s="11"/>
      <c r="V23" s="11"/>
      <c r="W23" s="11"/>
      <c r="X23" s="10"/>
      <c r="Y23" s="10"/>
      <c r="Z23" s="10"/>
      <c r="AA23" s="10"/>
      <c r="AB23" s="10"/>
      <c r="AC23" s="9"/>
    </row>
    <row r="24" spans="1:29" x14ac:dyDescent="0.3">
      <c r="A24" s="5" t="s">
        <v>3</v>
      </c>
      <c r="B24" s="4"/>
      <c r="C24" s="7">
        <f>MAX(C5:C21)</f>
        <v>23</v>
      </c>
      <c r="D24" s="8">
        <f>MAX(D5:D21)</f>
        <v>54</v>
      </c>
      <c r="E24" s="8">
        <f>MAX(E5:E21)</f>
        <v>46</v>
      </c>
      <c r="F24" s="8">
        <f>MAX(F5:F21)</f>
        <v>48</v>
      </c>
      <c r="G24" s="8">
        <f>MAX(G5:G21)</f>
        <v>47</v>
      </c>
      <c r="H24" s="8">
        <f>MAX(H5:H21)</f>
        <v>49</v>
      </c>
      <c r="I24" s="8">
        <f>MAX(I5:I21)</f>
        <v>14</v>
      </c>
      <c r="J24" s="8">
        <f>MAX(J5:J21)</f>
        <v>6</v>
      </c>
      <c r="K24" s="8">
        <f>MAX(K5:K21)</f>
        <v>8</v>
      </c>
      <c r="L24" s="8">
        <f>MAX(L5:L21)</f>
        <v>7</v>
      </c>
      <c r="M24" s="8">
        <f>MAX(M5:M21)</f>
        <v>9</v>
      </c>
      <c r="N24" s="7">
        <f>MAX(N5:N21)</f>
        <v>966</v>
      </c>
      <c r="O24" s="7">
        <f>MAX(O5:O21)</f>
        <v>874</v>
      </c>
      <c r="P24" s="7">
        <f>MAX(P5:P21)</f>
        <v>920</v>
      </c>
      <c r="Q24" s="7">
        <f>MAX(Q5:Q21)</f>
        <v>897</v>
      </c>
      <c r="R24" s="7">
        <f>MAX(R5:R21)</f>
        <v>943</v>
      </c>
      <c r="S24" s="7">
        <f>MAX(S5:S21)</f>
        <v>98</v>
      </c>
      <c r="T24" s="7">
        <f>MAX(T5:T21)</f>
        <v>36</v>
      </c>
      <c r="U24" s="7">
        <f>MAX(U5:U21)</f>
        <v>49</v>
      </c>
      <c r="V24" s="7">
        <f>MAX(V5:V21)</f>
        <v>42</v>
      </c>
      <c r="W24" s="7">
        <f>MAX(W5:W21)</f>
        <v>56</v>
      </c>
      <c r="X24" s="7">
        <f>MAX(X5:X21)</f>
        <v>989</v>
      </c>
      <c r="Y24" s="7">
        <f>MAX(Y5:Y21)</f>
        <v>874</v>
      </c>
      <c r="Z24" s="7">
        <f>MAX(Z5:Z21)</f>
        <v>920</v>
      </c>
      <c r="AA24" s="7">
        <f>MAX(AA5:AA21)</f>
        <v>897</v>
      </c>
      <c r="AB24" s="7">
        <f>MAX(AB5:AB21)</f>
        <v>954.5</v>
      </c>
      <c r="AC24" s="6">
        <f>MAX(AC5:AC21)</f>
        <v>4634.5</v>
      </c>
    </row>
    <row r="25" spans="1:29" x14ac:dyDescent="0.3">
      <c r="A25" s="5" t="s">
        <v>2</v>
      </c>
      <c r="B25" s="4"/>
      <c r="C25" s="7">
        <f>MIN(C5:C21)</f>
        <v>9</v>
      </c>
      <c r="D25" s="8">
        <f>MIN(D5:D21)</f>
        <v>37</v>
      </c>
      <c r="E25" s="8">
        <f>MIN(E5:E21)</f>
        <v>37</v>
      </c>
      <c r="F25" s="8">
        <f>MIN(F5:F21)</f>
        <v>39</v>
      </c>
      <c r="G25" s="8">
        <f>MIN(G5:G21)</f>
        <v>38</v>
      </c>
      <c r="H25" s="8">
        <f>MIN(H5:H21)</f>
        <v>40</v>
      </c>
      <c r="I25" s="8">
        <f>MIN(I5:I21)</f>
        <v>0</v>
      </c>
      <c r="J25" s="8">
        <f>MIN(J5:J21)</f>
        <v>0</v>
      </c>
      <c r="K25" s="8">
        <f>MIN(K5:K21)</f>
        <v>0</v>
      </c>
      <c r="L25" s="8">
        <f>MIN(L5:L21)</f>
        <v>0</v>
      </c>
      <c r="M25" s="8">
        <f>MIN(M5:M21)</f>
        <v>0</v>
      </c>
      <c r="N25" s="7">
        <f>MIN(N5:N21)</f>
        <v>378</v>
      </c>
      <c r="O25" s="7">
        <f>MIN(O5:O21)</f>
        <v>369</v>
      </c>
      <c r="P25" s="7">
        <f>MIN(P5:P21)</f>
        <v>387</v>
      </c>
      <c r="Q25" s="7">
        <f>MIN(Q5:Q21)</f>
        <v>378</v>
      </c>
      <c r="R25" s="7">
        <f>MIN(R5:R21)</f>
        <v>396</v>
      </c>
      <c r="S25" s="7">
        <f>MIN(S5:S21)</f>
        <v>0</v>
      </c>
      <c r="T25" s="7">
        <f>MIN(T5:T21)</f>
        <v>0</v>
      </c>
      <c r="U25" s="7">
        <f>MIN(U5:U21)</f>
        <v>0</v>
      </c>
      <c r="V25" s="7">
        <f>MIN(V5:V21)</f>
        <v>0</v>
      </c>
      <c r="W25" s="7">
        <f>MIN(W5:W21)</f>
        <v>0</v>
      </c>
      <c r="X25" s="7">
        <f>MIN(X5:X21)</f>
        <v>387</v>
      </c>
      <c r="Y25" s="7">
        <f>MIN(Y5:Y21)</f>
        <v>373.5</v>
      </c>
      <c r="Z25" s="7">
        <f>MIN(Z5:Z21)</f>
        <v>400.5</v>
      </c>
      <c r="AA25" s="7">
        <f>MIN(AA5:AA21)</f>
        <v>387</v>
      </c>
      <c r="AB25" s="7">
        <f>MIN(AB5:AB21)</f>
        <v>414</v>
      </c>
      <c r="AC25" s="6">
        <f>MIN(AC5:AC21)</f>
        <v>1962</v>
      </c>
    </row>
    <row r="26" spans="1:29" x14ac:dyDescent="0.3">
      <c r="A26" s="5" t="s">
        <v>1</v>
      </c>
      <c r="B26" s="4"/>
      <c r="C26" s="7">
        <f>AVERAGE(C5:C21)</f>
        <v>14.18235294117647</v>
      </c>
      <c r="D26" s="8">
        <f>AVERAGE(D5:D21)</f>
        <v>44.529411764705884</v>
      </c>
      <c r="E26" s="8">
        <f>AVERAGE(E5:E21)</f>
        <v>41.705882352941174</v>
      </c>
      <c r="F26" s="8">
        <f>AVERAGE(F5:F21)</f>
        <v>43.705882352941174</v>
      </c>
      <c r="G26" s="8">
        <f>AVERAGE(G5:G21)</f>
        <v>42.705882352941174</v>
      </c>
      <c r="H26" s="8">
        <f>AVERAGE(H5:H21)</f>
        <v>44.705882352941174</v>
      </c>
      <c r="I26" s="8">
        <f>AVERAGE(I5:I21)</f>
        <v>4.7058823529411766</v>
      </c>
      <c r="J26" s="8">
        <f>AVERAGE(J5:J21)</f>
        <v>2.1764705882352939</v>
      </c>
      <c r="K26" s="8">
        <f>AVERAGE(K5:K21)</f>
        <v>3.7647058823529411</v>
      </c>
      <c r="L26" s="8">
        <f>AVERAGE(L5:L21)</f>
        <v>2.9411764705882355</v>
      </c>
      <c r="M26" s="8">
        <f>AVERAGE(M5:M21)</f>
        <v>4.7058823529411766</v>
      </c>
      <c r="N26" s="7">
        <f>AVERAGE(N5:N21)</f>
        <v>628.5</v>
      </c>
      <c r="O26" s="7">
        <f>AVERAGE(O5:O21)</f>
        <v>585.38823529411764</v>
      </c>
      <c r="P26" s="7">
        <f>AVERAGE(P5:P21)</f>
        <v>613.75294117647059</v>
      </c>
      <c r="Q26" s="7">
        <f>AVERAGE(Q5:Q21)</f>
        <v>599.57058823529417</v>
      </c>
      <c r="R26" s="7">
        <f>AVERAGE(R5:R21)</f>
        <v>627.935294117647</v>
      </c>
      <c r="S26" s="7">
        <f>AVERAGE(S5:S21)</f>
        <v>32.191176470588232</v>
      </c>
      <c r="T26" s="7">
        <f>AVERAGE(T5:T21)</f>
        <v>13.529411764705882</v>
      </c>
      <c r="U26" s="7">
        <f>AVERAGE(U5:U21)</f>
        <v>23.817647058823528</v>
      </c>
      <c r="V26" s="7">
        <f>AVERAGE(V5:V21)</f>
        <v>18.408823529411762</v>
      </c>
      <c r="W26" s="7">
        <f>AVERAGE(W5:W21)</f>
        <v>30.320588235294121</v>
      </c>
      <c r="X26" s="7">
        <f>AVERAGE(X5:X21)</f>
        <v>660.69117647058829</v>
      </c>
      <c r="Y26" s="7">
        <f>AVERAGE(Y5:Y21)</f>
        <v>598.9176470588236</v>
      </c>
      <c r="Z26" s="7">
        <f>AVERAGE(Z5:Z21)</f>
        <v>637.57058823529417</v>
      </c>
      <c r="AA26" s="7">
        <f>AVERAGE(AA5:AA21)</f>
        <v>617.97941176470601</v>
      </c>
      <c r="AB26" s="7">
        <f>AVERAGE(AB5:AB21)</f>
        <v>658.25588235294117</v>
      </c>
      <c r="AC26" s="6">
        <f>AVERAGE(AC5:AC21)</f>
        <v>3173.4147058823528</v>
      </c>
    </row>
    <row r="27" spans="1:29" x14ac:dyDescent="0.3">
      <c r="A27" s="5" t="s">
        <v>0</v>
      </c>
      <c r="B27" s="4"/>
      <c r="C27" s="3"/>
      <c r="D27" s="3">
        <f>SUM(D5:D21)</f>
        <v>757</v>
      </c>
      <c r="E27" s="3">
        <f>SUM(E5:E21)</f>
        <v>709</v>
      </c>
      <c r="F27" s="3">
        <f>SUM(F5:F21)</f>
        <v>743</v>
      </c>
      <c r="G27" s="3">
        <f>SUM(G5:G21)</f>
        <v>726</v>
      </c>
      <c r="H27" s="3">
        <f>SUM(H5:H21)</f>
        <v>760</v>
      </c>
      <c r="I27" s="3">
        <f>SUM(I5:I21)</f>
        <v>80</v>
      </c>
      <c r="J27" s="3">
        <f>SUM(J5:J21)</f>
        <v>37</v>
      </c>
      <c r="K27" s="3">
        <f>SUM(K5:K21)</f>
        <v>64</v>
      </c>
      <c r="L27" s="3">
        <f>SUM(L5:L21)</f>
        <v>50</v>
      </c>
      <c r="M27" s="3">
        <f>SUM(M5:M21)</f>
        <v>80</v>
      </c>
      <c r="N27" s="2">
        <f>SUM(N5:N21)</f>
        <v>10684.5</v>
      </c>
      <c r="O27" s="2">
        <f>SUM(O5:O21)</f>
        <v>9951.6</v>
      </c>
      <c r="P27" s="2">
        <f>SUM(P5:P21)</f>
        <v>10433.799999999999</v>
      </c>
      <c r="Q27" s="2">
        <f>SUM(Q5:Q21)</f>
        <v>10192.700000000001</v>
      </c>
      <c r="R27" s="2">
        <f>SUM(R5:R21)</f>
        <v>10674.9</v>
      </c>
      <c r="S27" s="2">
        <f>SUM(S5:S21)</f>
        <v>547.25</v>
      </c>
      <c r="T27" s="2">
        <f>SUM(T5:T21)</f>
        <v>230</v>
      </c>
      <c r="U27" s="2">
        <f>SUM(U5:U21)</f>
        <v>404.9</v>
      </c>
      <c r="V27" s="2">
        <f>SUM(V5:V21)</f>
        <v>312.95</v>
      </c>
      <c r="W27" s="2">
        <f>SUM(W5:W21)</f>
        <v>515.45000000000005</v>
      </c>
      <c r="X27" s="2">
        <f>SUM(X5:X21)</f>
        <v>11231.75</v>
      </c>
      <c r="Y27" s="2">
        <f>SUM(Y5:Y21)</f>
        <v>10181.6</v>
      </c>
      <c r="Z27" s="2">
        <f>SUM(Z5:Z21)</f>
        <v>10838.7</v>
      </c>
      <c r="AA27" s="2">
        <f>SUM(AA5:AA21)</f>
        <v>10505.650000000001</v>
      </c>
      <c r="AB27" s="2">
        <f>SUM(AB5:AB21)</f>
        <v>11190.35</v>
      </c>
      <c r="AC27" s="1">
        <f>SUM(AC5:AC21)</f>
        <v>53948.049999999996</v>
      </c>
    </row>
  </sheetData>
  <mergeCells count="3">
    <mergeCell ref="E3:H3"/>
    <mergeCell ref="J3:L3"/>
    <mergeCell ref="A2:AB2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GradeBook</vt:lpstr>
      <vt:lpstr>EPAYROLL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2015-06-05T18:17:20Z</dcterms:created>
  <dcterms:modified xsi:type="dcterms:W3CDTF">2022-07-03T13:07:15Z</dcterms:modified>
</cp:coreProperties>
</file>