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CNP\haigerloch\"/>
    </mc:Choice>
  </mc:AlternateContent>
  <xr:revisionPtr revIDLastSave="0" documentId="13_ncr:1_{9E636B2A-B69F-4253-A2A4-9DC4DDEB09A9}" xr6:coauthVersionLast="47" xr6:coauthVersionMax="47" xr10:uidLastSave="{00000000-0000-0000-0000-000000000000}"/>
  <bookViews>
    <workbookView xWindow="-108" yWindow="-108" windowWidth="30936" windowHeight="17496" activeTab="1" xr2:uid="{DC12915E-B1A7-564D-949D-4967E0B731EC}"/>
  </bookViews>
  <sheets>
    <sheet name="All" sheetId="1" r:id="rId1"/>
    <sheet name="Sheet1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" i="12" l="1"/>
  <c r="P37" i="12"/>
  <c r="P38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Q17" i="1"/>
  <c r="C21" i="12"/>
  <c r="P21" i="12" s="1"/>
  <c r="C20" i="12"/>
  <c r="P20" i="12" s="1"/>
  <c r="C19" i="12"/>
  <c r="P19" i="12" s="1"/>
  <c r="C18" i="12"/>
  <c r="P18" i="12" s="1"/>
  <c r="C17" i="12"/>
  <c r="P17" i="12" s="1"/>
  <c r="C16" i="12"/>
  <c r="P16" i="12" s="1"/>
  <c r="C15" i="12"/>
  <c r="P15" i="12" s="1"/>
  <c r="C14" i="12"/>
  <c r="P14" i="12" s="1"/>
  <c r="C13" i="12"/>
  <c r="P13" i="12" s="1"/>
  <c r="C12" i="12"/>
  <c r="P12" i="12" s="1"/>
  <c r="C11" i="12"/>
  <c r="P11" i="12" s="1"/>
  <c r="C10" i="12"/>
  <c r="P10" i="12" s="1"/>
  <c r="C9" i="12"/>
  <c r="P9" i="12" s="1"/>
  <c r="C8" i="12"/>
  <c r="P8" i="12" s="1"/>
  <c r="C7" i="12"/>
  <c r="P7" i="12" s="1"/>
  <c r="C6" i="12"/>
  <c r="P6" i="12" s="1"/>
  <c r="C5" i="12"/>
  <c r="P5" i="12" s="1"/>
  <c r="C4" i="12"/>
  <c r="P4" i="12" s="1"/>
  <c r="P3" i="12"/>
  <c r="R18" i="1"/>
  <c r="J10" i="1"/>
  <c r="J9" i="1"/>
</calcChain>
</file>

<file path=xl/sharedStrings.xml><?xml version="1.0" encoding="utf-8"?>
<sst xmlns="http://schemas.openxmlformats.org/spreadsheetml/2006/main" count="213" uniqueCount="88">
  <si>
    <t>A</t>
  </si>
  <si>
    <t>Uranium Properties</t>
  </si>
  <si>
    <t>Core Properties</t>
  </si>
  <si>
    <t>Cubes</t>
  </si>
  <si>
    <t>Fuel rings</t>
  </si>
  <si>
    <t>Chains per Ring</t>
  </si>
  <si>
    <t>Inner tank H cm</t>
  </si>
  <si>
    <t>Inner tank R cm</t>
  </si>
  <si>
    <t>Chain A</t>
  </si>
  <si>
    <t>Chain B</t>
  </si>
  <si>
    <t>Axial Interval cm</t>
  </si>
  <si>
    <t>Purity</t>
  </si>
  <si>
    <t>D2O</t>
  </si>
  <si>
    <t>Density</t>
  </si>
  <si>
    <t>Core Code</t>
  </si>
  <si>
    <t>6, 12, 16, 20, 24</t>
  </si>
  <si>
    <t>Keff</t>
  </si>
  <si>
    <t>±1σ</t>
  </si>
  <si>
    <t>Output</t>
  </si>
  <si>
    <t>KCODE</t>
  </si>
  <si>
    <t>Core</t>
  </si>
  <si>
    <t>Code</t>
  </si>
  <si>
    <t>Number</t>
  </si>
  <si>
    <t>Temp C</t>
  </si>
  <si>
    <t>B</t>
  </si>
  <si>
    <t>% thermal fissions</t>
  </si>
  <si>
    <t>C</t>
  </si>
  <si>
    <t>E</t>
  </si>
  <si>
    <t>F</t>
  </si>
  <si>
    <t>D</t>
  </si>
  <si>
    <t>Cube length</t>
  </si>
  <si>
    <t>G</t>
  </si>
  <si>
    <t xml:space="preserve"> </t>
  </si>
  <si>
    <t>80000 1 15 115</t>
  </si>
  <si>
    <t>Checked</t>
  </si>
  <si>
    <t>H</t>
  </si>
  <si>
    <t>Volume L</t>
  </si>
  <si>
    <t>increase core radius but keep height</t>
  </si>
  <si>
    <t>increase cube interval (thus height) but keep core radius</t>
  </si>
  <si>
    <t>reduce cube volume and try different numbers of cubes per chain</t>
  </si>
  <si>
    <t>intermediate case of 819 cubes (only 5 rings of fuel but 11, 10 cubes/chain)</t>
  </si>
  <si>
    <t>C for "new" case of 1134 cubes (6 rings, 11,10 cubes/chain)</t>
  </si>
  <si>
    <t>D for "new" case of 1134 cubes (6 rings, 11,10 cubes/chain)</t>
  </si>
  <si>
    <t>Combine G and H</t>
  </si>
  <si>
    <t>Patrick Park (pjp2136@columbia.edu)</t>
  </si>
  <si>
    <t>R</t>
  </si>
  <si>
    <t>J</t>
  </si>
  <si>
    <t>K</t>
  </si>
  <si>
    <t>Variation of graphite content</t>
  </si>
  <si>
    <t>Vary</t>
  </si>
  <si>
    <t>Uranium density</t>
  </si>
  <si>
    <t>Heavy water purity</t>
  </si>
  <si>
    <t>U-25 wt%</t>
  </si>
  <si>
    <t>Graphite Density g/cc</t>
  </si>
  <si>
    <t>Side</t>
  </si>
  <si>
    <t>Top/Bot</t>
  </si>
  <si>
    <t>Chains</t>
  </si>
  <si>
    <t>Axial</t>
  </si>
  <si>
    <t>Interval (cm)</t>
  </si>
  <si>
    <t>1st cube</t>
  </si>
  <si>
    <t>offset (cm)</t>
  </si>
  <si>
    <t>Inner tank</t>
  </si>
  <si>
    <t>R (cm)</t>
  </si>
  <si>
    <t>H (cm)</t>
  </si>
  <si>
    <t>CORE</t>
  </si>
  <si>
    <t>Rings</t>
  </si>
  <si>
    <t># rings</t>
  </si>
  <si>
    <t>chains per ring</t>
  </si>
  <si>
    <t>cubes</t>
  </si>
  <si>
    <t>mol%</t>
  </si>
  <si>
    <t>200000 1 15 115</t>
  </si>
  <si>
    <t>100000 1 20 100</t>
  </si>
  <si>
    <t>f2938e</t>
  </si>
  <si>
    <t>53c3a4</t>
  </si>
  <si>
    <t>4bd9d2</t>
  </si>
  <si>
    <t>ff9fbe</t>
  </si>
  <si>
    <t>ff3788</t>
  </si>
  <si>
    <t>0266b3</t>
  </si>
  <si>
    <t>ff3e7e</t>
  </si>
  <si>
    <t>e89a00</t>
  </si>
  <si>
    <t>6e88ff</t>
  </si>
  <si>
    <t>01bf77</t>
  </si>
  <si>
    <t>b20057</t>
  </si>
  <si>
    <t>ff2e6e</t>
  </si>
  <si>
    <t>029bda</t>
  </si>
  <si>
    <t>0069cf</t>
  </si>
  <si>
    <t>ffa14a</t>
  </si>
  <si>
    <t>FF8D25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</si>
</sst>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\ h:mm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888888"/>
      <name val="Arial"/>
      <family val="2"/>
    </font>
    <font>
      <b/>
      <sz val="10"/>
      <color rgb="FF00000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C3A4"/>
        <bgColor indexed="64"/>
      </patternFill>
    </fill>
    <fill>
      <patternFill patternType="solid">
        <fgColor rgb="FFF2938E"/>
        <bgColor indexed="64"/>
      </patternFill>
    </fill>
    <fill>
      <patternFill patternType="solid">
        <fgColor rgb="FF4BD9D2"/>
        <bgColor indexed="64"/>
      </patternFill>
    </fill>
    <fill>
      <patternFill patternType="solid">
        <fgColor rgb="FFFF9FBE"/>
        <bgColor indexed="64"/>
      </patternFill>
    </fill>
    <fill>
      <patternFill patternType="solid">
        <fgColor rgb="FFFF3788"/>
        <bgColor indexed="64"/>
      </patternFill>
    </fill>
    <fill>
      <patternFill patternType="solid">
        <fgColor rgb="FF528400"/>
        <bgColor indexed="64"/>
      </patternFill>
    </fill>
    <fill>
      <patternFill patternType="solid">
        <fgColor rgb="FF0266B3"/>
        <bgColor indexed="64"/>
      </patternFill>
    </fill>
    <fill>
      <patternFill patternType="solid">
        <fgColor rgb="FFFF3E7E"/>
        <bgColor indexed="64"/>
      </patternFill>
    </fill>
    <fill>
      <patternFill patternType="solid">
        <fgColor rgb="FFB20057"/>
        <bgColor indexed="64"/>
      </patternFill>
    </fill>
    <fill>
      <patternFill patternType="solid">
        <fgColor rgb="FF01BF77"/>
        <bgColor indexed="64"/>
      </patternFill>
    </fill>
    <fill>
      <patternFill patternType="solid">
        <fgColor rgb="FF6E88FF"/>
        <bgColor indexed="64"/>
      </patternFill>
    </fill>
    <fill>
      <patternFill patternType="solid">
        <fgColor rgb="FFE89A00"/>
        <bgColor indexed="64"/>
      </patternFill>
    </fill>
    <fill>
      <patternFill patternType="solid">
        <fgColor rgb="FF029BDA"/>
        <bgColor indexed="64"/>
      </patternFill>
    </fill>
    <fill>
      <patternFill patternType="solid">
        <fgColor rgb="FFFF2E6E"/>
        <bgColor indexed="64"/>
      </patternFill>
    </fill>
    <fill>
      <patternFill patternType="solid">
        <fgColor rgb="FFFFA14A"/>
        <bgColor indexed="64"/>
      </patternFill>
    </fill>
    <fill>
      <patternFill patternType="solid">
        <fgColor rgb="FF0069CF"/>
        <bgColor indexed="64"/>
      </patternFill>
    </fill>
    <fill>
      <patternFill patternType="solid">
        <fgColor rgb="FFFF8D2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9" applyNumberFormat="0" applyAlignment="0" applyProtection="0"/>
    <xf numFmtId="0" fontId="14" fillId="11" borderId="10" applyNumberFormat="0" applyAlignment="0" applyProtection="0"/>
    <xf numFmtId="0" fontId="15" fillId="11" borderId="9" applyNumberFormat="0" applyAlignment="0" applyProtection="0"/>
    <xf numFmtId="0" fontId="16" fillId="0" borderId="11" applyNumberFormat="0" applyFill="0" applyAlignment="0" applyProtection="0"/>
    <xf numFmtId="0" fontId="17" fillId="12" borderId="12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3" borderId="13" applyNumberFormat="0" applyFont="0" applyAlignment="0" applyProtection="0"/>
  </cellStyleXfs>
  <cellXfs count="58">
    <xf numFmtId="0" fontId="0" fillId="0" borderId="0" xfId="0"/>
    <xf numFmtId="0" fontId="3" fillId="0" borderId="0" xfId="0" applyFont="1"/>
    <xf numFmtId="0" fontId="2" fillId="3" borderId="0" xfId="0" applyFont="1" applyFill="1"/>
    <xf numFmtId="0" fontId="4" fillId="0" borderId="0" xfId="0" applyFont="1"/>
    <xf numFmtId="0" fontId="2" fillId="0" borderId="0" xfId="0" applyFont="1"/>
    <xf numFmtId="0" fontId="3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5" borderId="0" xfId="0" applyFont="1" applyFill="1"/>
    <xf numFmtId="2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2" fillId="0" borderId="1" xfId="0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0" borderId="2" xfId="0" quotePrefix="1" applyFont="1" applyBorder="1" applyAlignment="1">
      <alignment horizontal="right"/>
    </xf>
    <xf numFmtId="0" fontId="3" fillId="0" borderId="2" xfId="0" applyFont="1" applyBorder="1"/>
    <xf numFmtId="2" fontId="3" fillId="0" borderId="2" xfId="0" applyNumberFormat="1" applyFont="1" applyBorder="1"/>
    <xf numFmtId="10" fontId="3" fillId="0" borderId="2" xfId="0" applyNumberFormat="1" applyFont="1" applyBorder="1"/>
    <xf numFmtId="2" fontId="2" fillId="6" borderId="0" xfId="0" applyNumberFormat="1" applyFont="1" applyFill="1"/>
    <xf numFmtId="0" fontId="2" fillId="5" borderId="3" xfId="0" applyFont="1" applyFill="1" applyBorder="1"/>
    <xf numFmtId="0" fontId="2" fillId="5" borderId="4" xfId="0" applyFont="1" applyFill="1" applyBorder="1"/>
    <xf numFmtId="0" fontId="3" fillId="0" borderId="3" xfId="0" applyFont="1" applyBorder="1"/>
    <xf numFmtId="165" fontId="3" fillId="0" borderId="2" xfId="0" applyNumberFormat="1" applyFont="1" applyBorder="1"/>
    <xf numFmtId="0" fontId="2" fillId="0" borderId="5" xfId="0" applyFont="1" applyBorder="1"/>
    <xf numFmtId="0" fontId="2" fillId="0" borderId="2" xfId="0" applyFont="1" applyBorder="1"/>
    <xf numFmtId="22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0" fontId="3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2" fillId="38" borderId="0" xfId="0" applyFont="1" applyFill="1"/>
    <xf numFmtId="0" fontId="0" fillId="38" borderId="0" xfId="0" applyFill="1"/>
    <xf numFmtId="0" fontId="2" fillId="38" borderId="1" xfId="0" applyFont="1" applyFill="1" applyBorder="1"/>
    <xf numFmtId="22" fontId="3" fillId="0" borderId="2" xfId="0" applyNumberFormat="1" applyFont="1" applyBorder="1"/>
    <xf numFmtId="0" fontId="3" fillId="38" borderId="0" xfId="0" applyFont="1" applyFill="1"/>
    <xf numFmtId="0" fontId="22" fillId="0" borderId="0" xfId="0" applyFont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23" fillId="6" borderId="0" xfId="0" applyFont="1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EBC10895-3973-4C69-99EC-2A23FC08F281}"/>
    <cellStyle name="Note 2" xfId="42" xr:uid="{656EEE9A-6062-4627-92C0-3266BDC408C4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D25"/>
      <color rgb="FFFFA14A"/>
      <color rgb="FF0069CF"/>
      <color rgb="FFFF2E6E"/>
      <color rgb="FF029BDA"/>
      <color rgb="FFE89A00"/>
      <color rgb="FF6E88FF"/>
      <color rgb="FF01BF77"/>
      <color rgb="FFB20057"/>
      <color rgb="FFFF3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69CF"/>
              </a:solidFill>
              <a:ln w="6350">
                <a:noFill/>
              </a:ln>
              <a:effectLst/>
            </c:spPr>
          </c:marker>
          <c:trendline>
            <c:spPr>
              <a:ln w="9525" cap="rnd">
                <a:solidFill>
                  <a:srgbClr val="0069CF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Sheet1!$N$23:$N$38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Sheet1!$S$23:$S$38</c:f>
              <c:numCache>
                <c:formatCode>General</c:formatCode>
                <c:ptCount val="16"/>
                <c:pt idx="0">
                  <c:v>0.84643000000000002</c:v>
                </c:pt>
                <c:pt idx="1">
                  <c:v>0.85519000000000001</c:v>
                </c:pt>
                <c:pt idx="2">
                  <c:v>0.86429</c:v>
                </c:pt>
                <c:pt idx="3">
                  <c:v>0.87263000000000002</c:v>
                </c:pt>
                <c:pt idx="4">
                  <c:v>0.88129999999999997</c:v>
                </c:pt>
                <c:pt idx="5">
                  <c:v>0.88941999999999999</c:v>
                </c:pt>
                <c:pt idx="6">
                  <c:v>0.89768000000000003</c:v>
                </c:pt>
                <c:pt idx="7">
                  <c:v>0.90568000000000004</c:v>
                </c:pt>
                <c:pt idx="8">
                  <c:v>0.91320999999999997</c:v>
                </c:pt>
                <c:pt idx="9">
                  <c:v>0.92022999999999999</c:v>
                </c:pt>
                <c:pt idx="10">
                  <c:v>0.92708000000000002</c:v>
                </c:pt>
                <c:pt idx="11">
                  <c:v>0.93311999999999995</c:v>
                </c:pt>
                <c:pt idx="12">
                  <c:v>0.93862000000000001</c:v>
                </c:pt>
                <c:pt idx="13">
                  <c:v>0.94386000000000003</c:v>
                </c:pt>
                <c:pt idx="14">
                  <c:v>0.94794999999999996</c:v>
                </c:pt>
                <c:pt idx="15">
                  <c:v>0.95025999999999999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F-4403-9C45-78E0A68E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81967"/>
        <c:axId val="792184239"/>
      </c:scatterChar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FF8D25"/>
              </a:solidFill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rgbClr val="FF8D2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Sheet1!$L$3:$L$21</c:f>
              <c:numCache>
                <c:formatCode>0.00</c:formatCode>
                <c:ptCount val="19"/>
                <c:pt idx="0">
                  <c:v>18.53</c:v>
                </c:pt>
                <c:pt idx="1">
                  <c:v>15</c:v>
                </c:pt>
                <c:pt idx="2">
                  <c:v>15.25</c:v>
                </c:pt>
                <c:pt idx="3">
                  <c:v>15.5</c:v>
                </c:pt>
                <c:pt idx="4">
                  <c:v>15.75</c:v>
                </c:pt>
                <c:pt idx="5">
                  <c:v>16</c:v>
                </c:pt>
                <c:pt idx="6">
                  <c:v>16.25</c:v>
                </c:pt>
                <c:pt idx="7">
                  <c:v>16.5</c:v>
                </c:pt>
                <c:pt idx="8">
                  <c:v>16.75</c:v>
                </c:pt>
                <c:pt idx="9">
                  <c:v>17</c:v>
                </c:pt>
                <c:pt idx="10">
                  <c:v>17.25</c:v>
                </c:pt>
                <c:pt idx="11">
                  <c:v>17.5</c:v>
                </c:pt>
                <c:pt idx="12">
                  <c:v>17.75</c:v>
                </c:pt>
                <c:pt idx="13">
                  <c:v>18</c:v>
                </c:pt>
                <c:pt idx="14">
                  <c:v>18.25</c:v>
                </c:pt>
                <c:pt idx="15">
                  <c:v>18.5</c:v>
                </c:pt>
                <c:pt idx="16">
                  <c:v>18.75</c:v>
                </c:pt>
                <c:pt idx="17">
                  <c:v>19</c:v>
                </c:pt>
                <c:pt idx="18">
                  <c:v>19.25</c:v>
                </c:pt>
              </c:numCache>
            </c:numRef>
          </c:xVal>
          <c:yVal>
            <c:numRef>
              <c:f>Sheet1!$S$3:$S$21</c:f>
              <c:numCache>
                <c:formatCode>General</c:formatCode>
                <c:ptCount val="19"/>
                <c:pt idx="0">
                  <c:v>0.93781999999999999</c:v>
                </c:pt>
                <c:pt idx="1">
                  <c:v>0.93218000000000001</c:v>
                </c:pt>
                <c:pt idx="2">
                  <c:v>0.93279999999999996</c:v>
                </c:pt>
                <c:pt idx="3">
                  <c:v>0.93318999999999996</c:v>
                </c:pt>
                <c:pt idx="4">
                  <c:v>0.93340999999999996</c:v>
                </c:pt>
                <c:pt idx="5">
                  <c:v>0.93410000000000004</c:v>
                </c:pt>
                <c:pt idx="6">
                  <c:v>0.93447000000000002</c:v>
                </c:pt>
                <c:pt idx="7">
                  <c:v>0.93498999999999999</c:v>
                </c:pt>
                <c:pt idx="8">
                  <c:v>0.9355</c:v>
                </c:pt>
                <c:pt idx="9">
                  <c:v>0.93562999999999996</c:v>
                </c:pt>
                <c:pt idx="10">
                  <c:v>0.93600000000000005</c:v>
                </c:pt>
                <c:pt idx="11">
                  <c:v>0.93640000000000001</c:v>
                </c:pt>
                <c:pt idx="12">
                  <c:v>0.93689999999999996</c:v>
                </c:pt>
                <c:pt idx="13">
                  <c:v>0.93700000000000006</c:v>
                </c:pt>
                <c:pt idx="14">
                  <c:v>0.93752999999999997</c:v>
                </c:pt>
                <c:pt idx="15">
                  <c:v>0.93764000000000003</c:v>
                </c:pt>
                <c:pt idx="16">
                  <c:v>0.93796999999999997</c:v>
                </c:pt>
                <c:pt idx="17">
                  <c:v>0.93818999999999997</c:v>
                </c:pt>
                <c:pt idx="18">
                  <c:v>0.93874000000000002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F-4403-9C45-78E0A68E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41711"/>
        <c:axId val="1254640751"/>
      </c:scatterChart>
      <c:valAx>
        <c:axId val="792081967"/>
        <c:scaling>
          <c:orientation val="minMax"/>
          <c:max val="105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Moderator purity [mol% D</a:t>
                </a:r>
                <a:r>
                  <a:rPr lang="en-US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2184239"/>
        <c:crosses val="autoZero"/>
        <c:crossBetween val="midCat"/>
        <c:majorUnit val="5"/>
        <c:minorUnit val="1"/>
      </c:valAx>
      <c:valAx>
        <c:axId val="792184239"/>
        <c:scaling>
          <c:orientation val="minMax"/>
          <c:max val="0.96000000000000008"/>
          <c:min val="0.8400000000000000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Effective multiplication [k</a:t>
                </a:r>
                <a:r>
                  <a:rPr lang="en-US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2081967"/>
        <c:crosses val="autoZero"/>
        <c:crossBetween val="midCat"/>
        <c:minorUnit val="1.0000000000000002E-2"/>
      </c:valAx>
      <c:valAx>
        <c:axId val="1254640751"/>
        <c:scaling>
          <c:orientation val="minMax"/>
          <c:min val="0.84000000000000008"/>
        </c:scaling>
        <c:delete val="0"/>
        <c:axPos val="r"/>
        <c:numFmt formatCode="#,##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4641711"/>
        <c:crosses val="max"/>
        <c:crossBetween val="midCat"/>
        <c:minorUnit val="1.0000000000000002E-2"/>
      </c:valAx>
      <c:valAx>
        <c:axId val="1254641711"/>
        <c:scaling>
          <c:orientation val="minMax"/>
          <c:max val="20.5"/>
          <c:min val="14.5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Fuel density [g/cm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4640751"/>
        <c:crosses val="max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31025</xdr:colOff>
      <xdr:row>14</xdr:row>
      <xdr:rowOff>15240</xdr:rowOff>
    </xdr:from>
    <xdr:to>
      <xdr:col>29</xdr:col>
      <xdr:colOff>335824</xdr:colOff>
      <xdr:row>28</xdr:row>
      <xdr:rowOff>80739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7914E-E4F9-B975-AFA3-1F9ACEEE0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3560-47DA-4149-838D-4182D0CCAB92}">
  <dimension ref="A1:X18"/>
  <sheetViews>
    <sheetView zoomScale="85" zoomScaleNormal="85" workbookViewId="0">
      <pane ySplit="16" topLeftCell="A17" activePane="bottomLeft" state="frozen"/>
      <selection activeCell="C1" sqref="C1"/>
      <selection pane="bottomLeft" activeCell="K27" sqref="K27"/>
    </sheetView>
  </sheetViews>
  <sheetFormatPr defaultColWidth="11" defaultRowHeight="13.2" x14ac:dyDescent="0.25"/>
  <cols>
    <col min="1" max="1" width="11" style="1"/>
    <col min="2" max="3" width="11.09765625" style="1" bestFit="1" customWidth="1"/>
    <col min="4" max="4" width="6.3984375" style="1" customWidth="1"/>
    <col min="5" max="5" width="15.59765625" style="1" customWidth="1"/>
    <col min="6" max="6" width="6.8984375" style="1" customWidth="1"/>
    <col min="7" max="7" width="6.3984375" style="1" customWidth="1"/>
    <col min="8" max="8" width="8" style="1" customWidth="1"/>
    <col min="9" max="9" width="5.8984375" style="1" customWidth="1"/>
    <col min="10" max="12" width="11.09765625" style="1" bestFit="1" customWidth="1"/>
    <col min="13" max="13" width="13.59765625" style="1" bestFit="1" customWidth="1"/>
    <col min="14" max="14" width="11.09765625" style="1" bestFit="1" customWidth="1"/>
    <col min="15" max="15" width="5.69921875" style="1" customWidth="1"/>
    <col min="16" max="16" width="7.8984375" style="1" customWidth="1"/>
    <col min="17" max="17" width="8.69921875" style="1" customWidth="1"/>
    <col min="18" max="18" width="11.09765625" style="1" customWidth="1"/>
    <col min="19" max="19" width="11.09765625" style="1" bestFit="1" customWidth="1"/>
    <col min="20" max="20" width="11.09765625" style="25" bestFit="1" customWidth="1"/>
    <col min="21" max="22" width="11.09765625" style="1" bestFit="1" customWidth="1"/>
    <col min="23" max="23" width="11" style="1"/>
    <col min="24" max="24" width="15.8984375" style="1" customWidth="1"/>
    <col min="25" max="16384" width="11" style="1"/>
  </cols>
  <sheetData>
    <row r="1" spans="1:24" x14ac:dyDescent="0.25">
      <c r="A1" s="1" t="s">
        <v>44</v>
      </c>
    </row>
    <row r="3" spans="1:24" x14ac:dyDescent="0.25">
      <c r="A3" s="4" t="s">
        <v>14</v>
      </c>
      <c r="B3" s="4" t="s">
        <v>49</v>
      </c>
    </row>
    <row r="4" spans="1:24" x14ac:dyDescent="0.25">
      <c r="A4" s="1" t="s">
        <v>0</v>
      </c>
      <c r="B4" s="1" t="s">
        <v>50</v>
      </c>
    </row>
    <row r="5" spans="1:24" x14ac:dyDescent="0.25">
      <c r="A5" s="1" t="s">
        <v>24</v>
      </c>
      <c r="B5" s="1" t="s">
        <v>51</v>
      </c>
    </row>
    <row r="6" spans="1:24" x14ac:dyDescent="0.25">
      <c r="A6" s="1" t="s">
        <v>26</v>
      </c>
      <c r="B6" s="1" t="s">
        <v>38</v>
      </c>
      <c r="G6" s="1" t="s">
        <v>32</v>
      </c>
    </row>
    <row r="7" spans="1:24" x14ac:dyDescent="0.25">
      <c r="A7" s="1" t="s">
        <v>29</v>
      </c>
      <c r="B7" s="1" t="s">
        <v>37</v>
      </c>
    </row>
    <row r="8" spans="1:24" x14ac:dyDescent="0.25">
      <c r="A8" s="1" t="s">
        <v>27</v>
      </c>
      <c r="B8" s="1" t="s">
        <v>39</v>
      </c>
    </row>
    <row r="9" spans="1:24" x14ac:dyDescent="0.25">
      <c r="A9" s="1" t="s">
        <v>28</v>
      </c>
      <c r="B9" s="1" t="s">
        <v>40</v>
      </c>
      <c r="J9" s="1">
        <f>162.8/119.8</f>
        <v>1.3589315525876462</v>
      </c>
    </row>
    <row r="10" spans="1:24" x14ac:dyDescent="0.25">
      <c r="A10" s="1" t="s">
        <v>31</v>
      </c>
      <c r="B10" s="1" t="s">
        <v>41</v>
      </c>
      <c r="J10" s="1">
        <f>72/62</f>
        <v>1.1612903225806452</v>
      </c>
    </row>
    <row r="11" spans="1:24" x14ac:dyDescent="0.25">
      <c r="A11" s="1" t="s">
        <v>35</v>
      </c>
      <c r="B11" s="1" t="s">
        <v>42</v>
      </c>
    </row>
    <row r="12" spans="1:24" x14ac:dyDescent="0.25">
      <c r="A12" s="1" t="s">
        <v>46</v>
      </c>
      <c r="B12" s="1" t="s">
        <v>43</v>
      </c>
    </row>
    <row r="13" spans="1:24" x14ac:dyDescent="0.25">
      <c r="A13" s="1" t="s">
        <v>47</v>
      </c>
      <c r="B13" s="1" t="s">
        <v>48</v>
      </c>
    </row>
    <row r="15" spans="1:24" ht="15.6" x14ac:dyDescent="0.3">
      <c r="A15" s="4" t="s">
        <v>20</v>
      </c>
      <c r="C15" s="2" t="s">
        <v>64</v>
      </c>
      <c r="D15" s="2" t="s">
        <v>65</v>
      </c>
      <c r="E15" s="5"/>
      <c r="F15" s="2" t="s">
        <v>61</v>
      </c>
      <c r="G15" s="5"/>
      <c r="H15" s="2" t="s">
        <v>56</v>
      </c>
      <c r="I15" s="5"/>
      <c r="J15" s="5" t="s">
        <v>57</v>
      </c>
      <c r="K15" s="5" t="s">
        <v>59</v>
      </c>
      <c r="L15" s="6" t="s">
        <v>1</v>
      </c>
      <c r="M15" s="6"/>
      <c r="N15" s="6"/>
      <c r="O15" s="7" t="s">
        <v>12</v>
      </c>
      <c r="P15" s="7"/>
      <c r="Q15" s="7"/>
      <c r="R15" s="34" t="s">
        <v>53</v>
      </c>
      <c r="S15" s="35"/>
      <c r="T15" s="23" t="s">
        <v>18</v>
      </c>
      <c r="U15" s="8"/>
      <c r="V15" s="9"/>
      <c r="W15" s="9"/>
      <c r="X15" s="9"/>
    </row>
    <row r="16" spans="1:24" s="12" customFormat="1" x14ac:dyDescent="0.25">
      <c r="A16" s="13" t="s">
        <v>21</v>
      </c>
      <c r="B16" s="13" t="s">
        <v>22</v>
      </c>
      <c r="C16" s="14" t="s">
        <v>68</v>
      </c>
      <c r="D16" s="14" t="s">
        <v>66</v>
      </c>
      <c r="E16" s="14" t="s">
        <v>67</v>
      </c>
      <c r="F16" s="14" t="s">
        <v>63</v>
      </c>
      <c r="G16" s="14" t="s">
        <v>62</v>
      </c>
      <c r="H16" s="14" t="s">
        <v>0</v>
      </c>
      <c r="I16" s="14" t="s">
        <v>24</v>
      </c>
      <c r="J16" s="14" t="s">
        <v>58</v>
      </c>
      <c r="K16" s="14" t="s">
        <v>60</v>
      </c>
      <c r="L16" s="15" t="s">
        <v>30</v>
      </c>
      <c r="M16" s="15" t="s">
        <v>13</v>
      </c>
      <c r="N16" s="15" t="s">
        <v>52</v>
      </c>
      <c r="O16" s="16" t="s">
        <v>69</v>
      </c>
      <c r="P16" s="16" t="s">
        <v>23</v>
      </c>
      <c r="Q16" s="16" t="s">
        <v>36</v>
      </c>
      <c r="R16" s="36" t="s">
        <v>54</v>
      </c>
      <c r="S16" s="36" t="s">
        <v>55</v>
      </c>
      <c r="T16" s="24" t="s">
        <v>16</v>
      </c>
      <c r="U16" s="17" t="s">
        <v>17</v>
      </c>
      <c r="V16" s="17" t="s">
        <v>25</v>
      </c>
      <c r="W16" s="17" t="s">
        <v>19</v>
      </c>
      <c r="X16" s="17" t="s">
        <v>34</v>
      </c>
    </row>
    <row r="17" spans="1:24" s="19" customFormat="1" x14ac:dyDescent="0.25">
      <c r="A17" s="18" t="s">
        <v>45</v>
      </c>
      <c r="B17" s="19">
        <v>0</v>
      </c>
      <c r="C17" s="19">
        <v>663</v>
      </c>
      <c r="D17" s="32">
        <v>5</v>
      </c>
      <c r="E17" s="19" t="s">
        <v>15</v>
      </c>
      <c r="F17" s="19">
        <v>124</v>
      </c>
      <c r="G17" s="19">
        <v>61.7</v>
      </c>
      <c r="H17" s="19">
        <v>9</v>
      </c>
      <c r="I17" s="19">
        <v>8</v>
      </c>
      <c r="J17" s="19">
        <v>5.5</v>
      </c>
      <c r="L17" s="32">
        <v>5</v>
      </c>
      <c r="M17" s="20">
        <v>18.53</v>
      </c>
      <c r="N17" s="19">
        <v>0.72040000000000004</v>
      </c>
      <c r="O17" s="19">
        <v>96.8</v>
      </c>
      <c r="P17" s="19">
        <v>20</v>
      </c>
      <c r="Q17" s="30">
        <f>(F17*3.141592*G17^2-(C17*L17^3))/1000</f>
        <v>1400.1272009411202</v>
      </c>
      <c r="R17" s="10">
        <v>1.7</v>
      </c>
      <c r="S17" s="20">
        <v>1.58</v>
      </c>
      <c r="T17" s="27">
        <v>0.95770999999999995</v>
      </c>
      <c r="U17" s="28">
        <v>1.8000000000000001E-4</v>
      </c>
      <c r="V17" s="21">
        <v>0.87829999999999997</v>
      </c>
      <c r="W17" s="19" t="s">
        <v>33</v>
      </c>
      <c r="X17" s="26"/>
    </row>
    <row r="18" spans="1:24" x14ac:dyDescent="0.25">
      <c r="H18" s="31"/>
      <c r="L18" s="31"/>
      <c r="R18" s="30">
        <f>(H18*3.141592*I18^2-(C18*D18^3))/1000</f>
        <v>0</v>
      </c>
      <c r="T18" s="25">
        <v>0.98682999999999998</v>
      </c>
      <c r="U18" s="1">
        <v>1.7000000000000001E-4</v>
      </c>
      <c r="V18" s="1">
        <v>90.51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436A-4CDC-41AF-847E-5DDB7BD375E4}">
  <dimension ref="A1:AF40"/>
  <sheetViews>
    <sheetView tabSelected="1" topLeftCell="W13" zoomScale="235" zoomScaleNormal="235" workbookViewId="0">
      <selection activeCell="AF18" sqref="AF18"/>
    </sheetView>
  </sheetViews>
  <sheetFormatPr defaultRowHeight="15.6" x14ac:dyDescent="0.3"/>
  <cols>
    <col min="10" max="10" width="12.796875" customWidth="1"/>
    <col min="15" max="15" width="7.296875" customWidth="1"/>
    <col min="22" max="22" width="14" customWidth="1"/>
    <col min="23" max="23" width="15.19921875" customWidth="1"/>
  </cols>
  <sheetData>
    <row r="1" spans="1:32" x14ac:dyDescent="0.3">
      <c r="A1" s="4" t="s">
        <v>20</v>
      </c>
      <c r="B1" s="1"/>
      <c r="C1" s="2" t="s">
        <v>2</v>
      </c>
      <c r="D1" s="5"/>
      <c r="E1" s="5"/>
      <c r="F1" s="5"/>
      <c r="G1" s="5"/>
      <c r="H1" s="5"/>
      <c r="I1" s="5"/>
      <c r="J1" s="5"/>
      <c r="K1" s="6" t="s">
        <v>1</v>
      </c>
      <c r="L1" s="6"/>
      <c r="M1" s="6"/>
      <c r="N1" s="7" t="s">
        <v>12</v>
      </c>
      <c r="O1" s="7"/>
      <c r="P1" s="7"/>
      <c r="Q1" s="34" t="s">
        <v>53</v>
      </c>
      <c r="R1" s="38"/>
      <c r="S1" s="23" t="s">
        <v>18</v>
      </c>
      <c r="T1" s="8"/>
      <c r="U1" s="9"/>
      <c r="V1" s="9"/>
      <c r="W1" s="9"/>
    </row>
    <row r="2" spans="1:32" x14ac:dyDescent="0.3">
      <c r="A2" s="13" t="s">
        <v>21</v>
      </c>
      <c r="B2" s="13" t="s">
        <v>22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5" t="s">
        <v>30</v>
      </c>
      <c r="L2" s="15" t="s">
        <v>13</v>
      </c>
      <c r="M2" s="15" t="s">
        <v>52</v>
      </c>
      <c r="N2" s="16" t="s">
        <v>11</v>
      </c>
      <c r="O2" s="16" t="s">
        <v>23</v>
      </c>
      <c r="P2" s="16" t="s">
        <v>36</v>
      </c>
      <c r="Q2" s="36" t="s">
        <v>54</v>
      </c>
      <c r="R2" s="36" t="s">
        <v>55</v>
      </c>
      <c r="S2" s="24" t="s">
        <v>16</v>
      </c>
      <c r="T2" s="17" t="s">
        <v>17</v>
      </c>
      <c r="U2" s="17" t="s">
        <v>25</v>
      </c>
      <c r="V2" s="17" t="s">
        <v>19</v>
      </c>
      <c r="W2" s="17" t="s">
        <v>34</v>
      </c>
    </row>
    <row r="3" spans="1:32" x14ac:dyDescent="0.3">
      <c r="A3" s="18" t="s">
        <v>45</v>
      </c>
      <c r="B3" s="19">
        <v>0</v>
      </c>
      <c r="C3" s="19">
        <v>663</v>
      </c>
      <c r="D3" s="32">
        <v>5</v>
      </c>
      <c r="E3" s="19" t="s">
        <v>15</v>
      </c>
      <c r="F3" s="19">
        <v>124</v>
      </c>
      <c r="G3" s="19">
        <v>61.7</v>
      </c>
      <c r="H3" s="19">
        <v>9</v>
      </c>
      <c r="I3" s="19">
        <v>8</v>
      </c>
      <c r="J3" s="19">
        <v>5.5</v>
      </c>
      <c r="K3" s="32">
        <v>5</v>
      </c>
      <c r="L3" s="20">
        <v>18.53</v>
      </c>
      <c r="M3" s="19">
        <v>0.72040000000000004</v>
      </c>
      <c r="N3" s="19">
        <v>96.8</v>
      </c>
      <c r="O3" s="19">
        <v>20</v>
      </c>
      <c r="P3" s="30">
        <f t="shared" ref="P3:P21" si="0">(F3*3.141592*G3^2-(C3*K3^3))/1000</f>
        <v>1400.1272009411202</v>
      </c>
      <c r="Q3" s="10">
        <v>1.7</v>
      </c>
      <c r="R3" s="20">
        <v>1.58</v>
      </c>
      <c r="S3" s="27">
        <v>0.93781999999999999</v>
      </c>
      <c r="T3" s="28">
        <v>1.1E-4</v>
      </c>
      <c r="U3" s="19">
        <v>87.37</v>
      </c>
      <c r="V3" s="19" t="s">
        <v>70</v>
      </c>
      <c r="W3" s="37">
        <v>45035.5937037037</v>
      </c>
    </row>
    <row r="4" spans="1:32" x14ac:dyDescent="0.3">
      <c r="A4" s="11" t="s">
        <v>0</v>
      </c>
      <c r="B4" s="1">
        <v>1</v>
      </c>
      <c r="C4" s="1">
        <f t="shared" ref="C4:C21" si="1">78/2*(H4+I4)</f>
        <v>663</v>
      </c>
      <c r="D4" s="33">
        <v>5</v>
      </c>
      <c r="E4" s="3" t="s">
        <v>15</v>
      </c>
      <c r="F4" s="3">
        <v>124</v>
      </c>
      <c r="G4" s="3">
        <v>61.7</v>
      </c>
      <c r="H4" s="3">
        <v>8</v>
      </c>
      <c r="I4" s="3">
        <v>9</v>
      </c>
      <c r="J4" s="3">
        <v>5.5</v>
      </c>
      <c r="K4" s="33">
        <v>5</v>
      </c>
      <c r="L4" s="22">
        <v>15</v>
      </c>
      <c r="M4" s="1">
        <v>0.72040000000000004</v>
      </c>
      <c r="N4" s="3">
        <v>96.8</v>
      </c>
      <c r="O4" s="1">
        <v>20</v>
      </c>
      <c r="P4" s="30">
        <f t="shared" si="0"/>
        <v>1400.1272009411202</v>
      </c>
      <c r="Q4" s="10">
        <v>1.7</v>
      </c>
      <c r="R4" s="10">
        <v>1.58</v>
      </c>
      <c r="S4" s="1">
        <v>0.93218000000000001</v>
      </c>
      <c r="T4" s="1">
        <v>1.2E-4</v>
      </c>
      <c r="U4" s="1">
        <v>89.17</v>
      </c>
      <c r="V4" s="1" t="s">
        <v>70</v>
      </c>
      <c r="W4" s="29">
        <v>45456</v>
      </c>
    </row>
    <row r="5" spans="1:32" x14ac:dyDescent="0.3">
      <c r="A5" s="11" t="s">
        <v>0</v>
      </c>
      <c r="B5" s="1">
        <v>2</v>
      </c>
      <c r="C5" s="1">
        <f t="shared" si="1"/>
        <v>663</v>
      </c>
      <c r="D5" s="33">
        <v>5</v>
      </c>
      <c r="E5" s="3" t="s">
        <v>15</v>
      </c>
      <c r="F5" s="3">
        <v>124</v>
      </c>
      <c r="G5" s="3">
        <v>61.7</v>
      </c>
      <c r="H5" s="3">
        <v>8</v>
      </c>
      <c r="I5" s="3">
        <v>9</v>
      </c>
      <c r="J5" s="3">
        <v>5.5</v>
      </c>
      <c r="K5" s="33">
        <v>5</v>
      </c>
      <c r="L5" s="22">
        <v>15.25</v>
      </c>
      <c r="M5" s="1">
        <v>0.72040000000000004</v>
      </c>
      <c r="N5" s="3">
        <v>96.8</v>
      </c>
      <c r="O5" s="1">
        <v>20</v>
      </c>
      <c r="P5" s="30">
        <f t="shared" si="0"/>
        <v>1400.1272009411202</v>
      </c>
      <c r="Q5" s="10">
        <v>1.7</v>
      </c>
      <c r="R5" s="10">
        <v>1.58</v>
      </c>
      <c r="S5" s="1">
        <v>0.93279999999999996</v>
      </c>
      <c r="T5" s="1">
        <v>1.9000000000000001E-4</v>
      </c>
      <c r="U5" s="1">
        <v>89.05</v>
      </c>
      <c r="V5" s="1" t="s">
        <v>71</v>
      </c>
      <c r="W5" s="29">
        <v>45456</v>
      </c>
      <c r="Y5" s="39" t="s">
        <v>85</v>
      </c>
      <c r="Z5" s="56"/>
      <c r="AB5" s="39" t="s">
        <v>84</v>
      </c>
      <c r="AC5" s="53"/>
    </row>
    <row r="6" spans="1:32" x14ac:dyDescent="0.3">
      <c r="A6" s="11" t="s">
        <v>0</v>
      </c>
      <c r="B6" s="1">
        <v>3</v>
      </c>
      <c r="C6" s="1">
        <f t="shared" si="1"/>
        <v>663</v>
      </c>
      <c r="D6" s="33">
        <v>5</v>
      </c>
      <c r="E6" s="3" t="s">
        <v>15</v>
      </c>
      <c r="F6" s="3">
        <v>124</v>
      </c>
      <c r="G6" s="3">
        <v>61.7</v>
      </c>
      <c r="H6" s="3">
        <v>8</v>
      </c>
      <c r="I6" s="3">
        <v>9</v>
      </c>
      <c r="J6" s="3">
        <v>5.5</v>
      </c>
      <c r="K6" s="33">
        <v>5</v>
      </c>
      <c r="L6" s="22">
        <v>15.5</v>
      </c>
      <c r="M6" s="1">
        <v>0.72040000000000004</v>
      </c>
      <c r="N6" s="3">
        <v>96.8</v>
      </c>
      <c r="O6" s="1">
        <v>20</v>
      </c>
      <c r="P6" s="30">
        <f t="shared" si="0"/>
        <v>1400.1272009411202</v>
      </c>
      <c r="Q6" s="10">
        <v>1.7</v>
      </c>
      <c r="R6" s="10">
        <v>1.58</v>
      </c>
      <c r="S6" s="1">
        <v>0.93318999999999996</v>
      </c>
      <c r="T6" s="1">
        <v>1.8000000000000001E-4</v>
      </c>
      <c r="U6" s="1">
        <v>88.9</v>
      </c>
      <c r="V6" s="1" t="s">
        <v>71</v>
      </c>
      <c r="W6" s="29">
        <v>45456</v>
      </c>
      <c r="Y6" s="39" t="s">
        <v>86</v>
      </c>
      <c r="Z6" s="55"/>
      <c r="AB6" s="39" t="s">
        <v>83</v>
      </c>
      <c r="AC6" s="54"/>
    </row>
    <row r="7" spans="1:32" x14ac:dyDescent="0.3">
      <c r="A7" s="11" t="s">
        <v>0</v>
      </c>
      <c r="B7" s="1">
        <v>4</v>
      </c>
      <c r="C7" s="1">
        <f t="shared" si="1"/>
        <v>663</v>
      </c>
      <c r="D7" s="33">
        <v>5</v>
      </c>
      <c r="E7" s="3" t="s">
        <v>15</v>
      </c>
      <c r="F7" s="3">
        <v>124</v>
      </c>
      <c r="G7" s="3">
        <v>61.7</v>
      </c>
      <c r="H7" s="3">
        <v>8</v>
      </c>
      <c r="I7" s="3">
        <v>9</v>
      </c>
      <c r="J7" s="3">
        <v>5.5</v>
      </c>
      <c r="K7" s="33">
        <v>5</v>
      </c>
      <c r="L7" s="22">
        <v>15.75</v>
      </c>
      <c r="M7" s="1">
        <v>0.72040000000000004</v>
      </c>
      <c r="N7" s="3">
        <v>96.8</v>
      </c>
      <c r="O7" s="1">
        <v>20</v>
      </c>
      <c r="P7" s="30">
        <f t="shared" si="0"/>
        <v>1400.1272009411202</v>
      </c>
      <c r="Q7" s="10">
        <v>1.7</v>
      </c>
      <c r="R7" s="10">
        <v>1.58</v>
      </c>
      <c r="S7" s="1">
        <v>0.93340999999999996</v>
      </c>
      <c r="T7" s="1">
        <v>1.9000000000000001E-4</v>
      </c>
      <c r="U7" s="1">
        <v>88.78</v>
      </c>
      <c r="V7" s="1" t="s">
        <v>71</v>
      </c>
      <c r="W7" s="29">
        <v>45456</v>
      </c>
      <c r="Y7" t="s">
        <v>87</v>
      </c>
      <c r="Z7" s="57"/>
    </row>
    <row r="8" spans="1:32" x14ac:dyDescent="0.3">
      <c r="A8" s="11" t="s">
        <v>0</v>
      </c>
      <c r="B8" s="1">
        <v>5</v>
      </c>
      <c r="C8" s="1">
        <f t="shared" si="1"/>
        <v>663</v>
      </c>
      <c r="D8" s="33">
        <v>5</v>
      </c>
      <c r="E8" s="3" t="s">
        <v>15</v>
      </c>
      <c r="F8" s="3">
        <v>124</v>
      </c>
      <c r="G8" s="3">
        <v>61.7</v>
      </c>
      <c r="H8" s="3">
        <v>8</v>
      </c>
      <c r="I8" s="3">
        <v>9</v>
      </c>
      <c r="J8" s="3">
        <v>5.5</v>
      </c>
      <c r="K8" s="33">
        <v>5</v>
      </c>
      <c r="L8" s="22">
        <v>16</v>
      </c>
      <c r="M8" s="1">
        <v>0.72040000000000004</v>
      </c>
      <c r="N8" s="3">
        <v>96.8</v>
      </c>
      <c r="O8" s="1">
        <v>20</v>
      </c>
      <c r="P8" s="30">
        <f t="shared" si="0"/>
        <v>1400.1272009411202</v>
      </c>
      <c r="Q8" s="10">
        <v>1.7</v>
      </c>
      <c r="R8" s="10">
        <v>1.58</v>
      </c>
      <c r="S8" s="1">
        <v>0.93410000000000004</v>
      </c>
      <c r="T8" s="1">
        <v>1.9000000000000001E-4</v>
      </c>
      <c r="U8" s="1">
        <v>88.66</v>
      </c>
      <c r="V8" s="1" t="s">
        <v>71</v>
      </c>
      <c r="W8" s="29">
        <v>45456</v>
      </c>
      <c r="Y8" s="39" t="s">
        <v>76</v>
      </c>
      <c r="Z8" s="45"/>
      <c r="AB8" s="39" t="s">
        <v>77</v>
      </c>
      <c r="AC8" s="47"/>
      <c r="AE8" s="39" t="s">
        <v>79</v>
      </c>
      <c r="AF8" s="52"/>
    </row>
    <row r="9" spans="1:32" x14ac:dyDescent="0.3">
      <c r="A9" s="11" t="s">
        <v>0</v>
      </c>
      <c r="B9" s="1">
        <v>6</v>
      </c>
      <c r="C9" s="1">
        <f t="shared" si="1"/>
        <v>663</v>
      </c>
      <c r="D9" s="33">
        <v>5</v>
      </c>
      <c r="E9" s="3" t="s">
        <v>15</v>
      </c>
      <c r="F9" s="3">
        <v>124</v>
      </c>
      <c r="G9" s="3">
        <v>61.7</v>
      </c>
      <c r="H9" s="3">
        <v>8</v>
      </c>
      <c r="I9" s="3">
        <v>9</v>
      </c>
      <c r="J9" s="3">
        <v>5.5</v>
      </c>
      <c r="K9" s="33">
        <v>5</v>
      </c>
      <c r="L9" s="22">
        <v>16.25</v>
      </c>
      <c r="M9" s="1">
        <v>0.72040000000000004</v>
      </c>
      <c r="N9" s="3">
        <v>96.8</v>
      </c>
      <c r="O9" s="1">
        <v>20</v>
      </c>
      <c r="P9" s="30">
        <f t="shared" si="0"/>
        <v>1400.1272009411202</v>
      </c>
      <c r="Q9" s="10">
        <v>1.7</v>
      </c>
      <c r="R9" s="10">
        <v>1.58</v>
      </c>
      <c r="S9" s="1">
        <v>0.93447000000000002</v>
      </c>
      <c r="T9" s="1">
        <v>1.7000000000000001E-4</v>
      </c>
      <c r="U9" s="1">
        <v>88.52</v>
      </c>
      <c r="V9" s="1" t="s">
        <v>71</v>
      </c>
      <c r="W9" s="29">
        <v>45456</v>
      </c>
      <c r="Y9" s="39">
        <v>528400</v>
      </c>
      <c r="Z9" s="46"/>
      <c r="AB9" s="39" t="s">
        <v>78</v>
      </c>
      <c r="AC9" s="48"/>
      <c r="AE9" s="39" t="s">
        <v>80</v>
      </c>
      <c r="AF9" s="51"/>
    </row>
    <row r="10" spans="1:32" x14ac:dyDescent="0.3">
      <c r="A10" s="11" t="s">
        <v>0</v>
      </c>
      <c r="B10" s="1">
        <v>7</v>
      </c>
      <c r="C10" s="1">
        <f t="shared" si="1"/>
        <v>663</v>
      </c>
      <c r="D10" s="33">
        <v>5</v>
      </c>
      <c r="E10" s="3" t="s">
        <v>15</v>
      </c>
      <c r="F10" s="3">
        <v>124</v>
      </c>
      <c r="G10" s="3">
        <v>61.7</v>
      </c>
      <c r="H10" s="3">
        <v>8</v>
      </c>
      <c r="I10" s="3">
        <v>9</v>
      </c>
      <c r="J10" s="3">
        <v>5.5</v>
      </c>
      <c r="K10" s="33">
        <v>5</v>
      </c>
      <c r="L10" s="22">
        <v>16.5</v>
      </c>
      <c r="M10" s="1">
        <v>0.72040000000000004</v>
      </c>
      <c r="N10" s="3">
        <v>96.8</v>
      </c>
      <c r="O10" s="1">
        <v>20</v>
      </c>
      <c r="P10" s="30">
        <f t="shared" si="0"/>
        <v>1400.1272009411202</v>
      </c>
      <c r="Q10" s="10">
        <v>1.7</v>
      </c>
      <c r="R10" s="10">
        <v>1.58</v>
      </c>
      <c r="S10" s="1">
        <v>0.93498999999999999</v>
      </c>
      <c r="T10" s="1">
        <v>1.1E-4</v>
      </c>
      <c r="U10" s="1">
        <v>88.39</v>
      </c>
      <c r="V10" s="1" t="s">
        <v>70</v>
      </c>
      <c r="W10" s="29">
        <v>45456</v>
      </c>
      <c r="AE10" s="39" t="s">
        <v>81</v>
      </c>
      <c r="AF10" s="50"/>
    </row>
    <row r="11" spans="1:32" x14ac:dyDescent="0.3">
      <c r="A11" s="11" t="s">
        <v>0</v>
      </c>
      <c r="B11" s="1">
        <v>8</v>
      </c>
      <c r="C11" s="1">
        <f t="shared" si="1"/>
        <v>663</v>
      </c>
      <c r="D11" s="33">
        <v>5</v>
      </c>
      <c r="E11" s="3" t="s">
        <v>15</v>
      </c>
      <c r="F11" s="3">
        <v>124</v>
      </c>
      <c r="G11" s="3">
        <v>61.7</v>
      </c>
      <c r="H11" s="3">
        <v>8</v>
      </c>
      <c r="I11" s="3">
        <v>9</v>
      </c>
      <c r="J11" s="3">
        <v>5.5</v>
      </c>
      <c r="K11" s="33">
        <v>5</v>
      </c>
      <c r="L11" s="22">
        <v>16.75</v>
      </c>
      <c r="M11" s="1">
        <v>0.72040000000000004</v>
      </c>
      <c r="N11" s="3">
        <v>96.8</v>
      </c>
      <c r="O11" s="1">
        <v>20</v>
      </c>
      <c r="P11" s="30">
        <f t="shared" si="0"/>
        <v>1400.1272009411202</v>
      </c>
      <c r="Q11" s="10">
        <v>1.7</v>
      </c>
      <c r="R11" s="10">
        <v>1.58</v>
      </c>
      <c r="S11" s="1">
        <v>0.9355</v>
      </c>
      <c r="T11" s="1">
        <v>1.1E-4</v>
      </c>
      <c r="U11" s="1">
        <v>88.27</v>
      </c>
      <c r="V11" s="1" t="s">
        <v>70</v>
      </c>
      <c r="W11" s="29">
        <v>45456</v>
      </c>
      <c r="Y11" s="39" t="s">
        <v>72</v>
      </c>
      <c r="Z11" s="41"/>
      <c r="AB11" s="39" t="s">
        <v>75</v>
      </c>
      <c r="AC11" s="43"/>
      <c r="AE11" s="39" t="s">
        <v>82</v>
      </c>
      <c r="AF11" s="49"/>
    </row>
    <row r="12" spans="1:32" x14ac:dyDescent="0.3">
      <c r="A12" s="11" t="s">
        <v>0</v>
      </c>
      <c r="B12" s="1">
        <v>9</v>
      </c>
      <c r="C12" s="1">
        <f t="shared" si="1"/>
        <v>663</v>
      </c>
      <c r="D12" s="33">
        <v>5</v>
      </c>
      <c r="E12" s="3" t="s">
        <v>15</v>
      </c>
      <c r="F12" s="3">
        <v>124</v>
      </c>
      <c r="G12" s="3">
        <v>61.7</v>
      </c>
      <c r="H12" s="3">
        <v>8</v>
      </c>
      <c r="I12" s="3">
        <v>9</v>
      </c>
      <c r="J12" s="3">
        <v>5.5</v>
      </c>
      <c r="K12" s="33">
        <v>5</v>
      </c>
      <c r="L12" s="22">
        <v>17</v>
      </c>
      <c r="M12" s="1">
        <v>0.72040000000000004</v>
      </c>
      <c r="N12" s="3">
        <v>96.8</v>
      </c>
      <c r="O12" s="1">
        <v>20</v>
      </c>
      <c r="P12" s="30">
        <f t="shared" si="0"/>
        <v>1400.1272009411202</v>
      </c>
      <c r="Q12" s="10">
        <v>1.7</v>
      </c>
      <c r="R12" s="10">
        <v>1.58</v>
      </c>
      <c r="S12" s="1">
        <v>0.93562999999999996</v>
      </c>
      <c r="T12" s="1">
        <v>1.8000000000000001E-4</v>
      </c>
      <c r="U12" s="1">
        <v>88.14</v>
      </c>
      <c r="V12" s="1" t="s">
        <v>71</v>
      </c>
      <c r="W12" s="29">
        <v>45456</v>
      </c>
      <c r="Y12" s="39" t="s">
        <v>73</v>
      </c>
      <c r="Z12" s="40"/>
      <c r="AB12" s="39" t="s">
        <v>74</v>
      </c>
      <c r="AC12" s="42"/>
      <c r="AF12" t="s">
        <v>32</v>
      </c>
    </row>
    <row r="13" spans="1:32" x14ac:dyDescent="0.3">
      <c r="A13" s="11" t="s">
        <v>0</v>
      </c>
      <c r="B13" s="1">
        <v>10</v>
      </c>
      <c r="C13" s="1">
        <f t="shared" si="1"/>
        <v>663</v>
      </c>
      <c r="D13" s="33">
        <v>5</v>
      </c>
      <c r="E13" s="3" t="s">
        <v>15</v>
      </c>
      <c r="F13" s="3">
        <v>124</v>
      </c>
      <c r="G13" s="3">
        <v>61.7</v>
      </c>
      <c r="H13" s="3">
        <v>8</v>
      </c>
      <c r="I13" s="3">
        <v>9</v>
      </c>
      <c r="J13" s="3">
        <v>5.5</v>
      </c>
      <c r="K13" s="33">
        <v>5</v>
      </c>
      <c r="L13" s="22">
        <v>17.25</v>
      </c>
      <c r="M13" s="1">
        <v>0.72040000000000004</v>
      </c>
      <c r="N13" s="3">
        <v>96.8</v>
      </c>
      <c r="O13" s="1">
        <v>20</v>
      </c>
      <c r="P13" s="30">
        <f t="shared" si="0"/>
        <v>1400.1272009411202</v>
      </c>
      <c r="Q13" s="10">
        <v>1.7</v>
      </c>
      <c r="R13" s="10">
        <v>1.58</v>
      </c>
      <c r="S13" s="1">
        <v>0.93600000000000005</v>
      </c>
      <c r="T13" s="1">
        <v>1.1E-4</v>
      </c>
      <c r="U13" s="1">
        <v>88.01</v>
      </c>
      <c r="V13" s="1" t="s">
        <v>70</v>
      </c>
      <c r="W13" s="29">
        <v>45456</v>
      </c>
    </row>
    <row r="14" spans="1:32" x14ac:dyDescent="0.3">
      <c r="A14" s="11" t="s">
        <v>0</v>
      </c>
      <c r="B14" s="1">
        <v>11</v>
      </c>
      <c r="C14" s="1">
        <f t="shared" si="1"/>
        <v>663</v>
      </c>
      <c r="D14" s="33">
        <v>5</v>
      </c>
      <c r="E14" s="3" t="s">
        <v>15</v>
      </c>
      <c r="F14" s="3">
        <v>124</v>
      </c>
      <c r="G14" s="3">
        <v>61.7</v>
      </c>
      <c r="H14" s="3">
        <v>8</v>
      </c>
      <c r="I14" s="3">
        <v>9</v>
      </c>
      <c r="J14" s="3">
        <v>5.5</v>
      </c>
      <c r="K14" s="33">
        <v>5</v>
      </c>
      <c r="L14" s="22">
        <v>17.5</v>
      </c>
      <c r="M14" s="1">
        <v>0.72040000000000004</v>
      </c>
      <c r="N14" s="3">
        <v>96.8</v>
      </c>
      <c r="O14" s="1">
        <v>20</v>
      </c>
      <c r="P14" s="30">
        <f t="shared" si="0"/>
        <v>1400.1272009411202</v>
      </c>
      <c r="Q14" s="10">
        <v>1.7</v>
      </c>
      <c r="R14" s="10">
        <v>1.58</v>
      </c>
      <c r="S14" s="1">
        <v>0.93640000000000001</v>
      </c>
      <c r="T14" s="1">
        <v>1.2999999999999999E-4</v>
      </c>
      <c r="U14" s="1">
        <v>87.88</v>
      </c>
      <c r="V14" s="1" t="s">
        <v>70</v>
      </c>
      <c r="W14" s="29">
        <v>45456</v>
      </c>
    </row>
    <row r="15" spans="1:32" x14ac:dyDescent="0.3">
      <c r="A15" s="11" t="s">
        <v>0</v>
      </c>
      <c r="B15" s="1">
        <v>12</v>
      </c>
      <c r="C15" s="1">
        <f t="shared" si="1"/>
        <v>663</v>
      </c>
      <c r="D15" s="33">
        <v>5</v>
      </c>
      <c r="E15" s="3" t="s">
        <v>15</v>
      </c>
      <c r="F15" s="3">
        <v>124</v>
      </c>
      <c r="G15" s="3">
        <v>61.7</v>
      </c>
      <c r="H15" s="3">
        <v>8</v>
      </c>
      <c r="I15" s="3">
        <v>9</v>
      </c>
      <c r="J15" s="3">
        <v>5.5</v>
      </c>
      <c r="K15" s="33">
        <v>5</v>
      </c>
      <c r="L15" s="22">
        <v>17.75</v>
      </c>
      <c r="M15" s="1">
        <v>0.72040000000000004</v>
      </c>
      <c r="N15" s="3">
        <v>96.8</v>
      </c>
      <c r="O15" s="1">
        <v>20</v>
      </c>
      <c r="P15" s="30">
        <f t="shared" si="0"/>
        <v>1400.1272009411202</v>
      </c>
      <c r="Q15" s="10">
        <v>1.7</v>
      </c>
      <c r="R15" s="10">
        <v>1.58</v>
      </c>
      <c r="S15" s="1">
        <v>0.93689999999999996</v>
      </c>
      <c r="T15" s="1">
        <v>1.2E-4</v>
      </c>
      <c r="U15" s="1">
        <v>87.77</v>
      </c>
      <c r="V15" s="1" t="s">
        <v>70</v>
      </c>
      <c r="W15" s="29">
        <v>45456</v>
      </c>
    </row>
    <row r="16" spans="1:32" x14ac:dyDescent="0.3">
      <c r="A16" s="11" t="s">
        <v>0</v>
      </c>
      <c r="B16" s="1">
        <v>13</v>
      </c>
      <c r="C16" s="1">
        <f t="shared" si="1"/>
        <v>663</v>
      </c>
      <c r="D16" s="33">
        <v>5</v>
      </c>
      <c r="E16" s="3" t="s">
        <v>15</v>
      </c>
      <c r="F16" s="3">
        <v>124</v>
      </c>
      <c r="G16" s="3">
        <v>61.7</v>
      </c>
      <c r="H16" s="3">
        <v>8</v>
      </c>
      <c r="I16" s="3">
        <v>9</v>
      </c>
      <c r="J16" s="3">
        <v>5.5</v>
      </c>
      <c r="K16" s="33">
        <v>5</v>
      </c>
      <c r="L16" s="22">
        <v>18</v>
      </c>
      <c r="M16" s="1">
        <v>0.72040000000000004</v>
      </c>
      <c r="N16" s="3">
        <v>96.8</v>
      </c>
      <c r="O16" s="1">
        <v>20</v>
      </c>
      <c r="P16" s="30">
        <f t="shared" si="0"/>
        <v>1400.1272009411202</v>
      </c>
      <c r="Q16" s="10">
        <v>1.7</v>
      </c>
      <c r="R16" s="10">
        <v>1.58</v>
      </c>
      <c r="S16" s="1">
        <v>0.93700000000000006</v>
      </c>
      <c r="T16" s="1">
        <v>2.1000000000000001E-4</v>
      </c>
      <c r="U16" s="1">
        <v>87.65</v>
      </c>
      <c r="V16" s="1" t="s">
        <v>71</v>
      </c>
      <c r="W16" s="29">
        <v>45456</v>
      </c>
    </row>
    <row r="17" spans="1:23" x14ac:dyDescent="0.3">
      <c r="A17" s="11" t="s">
        <v>0</v>
      </c>
      <c r="B17" s="1">
        <v>14</v>
      </c>
      <c r="C17" s="1">
        <f t="shared" si="1"/>
        <v>663</v>
      </c>
      <c r="D17" s="33">
        <v>5</v>
      </c>
      <c r="E17" s="3" t="s">
        <v>15</v>
      </c>
      <c r="F17" s="3">
        <v>124</v>
      </c>
      <c r="G17" s="3">
        <v>61.7</v>
      </c>
      <c r="H17" s="3">
        <v>8</v>
      </c>
      <c r="I17" s="3">
        <v>9</v>
      </c>
      <c r="J17" s="3">
        <v>5.5</v>
      </c>
      <c r="K17" s="33">
        <v>5</v>
      </c>
      <c r="L17" s="22">
        <v>18.25</v>
      </c>
      <c r="M17" s="1">
        <v>0.72040000000000004</v>
      </c>
      <c r="N17" s="3">
        <v>96.8</v>
      </c>
      <c r="O17" s="1">
        <v>20</v>
      </c>
      <c r="P17" s="30">
        <f t="shared" si="0"/>
        <v>1400.1272009411202</v>
      </c>
      <c r="Q17" s="10">
        <v>1.7</v>
      </c>
      <c r="R17" s="10">
        <v>1.58</v>
      </c>
      <c r="S17" s="1">
        <v>0.93752999999999997</v>
      </c>
      <c r="T17" s="1">
        <v>1.1E-4</v>
      </c>
      <c r="U17" s="1">
        <v>87.52</v>
      </c>
      <c r="V17" s="1" t="s">
        <v>70</v>
      </c>
      <c r="W17" s="29">
        <v>45456</v>
      </c>
    </row>
    <row r="18" spans="1:23" x14ac:dyDescent="0.3">
      <c r="A18" s="11" t="s">
        <v>0</v>
      </c>
      <c r="B18" s="1">
        <v>15</v>
      </c>
      <c r="C18" s="1">
        <f t="shared" si="1"/>
        <v>663</v>
      </c>
      <c r="D18" s="33">
        <v>5</v>
      </c>
      <c r="E18" s="3" t="s">
        <v>15</v>
      </c>
      <c r="F18" s="3">
        <v>124</v>
      </c>
      <c r="G18" s="3">
        <v>61.7</v>
      </c>
      <c r="H18" s="3">
        <v>8</v>
      </c>
      <c r="I18" s="3">
        <v>9</v>
      </c>
      <c r="J18" s="3">
        <v>5.5</v>
      </c>
      <c r="K18" s="33">
        <v>5</v>
      </c>
      <c r="L18" s="22">
        <v>18.5</v>
      </c>
      <c r="M18" s="1">
        <v>0.72040000000000004</v>
      </c>
      <c r="N18" s="3">
        <v>96.8</v>
      </c>
      <c r="O18" s="1">
        <v>20</v>
      </c>
      <c r="P18" s="30">
        <f t="shared" si="0"/>
        <v>1400.1272009411202</v>
      </c>
      <c r="Q18" s="10">
        <v>1.7</v>
      </c>
      <c r="R18" s="10">
        <v>1.58</v>
      </c>
      <c r="S18" s="1">
        <v>0.93764000000000003</v>
      </c>
      <c r="T18" s="1">
        <v>2.0000000000000001E-4</v>
      </c>
      <c r="U18" s="1">
        <v>87.41</v>
      </c>
      <c r="V18" s="1" t="s">
        <v>71</v>
      </c>
      <c r="W18" s="29">
        <v>45456</v>
      </c>
    </row>
    <row r="19" spans="1:23" x14ac:dyDescent="0.3">
      <c r="A19" s="11" t="s">
        <v>0</v>
      </c>
      <c r="B19" s="1">
        <v>16</v>
      </c>
      <c r="C19" s="1">
        <f t="shared" si="1"/>
        <v>663</v>
      </c>
      <c r="D19" s="33">
        <v>5</v>
      </c>
      <c r="E19" s="3" t="s">
        <v>15</v>
      </c>
      <c r="F19" s="3">
        <v>124</v>
      </c>
      <c r="G19" s="3">
        <v>61.7</v>
      </c>
      <c r="H19" s="3">
        <v>8</v>
      </c>
      <c r="I19" s="3">
        <v>9</v>
      </c>
      <c r="J19" s="3">
        <v>5.5</v>
      </c>
      <c r="K19" s="33">
        <v>5</v>
      </c>
      <c r="L19" s="22">
        <v>18.75</v>
      </c>
      <c r="M19" s="1">
        <v>0.72040000000000004</v>
      </c>
      <c r="N19" s="3">
        <v>96.8</v>
      </c>
      <c r="O19" s="1">
        <v>20</v>
      </c>
      <c r="P19" s="30">
        <f t="shared" si="0"/>
        <v>1400.1272009411202</v>
      </c>
      <c r="Q19" s="10">
        <v>1.7</v>
      </c>
      <c r="R19" s="10">
        <v>1.58</v>
      </c>
      <c r="S19" s="1">
        <v>0.93796999999999997</v>
      </c>
      <c r="T19" s="1">
        <v>2.1000000000000001E-4</v>
      </c>
      <c r="U19" s="1">
        <v>87.31</v>
      </c>
      <c r="V19" s="1" t="s">
        <v>71</v>
      </c>
      <c r="W19" s="29">
        <v>45456</v>
      </c>
    </row>
    <row r="20" spans="1:23" x14ac:dyDescent="0.3">
      <c r="A20" s="11" t="s">
        <v>0</v>
      </c>
      <c r="B20" s="1">
        <v>17</v>
      </c>
      <c r="C20" s="1">
        <f t="shared" si="1"/>
        <v>663</v>
      </c>
      <c r="D20" s="33">
        <v>5</v>
      </c>
      <c r="E20" s="3" t="s">
        <v>15</v>
      </c>
      <c r="F20" s="3">
        <v>124</v>
      </c>
      <c r="G20" s="3">
        <v>61.7</v>
      </c>
      <c r="H20" s="3">
        <v>8</v>
      </c>
      <c r="I20" s="3">
        <v>9</v>
      </c>
      <c r="J20" s="3">
        <v>5.5</v>
      </c>
      <c r="K20" s="33">
        <v>5</v>
      </c>
      <c r="L20" s="22">
        <v>19</v>
      </c>
      <c r="M20" s="1">
        <v>0.72040000000000004</v>
      </c>
      <c r="N20" s="3">
        <v>96.8</v>
      </c>
      <c r="O20" s="1">
        <v>20</v>
      </c>
      <c r="P20" s="30">
        <f t="shared" si="0"/>
        <v>1400.1272009411202</v>
      </c>
      <c r="Q20" s="10">
        <v>1.7</v>
      </c>
      <c r="R20" s="10">
        <v>1.58</v>
      </c>
      <c r="S20" s="1">
        <v>0.93818999999999997</v>
      </c>
      <c r="T20" s="1">
        <v>1.8000000000000001E-4</v>
      </c>
      <c r="U20" s="1">
        <v>87.17</v>
      </c>
      <c r="V20" s="1" t="s">
        <v>71</v>
      </c>
      <c r="W20" s="29">
        <v>45456</v>
      </c>
    </row>
    <row r="21" spans="1:23" x14ac:dyDescent="0.3">
      <c r="A21" s="11" t="s">
        <v>0</v>
      </c>
      <c r="B21" s="1">
        <v>18</v>
      </c>
      <c r="C21" s="1">
        <f t="shared" si="1"/>
        <v>663</v>
      </c>
      <c r="D21" s="33">
        <v>5</v>
      </c>
      <c r="E21" s="3" t="s">
        <v>15</v>
      </c>
      <c r="F21" s="3">
        <v>124</v>
      </c>
      <c r="G21" s="3">
        <v>61.7</v>
      </c>
      <c r="H21" s="3">
        <v>8</v>
      </c>
      <c r="I21" s="3">
        <v>9</v>
      </c>
      <c r="J21" s="3">
        <v>5.5</v>
      </c>
      <c r="K21" s="33">
        <v>5</v>
      </c>
      <c r="L21" s="22">
        <v>19.25</v>
      </c>
      <c r="M21" s="1">
        <v>0.72040000000000004</v>
      </c>
      <c r="N21" s="3">
        <v>96.8</v>
      </c>
      <c r="O21" s="1">
        <v>20</v>
      </c>
      <c r="P21" s="30">
        <f t="shared" si="0"/>
        <v>1400.1272009411202</v>
      </c>
      <c r="Q21" s="10">
        <v>1.7</v>
      </c>
      <c r="R21" s="10">
        <v>1.58</v>
      </c>
      <c r="S21" s="1">
        <v>0.93874000000000002</v>
      </c>
      <c r="T21" s="1">
        <v>1.7000000000000001E-4</v>
      </c>
      <c r="U21" s="1">
        <v>87.04</v>
      </c>
      <c r="V21" s="1" t="s">
        <v>71</v>
      </c>
      <c r="W21" s="29">
        <v>45456</v>
      </c>
    </row>
    <row r="23" spans="1:23" x14ac:dyDescent="0.3">
      <c r="A23" s="11" t="s">
        <v>24</v>
      </c>
      <c r="B23" s="1">
        <v>1</v>
      </c>
      <c r="C23" s="1">
        <f t="shared" ref="C23:C38" si="2">78/2*(H23+I23)</f>
        <v>663</v>
      </c>
      <c r="D23" s="33">
        <v>5</v>
      </c>
      <c r="E23" s="3" t="s">
        <v>15</v>
      </c>
      <c r="F23" s="3">
        <v>124</v>
      </c>
      <c r="G23" s="3">
        <v>61.7</v>
      </c>
      <c r="H23" s="3">
        <v>8</v>
      </c>
      <c r="I23" s="3">
        <v>9</v>
      </c>
      <c r="J23" s="3">
        <v>5.5</v>
      </c>
      <c r="K23" s="33">
        <v>5</v>
      </c>
      <c r="L23" s="10">
        <v>18.53</v>
      </c>
      <c r="M23" s="1">
        <v>0.72040000000000004</v>
      </c>
      <c r="N23" s="44">
        <v>85</v>
      </c>
      <c r="O23" s="1">
        <v>20</v>
      </c>
      <c r="P23" s="30">
        <f t="shared" ref="P23:P35" si="3">(F23*3.141592*G23^2-(C23*K23^3))/1000</f>
        <v>1400.1272009411202</v>
      </c>
      <c r="Q23" s="10">
        <v>1.7</v>
      </c>
      <c r="R23" s="10">
        <v>1.58</v>
      </c>
      <c r="S23" s="1">
        <v>0.84643000000000002</v>
      </c>
      <c r="T23" s="1">
        <v>1E-4</v>
      </c>
      <c r="U23" s="1">
        <v>87.64</v>
      </c>
      <c r="V23" s="1" t="s">
        <v>70</v>
      </c>
    </row>
    <row r="24" spans="1:23" x14ac:dyDescent="0.3">
      <c r="A24" s="11" t="s">
        <v>24</v>
      </c>
      <c r="B24" s="1">
        <v>2</v>
      </c>
      <c r="C24" s="1">
        <f t="shared" si="2"/>
        <v>663</v>
      </c>
      <c r="D24" s="33">
        <v>5</v>
      </c>
      <c r="E24" s="3" t="s">
        <v>15</v>
      </c>
      <c r="F24" s="3">
        <v>124</v>
      </c>
      <c r="G24" s="3">
        <v>61.7</v>
      </c>
      <c r="H24" s="3">
        <v>8</v>
      </c>
      <c r="I24" s="3">
        <v>9</v>
      </c>
      <c r="J24" s="3">
        <v>5.5</v>
      </c>
      <c r="K24" s="33">
        <v>5</v>
      </c>
      <c r="L24" s="10">
        <v>18.53</v>
      </c>
      <c r="M24" s="1">
        <v>0.72040000000000004</v>
      </c>
      <c r="N24" s="44">
        <v>86</v>
      </c>
      <c r="O24" s="1">
        <v>20</v>
      </c>
      <c r="P24" s="30">
        <f t="shared" si="3"/>
        <v>1400.1272009411202</v>
      </c>
      <c r="Q24" s="10">
        <v>1.7</v>
      </c>
      <c r="R24" s="10">
        <v>1.58</v>
      </c>
      <c r="S24" s="1">
        <v>0.85519000000000001</v>
      </c>
      <c r="T24" s="1">
        <v>1E-4</v>
      </c>
      <c r="U24" s="1">
        <v>87.69</v>
      </c>
      <c r="V24" s="1" t="s">
        <v>70</v>
      </c>
    </row>
    <row r="25" spans="1:23" x14ac:dyDescent="0.3">
      <c r="A25" s="11" t="s">
        <v>24</v>
      </c>
      <c r="B25" s="1">
        <v>3</v>
      </c>
      <c r="C25" s="1">
        <f t="shared" si="2"/>
        <v>663</v>
      </c>
      <c r="D25" s="33">
        <v>5</v>
      </c>
      <c r="E25" s="3" t="s">
        <v>15</v>
      </c>
      <c r="F25" s="3">
        <v>124</v>
      </c>
      <c r="G25" s="3">
        <v>61.7</v>
      </c>
      <c r="H25" s="3">
        <v>8</v>
      </c>
      <c r="I25" s="3">
        <v>9</v>
      </c>
      <c r="J25" s="3">
        <v>5.5</v>
      </c>
      <c r="K25" s="33">
        <v>5</v>
      </c>
      <c r="L25" s="10">
        <v>18.53</v>
      </c>
      <c r="M25" s="1">
        <v>0.72040000000000004</v>
      </c>
      <c r="N25" s="44">
        <v>87</v>
      </c>
      <c r="O25" s="1">
        <v>20</v>
      </c>
      <c r="P25" s="30">
        <f t="shared" si="3"/>
        <v>1400.1272009411202</v>
      </c>
      <c r="Q25" s="10">
        <v>1.7</v>
      </c>
      <c r="R25" s="10">
        <v>1.58</v>
      </c>
      <c r="S25" s="1">
        <v>0.86429</v>
      </c>
      <c r="T25" s="1">
        <v>1.1E-4</v>
      </c>
      <c r="U25" s="1">
        <v>87.7</v>
      </c>
      <c r="V25" s="1" t="s">
        <v>70</v>
      </c>
    </row>
    <row r="26" spans="1:23" x14ac:dyDescent="0.3">
      <c r="A26" s="11" t="s">
        <v>24</v>
      </c>
      <c r="B26" s="1">
        <v>4</v>
      </c>
      <c r="C26" s="1">
        <f t="shared" si="2"/>
        <v>663</v>
      </c>
      <c r="D26" s="33">
        <v>5</v>
      </c>
      <c r="E26" s="3" t="s">
        <v>15</v>
      </c>
      <c r="F26" s="3">
        <v>124</v>
      </c>
      <c r="G26" s="3">
        <v>61.7</v>
      </c>
      <c r="H26" s="3">
        <v>8</v>
      </c>
      <c r="I26" s="3">
        <v>9</v>
      </c>
      <c r="J26" s="3">
        <v>5.5</v>
      </c>
      <c r="K26" s="33">
        <v>5</v>
      </c>
      <c r="L26" s="10">
        <v>18.53</v>
      </c>
      <c r="M26" s="1">
        <v>0.72040000000000004</v>
      </c>
      <c r="N26" s="44">
        <v>88</v>
      </c>
      <c r="O26" s="1">
        <v>20</v>
      </c>
      <c r="P26" s="30">
        <f t="shared" si="3"/>
        <v>1400.1272009411202</v>
      </c>
      <c r="Q26" s="10">
        <v>1.7</v>
      </c>
      <c r="R26" s="10">
        <v>1.58</v>
      </c>
      <c r="S26" s="1">
        <v>0.87263000000000002</v>
      </c>
      <c r="T26" s="1">
        <v>1.1E-4</v>
      </c>
      <c r="U26" s="1">
        <v>87.73</v>
      </c>
      <c r="V26" s="1" t="s">
        <v>70</v>
      </c>
    </row>
    <row r="27" spans="1:23" x14ac:dyDescent="0.3">
      <c r="A27" s="11" t="s">
        <v>24</v>
      </c>
      <c r="B27" s="1">
        <v>5</v>
      </c>
      <c r="C27" s="1">
        <f t="shared" si="2"/>
        <v>663</v>
      </c>
      <c r="D27" s="33">
        <v>5</v>
      </c>
      <c r="E27" s="3" t="s">
        <v>15</v>
      </c>
      <c r="F27" s="3">
        <v>124</v>
      </c>
      <c r="G27" s="3">
        <v>61.7</v>
      </c>
      <c r="H27" s="3">
        <v>8</v>
      </c>
      <c r="I27" s="3">
        <v>9</v>
      </c>
      <c r="J27" s="3">
        <v>5.5</v>
      </c>
      <c r="K27" s="33">
        <v>5</v>
      </c>
      <c r="L27" s="10">
        <v>18.53</v>
      </c>
      <c r="M27" s="1">
        <v>0.72040000000000004</v>
      </c>
      <c r="N27" s="44">
        <v>89</v>
      </c>
      <c r="O27" s="1">
        <v>20</v>
      </c>
      <c r="P27" s="30">
        <f t="shared" si="3"/>
        <v>1400.1272009411202</v>
      </c>
      <c r="Q27" s="10">
        <v>1.7</v>
      </c>
      <c r="R27" s="10">
        <v>1.58</v>
      </c>
      <c r="S27" s="1">
        <v>0.88129999999999997</v>
      </c>
      <c r="T27" s="1">
        <v>1.1E-4</v>
      </c>
      <c r="U27" s="1">
        <v>87.74</v>
      </c>
      <c r="V27" s="1" t="s">
        <v>70</v>
      </c>
    </row>
    <row r="28" spans="1:23" x14ac:dyDescent="0.3">
      <c r="A28" s="11" t="s">
        <v>24</v>
      </c>
      <c r="B28" s="1">
        <v>6</v>
      </c>
      <c r="C28" s="1">
        <f t="shared" si="2"/>
        <v>663</v>
      </c>
      <c r="D28" s="33">
        <v>5</v>
      </c>
      <c r="E28" s="3" t="s">
        <v>15</v>
      </c>
      <c r="F28" s="3">
        <v>124</v>
      </c>
      <c r="G28" s="3">
        <v>61.7</v>
      </c>
      <c r="H28" s="3">
        <v>8</v>
      </c>
      <c r="I28" s="3">
        <v>9</v>
      </c>
      <c r="J28" s="3">
        <v>5.5</v>
      </c>
      <c r="K28" s="33">
        <v>5</v>
      </c>
      <c r="L28" s="10">
        <v>18.53</v>
      </c>
      <c r="M28" s="1">
        <v>0.72040000000000004</v>
      </c>
      <c r="N28" s="44">
        <v>90</v>
      </c>
      <c r="O28" s="1">
        <v>20</v>
      </c>
      <c r="P28" s="30">
        <f t="shared" si="3"/>
        <v>1400.1272009411202</v>
      </c>
      <c r="Q28" s="10">
        <v>1.7</v>
      </c>
      <c r="R28" s="10">
        <v>1.58</v>
      </c>
      <c r="S28" s="1">
        <v>0.88941999999999999</v>
      </c>
      <c r="T28" s="1">
        <v>1.1E-4</v>
      </c>
      <c r="U28" s="1">
        <v>87.74</v>
      </c>
      <c r="V28" s="1" t="s">
        <v>70</v>
      </c>
    </row>
    <row r="29" spans="1:23" x14ac:dyDescent="0.3">
      <c r="A29" s="11" t="s">
        <v>24</v>
      </c>
      <c r="B29" s="1">
        <v>7</v>
      </c>
      <c r="C29" s="1">
        <f t="shared" si="2"/>
        <v>663</v>
      </c>
      <c r="D29" s="33">
        <v>5</v>
      </c>
      <c r="E29" s="3" t="s">
        <v>15</v>
      </c>
      <c r="F29" s="3">
        <v>124</v>
      </c>
      <c r="G29" s="3">
        <v>61.7</v>
      </c>
      <c r="H29" s="3">
        <v>8</v>
      </c>
      <c r="I29" s="3">
        <v>9</v>
      </c>
      <c r="J29" s="3">
        <v>5.5</v>
      </c>
      <c r="K29" s="33">
        <v>5</v>
      </c>
      <c r="L29" s="10">
        <v>18.53</v>
      </c>
      <c r="M29" s="1">
        <v>0.72040000000000004</v>
      </c>
      <c r="N29" s="44">
        <v>91</v>
      </c>
      <c r="O29" s="1">
        <v>20</v>
      </c>
      <c r="P29" s="30">
        <f t="shared" si="3"/>
        <v>1400.1272009411202</v>
      </c>
      <c r="Q29" s="10">
        <v>1.7</v>
      </c>
      <c r="R29" s="10">
        <v>1.58</v>
      </c>
      <c r="S29" s="1">
        <v>0.89768000000000003</v>
      </c>
      <c r="T29" s="1">
        <v>1.3999999999999999E-4</v>
      </c>
      <c r="U29" s="1">
        <v>87.72</v>
      </c>
      <c r="V29" s="1" t="s">
        <v>70</v>
      </c>
    </row>
    <row r="30" spans="1:23" x14ac:dyDescent="0.3">
      <c r="A30" s="11" t="s">
        <v>24</v>
      </c>
      <c r="B30" s="1">
        <v>8</v>
      </c>
      <c r="C30" s="1">
        <f t="shared" si="2"/>
        <v>663</v>
      </c>
      <c r="D30" s="33">
        <v>5</v>
      </c>
      <c r="E30" s="3" t="s">
        <v>15</v>
      </c>
      <c r="F30" s="3">
        <v>124</v>
      </c>
      <c r="G30" s="3">
        <v>61.7</v>
      </c>
      <c r="H30" s="3">
        <v>8</v>
      </c>
      <c r="I30" s="3">
        <v>9</v>
      </c>
      <c r="J30" s="3">
        <v>5.5</v>
      </c>
      <c r="K30" s="33">
        <v>5</v>
      </c>
      <c r="L30" s="10">
        <v>18.53</v>
      </c>
      <c r="M30" s="1">
        <v>0.72040000000000004</v>
      </c>
      <c r="N30" s="44">
        <v>92</v>
      </c>
      <c r="O30" s="1">
        <v>20</v>
      </c>
      <c r="P30" s="30">
        <f t="shared" si="3"/>
        <v>1400.1272009411202</v>
      </c>
      <c r="Q30" s="10">
        <v>1.7</v>
      </c>
      <c r="R30" s="10">
        <v>1.58</v>
      </c>
      <c r="S30" s="1">
        <v>0.90568000000000004</v>
      </c>
      <c r="T30" s="1">
        <v>1.1E-4</v>
      </c>
      <c r="U30" s="1">
        <v>87.7</v>
      </c>
      <c r="V30" s="1" t="s">
        <v>70</v>
      </c>
    </row>
    <row r="31" spans="1:23" x14ac:dyDescent="0.3">
      <c r="A31" s="11" t="s">
        <v>24</v>
      </c>
      <c r="B31" s="1">
        <v>9</v>
      </c>
      <c r="C31" s="1">
        <f t="shared" si="2"/>
        <v>663</v>
      </c>
      <c r="D31" s="33">
        <v>5</v>
      </c>
      <c r="E31" s="3" t="s">
        <v>15</v>
      </c>
      <c r="F31" s="3">
        <v>124</v>
      </c>
      <c r="G31" s="3">
        <v>61.7</v>
      </c>
      <c r="H31" s="3">
        <v>8</v>
      </c>
      <c r="I31" s="3">
        <v>9</v>
      </c>
      <c r="J31" s="3">
        <v>5.5</v>
      </c>
      <c r="K31" s="33">
        <v>5</v>
      </c>
      <c r="L31" s="10">
        <v>18.53</v>
      </c>
      <c r="M31" s="1">
        <v>0.72040000000000004</v>
      </c>
      <c r="N31" s="44">
        <v>93</v>
      </c>
      <c r="O31" s="1">
        <v>20</v>
      </c>
      <c r="P31" s="30">
        <f t="shared" si="3"/>
        <v>1400.1272009411202</v>
      </c>
      <c r="Q31" s="10">
        <v>1.7</v>
      </c>
      <c r="R31" s="10">
        <v>1.58</v>
      </c>
      <c r="S31" s="1">
        <v>0.91320999999999997</v>
      </c>
      <c r="T31" s="1">
        <v>1.2E-4</v>
      </c>
      <c r="U31" s="1">
        <v>87.66</v>
      </c>
      <c r="V31" s="1" t="s">
        <v>70</v>
      </c>
    </row>
    <row r="32" spans="1:23" x14ac:dyDescent="0.3">
      <c r="A32" s="11" t="s">
        <v>24</v>
      </c>
      <c r="B32" s="1">
        <v>10</v>
      </c>
      <c r="C32" s="1">
        <f t="shared" si="2"/>
        <v>663</v>
      </c>
      <c r="D32" s="33">
        <v>5</v>
      </c>
      <c r="E32" s="3" t="s">
        <v>15</v>
      </c>
      <c r="F32" s="3">
        <v>124</v>
      </c>
      <c r="G32" s="3">
        <v>61.7</v>
      </c>
      <c r="H32" s="3">
        <v>8</v>
      </c>
      <c r="I32" s="3">
        <v>9</v>
      </c>
      <c r="J32" s="3">
        <v>5.5</v>
      </c>
      <c r="K32" s="33">
        <v>5</v>
      </c>
      <c r="L32" s="10">
        <v>18.53</v>
      </c>
      <c r="M32" s="1">
        <v>0.72040000000000004</v>
      </c>
      <c r="N32" s="44">
        <v>94</v>
      </c>
      <c r="O32" s="1">
        <v>20</v>
      </c>
      <c r="P32" s="30">
        <f t="shared" si="3"/>
        <v>1400.1272009411202</v>
      </c>
      <c r="Q32" s="10">
        <v>1.7</v>
      </c>
      <c r="R32" s="10">
        <v>1.58</v>
      </c>
      <c r="S32" s="1">
        <v>0.92022999999999999</v>
      </c>
      <c r="T32" s="1">
        <v>1.2E-4</v>
      </c>
      <c r="U32" s="1">
        <v>87.63</v>
      </c>
      <c r="V32" s="1" t="s">
        <v>70</v>
      </c>
    </row>
    <row r="33" spans="1:22" x14ac:dyDescent="0.3">
      <c r="A33" s="11" t="s">
        <v>24</v>
      </c>
      <c r="B33" s="1">
        <v>11</v>
      </c>
      <c r="C33" s="1">
        <f t="shared" si="2"/>
        <v>663</v>
      </c>
      <c r="D33" s="33">
        <v>5</v>
      </c>
      <c r="E33" s="3" t="s">
        <v>15</v>
      </c>
      <c r="F33" s="3">
        <v>124</v>
      </c>
      <c r="G33" s="3">
        <v>61.7</v>
      </c>
      <c r="H33" s="3">
        <v>8</v>
      </c>
      <c r="I33" s="3">
        <v>9</v>
      </c>
      <c r="J33" s="3">
        <v>5.5</v>
      </c>
      <c r="K33" s="33">
        <v>5</v>
      </c>
      <c r="L33" s="10">
        <v>18.53</v>
      </c>
      <c r="M33" s="1">
        <v>0.72040000000000004</v>
      </c>
      <c r="N33" s="44">
        <v>95</v>
      </c>
      <c r="O33" s="1">
        <v>20</v>
      </c>
      <c r="P33" s="30">
        <f t="shared" si="3"/>
        <v>1400.1272009411202</v>
      </c>
      <c r="Q33" s="10">
        <v>1.7</v>
      </c>
      <c r="R33" s="10">
        <v>1.58</v>
      </c>
      <c r="S33" s="1">
        <v>0.92708000000000002</v>
      </c>
      <c r="T33" s="1">
        <v>1.1E-4</v>
      </c>
      <c r="U33" s="1">
        <v>87.55</v>
      </c>
      <c r="V33" s="1" t="s">
        <v>70</v>
      </c>
    </row>
    <row r="34" spans="1:22" x14ac:dyDescent="0.3">
      <c r="A34" s="11" t="s">
        <v>24</v>
      </c>
      <c r="B34" s="1">
        <v>12</v>
      </c>
      <c r="C34" s="1">
        <f t="shared" si="2"/>
        <v>663</v>
      </c>
      <c r="D34" s="33">
        <v>5</v>
      </c>
      <c r="E34" s="3" t="s">
        <v>15</v>
      </c>
      <c r="F34" s="3">
        <v>124</v>
      </c>
      <c r="G34" s="3">
        <v>61.7</v>
      </c>
      <c r="H34" s="3">
        <v>8</v>
      </c>
      <c r="I34" s="3">
        <v>9</v>
      </c>
      <c r="J34" s="3">
        <v>5.5</v>
      </c>
      <c r="K34" s="33">
        <v>5</v>
      </c>
      <c r="L34" s="10">
        <v>18.53</v>
      </c>
      <c r="M34" s="1">
        <v>0.72040000000000004</v>
      </c>
      <c r="N34" s="44">
        <v>96</v>
      </c>
      <c r="O34" s="1">
        <v>20</v>
      </c>
      <c r="P34" s="30">
        <f t="shared" si="3"/>
        <v>1400.1272009411202</v>
      </c>
      <c r="Q34" s="10">
        <v>1.7</v>
      </c>
      <c r="R34" s="10">
        <v>1.58</v>
      </c>
      <c r="S34" s="1">
        <v>0.93311999999999995</v>
      </c>
      <c r="T34" s="1">
        <v>1.1E-4</v>
      </c>
      <c r="U34" s="1">
        <v>87.47</v>
      </c>
      <c r="V34" s="1" t="s">
        <v>70</v>
      </c>
    </row>
    <row r="35" spans="1:22" x14ac:dyDescent="0.3">
      <c r="A35" s="11" t="s">
        <v>24</v>
      </c>
      <c r="B35" s="1">
        <v>13</v>
      </c>
      <c r="C35" s="1">
        <f t="shared" si="2"/>
        <v>663</v>
      </c>
      <c r="D35" s="33">
        <v>5</v>
      </c>
      <c r="E35" s="3" t="s">
        <v>15</v>
      </c>
      <c r="F35" s="3">
        <v>124</v>
      </c>
      <c r="G35" s="3">
        <v>61.7</v>
      </c>
      <c r="H35" s="3">
        <v>8</v>
      </c>
      <c r="I35" s="3">
        <v>9</v>
      </c>
      <c r="J35" s="3">
        <v>5.5</v>
      </c>
      <c r="K35" s="33">
        <v>5</v>
      </c>
      <c r="L35" s="10">
        <v>18.53</v>
      </c>
      <c r="M35" s="1">
        <v>0.72040000000000004</v>
      </c>
      <c r="N35" s="44">
        <v>97</v>
      </c>
      <c r="O35" s="1">
        <v>20</v>
      </c>
      <c r="P35" s="30">
        <f t="shared" si="3"/>
        <v>1400.1272009411202</v>
      </c>
      <c r="Q35" s="10">
        <v>1.7</v>
      </c>
      <c r="R35" s="10">
        <v>1.58</v>
      </c>
      <c r="S35" s="1">
        <v>0.93862000000000001</v>
      </c>
      <c r="T35" s="1">
        <v>1.1E-4</v>
      </c>
      <c r="U35" s="1">
        <v>87.36</v>
      </c>
      <c r="V35" s="1" t="s">
        <v>70</v>
      </c>
    </row>
    <row r="36" spans="1:22" x14ac:dyDescent="0.3">
      <c r="A36" s="11" t="s">
        <v>24</v>
      </c>
      <c r="B36" s="1">
        <v>14</v>
      </c>
      <c r="C36" s="1">
        <f t="shared" si="2"/>
        <v>663</v>
      </c>
      <c r="D36" s="33">
        <v>5</v>
      </c>
      <c r="E36" s="3" t="s">
        <v>15</v>
      </c>
      <c r="F36" s="3">
        <v>124</v>
      </c>
      <c r="G36" s="3">
        <v>61.7</v>
      </c>
      <c r="H36" s="3">
        <v>8</v>
      </c>
      <c r="I36" s="3">
        <v>9</v>
      </c>
      <c r="J36" s="3">
        <v>5.5</v>
      </c>
      <c r="K36" s="33">
        <v>5</v>
      </c>
      <c r="L36" s="10">
        <v>18.53</v>
      </c>
      <c r="M36" s="1">
        <v>0.72040000000000004</v>
      </c>
      <c r="N36" s="44">
        <v>98</v>
      </c>
      <c r="O36" s="1">
        <v>20</v>
      </c>
      <c r="P36" s="30">
        <f t="shared" ref="P36:P38" si="4">(F36*3.141592*G36^2-(C36*K36^3))/1000</f>
        <v>1400.1272009411202</v>
      </c>
      <c r="Q36" s="10">
        <v>1.7</v>
      </c>
      <c r="R36" s="10">
        <v>1.58</v>
      </c>
      <c r="S36" s="1">
        <v>0.94386000000000003</v>
      </c>
      <c r="T36" s="1">
        <v>1.1E-4</v>
      </c>
      <c r="U36" s="1">
        <v>87.23</v>
      </c>
      <c r="V36" s="1" t="s">
        <v>70</v>
      </c>
    </row>
    <row r="37" spans="1:22" x14ac:dyDescent="0.3">
      <c r="A37" s="11" t="s">
        <v>24</v>
      </c>
      <c r="B37" s="1">
        <v>15</v>
      </c>
      <c r="C37" s="1">
        <f t="shared" si="2"/>
        <v>663</v>
      </c>
      <c r="D37" s="33">
        <v>5</v>
      </c>
      <c r="E37" s="3" t="s">
        <v>15</v>
      </c>
      <c r="F37" s="3">
        <v>124</v>
      </c>
      <c r="G37" s="3">
        <v>61.7</v>
      </c>
      <c r="H37" s="3">
        <v>8</v>
      </c>
      <c r="I37" s="3">
        <v>9</v>
      </c>
      <c r="J37" s="3">
        <v>5.5</v>
      </c>
      <c r="K37" s="33">
        <v>5</v>
      </c>
      <c r="L37" s="10">
        <v>18.53</v>
      </c>
      <c r="M37" s="1">
        <v>0.72040000000000004</v>
      </c>
      <c r="N37" s="44">
        <v>99</v>
      </c>
      <c r="O37" s="1">
        <v>20</v>
      </c>
      <c r="P37" s="30">
        <f t="shared" si="4"/>
        <v>1400.1272009411202</v>
      </c>
      <c r="Q37" s="10">
        <v>1.7</v>
      </c>
      <c r="R37" s="10">
        <v>1.58</v>
      </c>
      <c r="S37" s="1">
        <v>0.94794999999999996</v>
      </c>
      <c r="T37" s="1">
        <v>1.2E-4</v>
      </c>
      <c r="U37" s="1">
        <v>87.06</v>
      </c>
      <c r="V37" s="1" t="s">
        <v>70</v>
      </c>
    </row>
    <row r="38" spans="1:22" x14ac:dyDescent="0.3">
      <c r="A38" s="11" t="s">
        <v>24</v>
      </c>
      <c r="B38" s="1">
        <v>16</v>
      </c>
      <c r="C38" s="1">
        <f t="shared" si="2"/>
        <v>663</v>
      </c>
      <c r="D38" s="33">
        <v>5</v>
      </c>
      <c r="E38" s="3" t="s">
        <v>15</v>
      </c>
      <c r="F38" s="3">
        <v>124</v>
      </c>
      <c r="G38" s="3">
        <v>61.7</v>
      </c>
      <c r="H38" s="3">
        <v>8</v>
      </c>
      <c r="I38" s="3">
        <v>9</v>
      </c>
      <c r="J38" s="3">
        <v>5.5</v>
      </c>
      <c r="K38" s="33">
        <v>5</v>
      </c>
      <c r="L38" s="10">
        <v>18.53</v>
      </c>
      <c r="M38" s="1">
        <v>0.72040000000000004</v>
      </c>
      <c r="N38" s="44">
        <v>100</v>
      </c>
      <c r="O38" s="1">
        <v>20</v>
      </c>
      <c r="P38" s="30">
        <f t="shared" si="4"/>
        <v>1400.1272009411202</v>
      </c>
      <c r="Q38" s="10">
        <v>1.7</v>
      </c>
      <c r="R38" s="10">
        <v>1.58</v>
      </c>
      <c r="S38" s="1">
        <v>0.95025999999999999</v>
      </c>
      <c r="T38" s="1">
        <v>1.3999999999999999E-4</v>
      </c>
      <c r="U38" s="1">
        <v>86.85</v>
      </c>
      <c r="V38" s="1" t="s">
        <v>70</v>
      </c>
    </row>
    <row r="39" spans="1:22" x14ac:dyDescent="0.3">
      <c r="B39" s="1"/>
      <c r="C39" s="1"/>
      <c r="D39" s="33"/>
      <c r="E39" s="3"/>
      <c r="F39" s="3"/>
      <c r="G39" s="3"/>
      <c r="H39" s="3"/>
      <c r="I39" s="3"/>
      <c r="J39" s="3"/>
      <c r="K39" s="33"/>
    </row>
    <row r="40" spans="1:22" x14ac:dyDescent="0.3">
      <c r="B40" s="1"/>
      <c r="C40" s="1"/>
      <c r="D40" s="33"/>
      <c r="E40" s="3"/>
      <c r="F40" s="3"/>
      <c r="G40" s="3"/>
      <c r="H40" s="3"/>
      <c r="I40" s="3"/>
      <c r="J40" s="3"/>
      <c r="K40" s="3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Park</cp:lastModifiedBy>
  <dcterms:created xsi:type="dcterms:W3CDTF">2021-09-17T01:57:10Z</dcterms:created>
  <dcterms:modified xsi:type="dcterms:W3CDTF">2024-06-17T19:22:35Z</dcterms:modified>
</cp:coreProperties>
</file>