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3E8B0EAE-14D6-4A92-AE38-F8B74A58727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F15" i="1"/>
  <c r="R15" i="1" s="1"/>
  <c r="T10" i="1"/>
  <c r="T13" i="1"/>
  <c r="T8" i="1"/>
  <c r="R13" i="1"/>
  <c r="Q13" i="1"/>
  <c r="L13" i="1"/>
  <c r="S13" i="1" s="1"/>
  <c r="K13" i="1"/>
  <c r="F13" i="1"/>
  <c r="F11" i="1"/>
  <c r="L11" i="1" s="1"/>
  <c r="F10" i="1"/>
  <c r="R10" i="1" s="1"/>
  <c r="F9" i="1"/>
  <c r="R9" i="1" s="1"/>
  <c r="F8" i="1"/>
  <c r="Q8" i="1" s="1"/>
  <c r="K15" i="1" l="1"/>
  <c r="L15" i="1"/>
  <c r="S15" i="1" s="1"/>
  <c r="Q15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S8" i="1" s="1"/>
  <c r="R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<sst xmlns="http://schemas.openxmlformats.org/spreadsheetml/2006/main" count="69" uniqueCount="37">
  <si>
    <t>Input File</t>
  </si>
  <si>
    <t>Model</t>
  </si>
  <si>
    <t>AP600</t>
  </si>
  <si>
    <t>Height</t>
  </si>
  <si>
    <t>Volume</t>
  </si>
  <si>
    <t>Fuel Rod 1</t>
  </si>
  <si>
    <t>Material</t>
  </si>
  <si>
    <t>UO2</t>
  </si>
  <si>
    <t>Number</t>
  </si>
  <si>
    <t>Fuel Rod 2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</si>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</sst>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85" zoomScaleNormal="85" workbookViewId="0">
      <selection activeCell="E17" sqref="E17"/>
    </sheetView>
  </sheetViews>
  <sheetFormatPr defaultRowHeight="14.4" x14ac:dyDescent="0.3"/>
  <cols>
    <col min="1" max="1" width="34.33203125" customWidth="1"/>
    <col min="2" max="2" width="11.109375" style="7" customWidth="1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19" width="8.88671875" style="7"/>
    <col min="20" max="20" width="11.33203125" style="7" bestFit="1" customWidth="1"/>
    <col min="21" max="21" width="6.5546875" customWidth="1"/>
    <col min="22" max="22" width="19.77734375" style="7" customWidth="1"/>
  </cols>
  <sheetData>
    <row r="1" spans="1:22" x14ac:dyDescent="0.3">
      <c r="A1" s="1"/>
      <c r="B1"/>
      <c r="D1"/>
      <c r="G1"/>
      <c r="M1"/>
      <c r="S1"/>
      <c r="T1"/>
      <c r="V1"/>
    </row>
    <row r="2" spans="1:22" x14ac:dyDescent="0.3">
      <c r="B2"/>
      <c r="D2"/>
      <c r="G2"/>
      <c r="M2"/>
      <c r="S2"/>
      <c r="T2"/>
      <c r="V2"/>
    </row>
    <row r="3" spans="1:22" x14ac:dyDescent="0.3">
      <c r="B3"/>
      <c r="D3"/>
      <c r="G3"/>
      <c r="M3"/>
      <c r="S3"/>
      <c r="T3"/>
      <c r="V3"/>
    </row>
    <row r="4" spans="1:22" x14ac:dyDescent="0.3">
      <c r="B4"/>
      <c r="D4"/>
      <c r="G4"/>
      <c r="M4"/>
      <c r="S4"/>
      <c r="T4"/>
      <c r="V4"/>
    </row>
    <row r="5" spans="1:22" s="6" customFormat="1" ht="15" thickBot="1" x14ac:dyDescent="0.35"/>
    <row r="6" spans="1:22" x14ac:dyDescent="0.3">
      <c r="D6" s="8" t="s">
        <v>27</v>
      </c>
      <c r="F6" s="3"/>
      <c r="G6" s="8" t="s">
        <v>5</v>
      </c>
      <c r="K6" s="2" t="s">
        <v>10</v>
      </c>
      <c r="L6" s="3"/>
      <c r="M6" s="8" t="s">
        <v>9</v>
      </c>
      <c r="Q6" s="2" t="s">
        <v>10</v>
      </c>
      <c r="R6" s="3"/>
      <c r="S6" s="11" t="s">
        <v>15</v>
      </c>
      <c r="T6" s="8" t="s">
        <v>18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4" t="s">
        <v>19</v>
      </c>
      <c r="D7" s="9" t="s">
        <v>26</v>
      </c>
      <c r="E7" s="4" t="s">
        <v>3</v>
      </c>
      <c r="F7" s="5" t="s">
        <v>4</v>
      </c>
      <c r="G7" s="9" t="s">
        <v>6</v>
      </c>
      <c r="H7" s="4" t="s">
        <v>14</v>
      </c>
      <c r="I7" s="4" t="s">
        <v>12</v>
      </c>
      <c r="J7" s="4" t="s">
        <v>8</v>
      </c>
      <c r="K7" s="5" t="s">
        <v>13</v>
      </c>
      <c r="L7" s="5" t="s">
        <v>4</v>
      </c>
      <c r="M7" s="9" t="s">
        <v>6</v>
      </c>
      <c r="N7" s="4" t="s">
        <v>14</v>
      </c>
      <c r="O7" s="4" t="s">
        <v>12</v>
      </c>
      <c r="P7" s="4" t="s">
        <v>8</v>
      </c>
      <c r="Q7" s="5" t="s">
        <v>11</v>
      </c>
      <c r="R7" s="5" t="s">
        <v>4</v>
      </c>
      <c r="S7" s="12" t="s">
        <v>4</v>
      </c>
      <c r="T7" s="9" t="s">
        <v>16</v>
      </c>
      <c r="U7" s="4" t="s">
        <v>17</v>
      </c>
      <c r="V7" s="9" t="s">
        <v>25</v>
      </c>
    </row>
    <row r="8" spans="1:22" ht="52.8" customHeight="1" x14ac:dyDescent="0.3">
      <c r="A8" s="1" t="s">
        <v>20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7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7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16" t="e" vm="1">
        <v>#VALUE!</v>
      </c>
    </row>
    <row r="9" spans="1:22" ht="52.2" customHeight="1" thickBot="1" x14ac:dyDescent="0.35">
      <c r="A9" t="s">
        <v>21</v>
      </c>
      <c r="B9" s="7" t="s">
        <v>2</v>
      </c>
      <c r="C9" s="15"/>
      <c r="D9" s="7">
        <v>0.40949999999999998</v>
      </c>
      <c r="E9">
        <v>426.72</v>
      </c>
      <c r="F9" s="3">
        <f>PI()*D9^2*E9</f>
        <v>224.80226529528346</v>
      </c>
      <c r="G9" s="7" t="s">
        <v>7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22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17"/>
    </row>
    <row r="10" spans="1:22" ht="52.8" customHeight="1" x14ac:dyDescent="0.3">
      <c r="A10" s="1" t="s">
        <v>23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7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7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16" t="e" vm="2">
        <v>#VALUE!</v>
      </c>
    </row>
    <row r="11" spans="1:22" ht="52.8" customHeight="1" x14ac:dyDescent="0.3">
      <c r="A11" t="s">
        <v>24</v>
      </c>
      <c r="B11" s="7" t="s">
        <v>2</v>
      </c>
      <c r="C11" s="15"/>
      <c r="D11" s="7">
        <v>0.40949999999999998</v>
      </c>
      <c r="E11">
        <v>426.72</v>
      </c>
      <c r="F11" s="3">
        <f>PI()*D11^2*E11</f>
        <v>224.80226529528346</v>
      </c>
      <c r="G11" s="7" t="s">
        <v>7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22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17"/>
    </row>
    <row r="13" spans="1:22" ht="53.4" customHeight="1" x14ac:dyDescent="0.3">
      <c r="A13" s="1" t="s">
        <v>29</v>
      </c>
      <c r="B13" s="7" t="s">
        <v>28</v>
      </c>
      <c r="C13" s="15">
        <v>1.1863300000000001</v>
      </c>
      <c r="D13" s="7">
        <v>0.40949999999999998</v>
      </c>
      <c r="E13">
        <v>426.72</v>
      </c>
      <c r="F13" s="3">
        <f>PI()*D13^2*E13</f>
        <v>224.80226529528346</v>
      </c>
      <c r="G13" s="7" t="s">
        <v>7</v>
      </c>
      <c r="H13">
        <v>7.0000000000000007E-2</v>
      </c>
      <c r="I13">
        <v>9.5</v>
      </c>
      <c r="J13">
        <v>80</v>
      </c>
      <c r="K13" s="10">
        <f>F13*J13*I13*((H13*235+(1-H13)*238)/((H13*235+(1-H13)*238)+2*16))</f>
        <v>150585.10435920436</v>
      </c>
      <c r="L13" s="10">
        <f>F13*J13</f>
        <v>17984.181223622676</v>
      </c>
      <c r="M13" s="7" t="s">
        <v>7</v>
      </c>
      <c r="N13">
        <v>7.2040000000000003E-3</v>
      </c>
      <c r="O13">
        <v>9.5</v>
      </c>
      <c r="P13">
        <v>156</v>
      </c>
      <c r="Q13" s="10">
        <f>F13*P13*O13*((N13*235+(1-N13)*238)/((N13*235+(1-N13)*238)+2*16))</f>
        <v>293668.52734053996</v>
      </c>
      <c r="R13" s="10">
        <f>F13*P13</f>
        <v>35069.153386064223</v>
      </c>
      <c r="S13" s="13">
        <f>L13+R13</f>
        <v>53053.334609686899</v>
      </c>
      <c r="T13" s="7">
        <f>100000000/(238/(238+32)*4000000)</f>
        <v>28.361344537815125</v>
      </c>
      <c r="V13" s="17" t="e" vm="3">
        <v>#VALUE!</v>
      </c>
    </row>
    <row r="14" spans="1:22" ht="53.4" customHeight="1" x14ac:dyDescent="0.3">
      <c r="A14" t="s">
        <v>30</v>
      </c>
      <c r="B14" s="7" t="s">
        <v>28</v>
      </c>
      <c r="V14" s="17"/>
    </row>
    <row r="15" spans="1:22" ht="53.4" customHeight="1" x14ac:dyDescent="0.3">
      <c r="A15" s="1" t="s">
        <v>31</v>
      </c>
      <c r="B15" s="7" t="s">
        <v>28</v>
      </c>
      <c r="C15" s="15">
        <v>1.3231599999999999</v>
      </c>
      <c r="D15" s="7">
        <v>0.40949999999999998</v>
      </c>
      <c r="E15">
        <v>426.72</v>
      </c>
      <c r="F15" s="3">
        <f>PI()*D15^2*E15</f>
        <v>224.80226529528346</v>
      </c>
      <c r="G15" s="7" t="s">
        <v>7</v>
      </c>
      <c r="H15">
        <v>7.0000000000000007E-2</v>
      </c>
      <c r="I15">
        <v>9.5</v>
      </c>
      <c r="J15">
        <v>124</v>
      </c>
      <c r="K15" s="10">
        <f>F15*J15*I15*((H15*235+(1-H15)*238)/((H15*235+(1-H15)*238)+2*16))</f>
        <v>233406.91175676673</v>
      </c>
      <c r="L15" s="10">
        <f>F15*J15</f>
        <v>27875.48089661515</v>
      </c>
      <c r="M15" s="7" t="s">
        <v>7</v>
      </c>
      <c r="N15">
        <v>7.2040000000000003E-3</v>
      </c>
      <c r="O15">
        <v>9.5</v>
      </c>
      <c r="P15">
        <v>112</v>
      </c>
      <c r="Q15" s="10">
        <f>F15*P15*O15*((N15*235+(1-N15)*238)/((N15*235+(1-N15)*238)+2*16))</f>
        <v>210838.94270602867</v>
      </c>
      <c r="R15" s="10">
        <f>F15*P15</f>
        <v>25177.853713071749</v>
      </c>
      <c r="S15" s="13">
        <f>L15+R15</f>
        <v>53053.334609686899</v>
      </c>
      <c r="T15" s="7">
        <f>100000000/(238/(238+32)*4000000)</f>
        <v>28.361344537815125</v>
      </c>
      <c r="V15" s="17" t="e" vm="4">
        <v>#VALUE!</v>
      </c>
    </row>
    <row r="16" spans="1:22" ht="52.8" customHeight="1" x14ac:dyDescent="0.3">
      <c r="A16" t="s">
        <v>32</v>
      </c>
      <c r="B16" s="7" t="s">
        <v>28</v>
      </c>
      <c r="G16" s="7" t="s">
        <v>22</v>
      </c>
      <c r="H16">
        <v>7.2040000000000003E-3</v>
      </c>
      <c r="I16">
        <v>18.5</v>
      </c>
      <c r="M16" s="7" t="s">
        <v>22</v>
      </c>
      <c r="N16">
        <v>7.2040000000000003E-3</v>
      </c>
      <c r="O16">
        <v>18.5</v>
      </c>
      <c r="V16" s="17"/>
    </row>
    <row r="17" spans="1:22" ht="53.4" customHeight="1" x14ac:dyDescent="0.3">
      <c r="A17" s="1" t="s">
        <v>35</v>
      </c>
      <c r="B17" s="7" t="s">
        <v>28</v>
      </c>
      <c r="G17" s="7" t="s">
        <v>7</v>
      </c>
      <c r="H17">
        <v>7.2040000000000003E-3</v>
      </c>
      <c r="I17">
        <v>9.5</v>
      </c>
      <c r="M17" s="7" t="s">
        <v>7</v>
      </c>
      <c r="N17">
        <v>7.2040000000000003E-3</v>
      </c>
      <c r="O17">
        <v>9.5</v>
      </c>
      <c r="V17" s="17"/>
    </row>
    <row r="18" spans="1:22" ht="53.4" customHeight="1" x14ac:dyDescent="0.3">
      <c r="A18" t="s">
        <v>36</v>
      </c>
      <c r="B18" s="7" t="s">
        <v>28</v>
      </c>
      <c r="G18" s="7" t="s">
        <v>22</v>
      </c>
      <c r="H18">
        <v>7.2040000000000003E-3</v>
      </c>
      <c r="I18">
        <v>18.5</v>
      </c>
      <c r="M18" s="7" t="s">
        <v>22</v>
      </c>
      <c r="N18">
        <v>7.2040000000000003E-3</v>
      </c>
      <c r="O18">
        <v>18.5</v>
      </c>
      <c r="V18" s="17"/>
    </row>
    <row r="25" spans="1:22" x14ac:dyDescent="0.3">
      <c r="B25" s="7" t="s">
        <v>33</v>
      </c>
    </row>
    <row r="26" spans="1:22" x14ac:dyDescent="0.3">
      <c r="B26" s="7" t="s">
        <v>34</v>
      </c>
    </row>
  </sheetData>
  <mergeCells count="5">
    <mergeCell ref="V8:V9"/>
    <mergeCell ref="V10:V11"/>
    <mergeCell ref="V13:V14"/>
    <mergeCell ref="V15:V16"/>
    <mergeCell ref="V17:V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2024-07-16T22:12:00Z</dcterms:modified>
</cp:coreProperties>
</file>