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Cook" sheetId="1" r:id="rId1"/>
    <sheet name="Clark" sheetId="2" r:id="rId2"/>
    <sheet name="MMTN" sheetId="3" r:id="rId3"/>
  </sheets>
  <calcPr calcId="125725"/>
</workbook>
</file>

<file path=xl/calcChain.xml><?xml version="1.0" encoding="utf-8"?>
<calcChain xmlns="http://schemas.openxmlformats.org/spreadsheetml/2006/main">
  <c r="L32" i="2"/>
  <c r="I32"/>
  <c r="H32"/>
  <c r="I31"/>
  <c r="H31"/>
  <c r="I30"/>
  <c r="H30"/>
  <c r="J32" s="1"/>
  <c r="I29"/>
  <c r="M32" s="1"/>
  <c r="H29"/>
  <c r="K27"/>
  <c r="M27"/>
  <c r="L27"/>
  <c r="J27"/>
  <c r="I25"/>
  <c r="I26"/>
  <c r="I27"/>
  <c r="H25"/>
  <c r="H26"/>
  <c r="H27"/>
  <c r="I24"/>
  <c r="H24"/>
  <c r="E30"/>
  <c r="E31"/>
  <c r="E32"/>
  <c r="E29"/>
  <c r="M32" i="1"/>
  <c r="L32"/>
  <c r="K32"/>
  <c r="J32"/>
  <c r="I30"/>
  <c r="I31"/>
  <c r="I32"/>
  <c r="I29"/>
  <c r="H30"/>
  <c r="H31"/>
  <c r="H32"/>
  <c r="H29"/>
  <c r="M27"/>
  <c r="L27"/>
  <c r="K27"/>
  <c r="J27"/>
  <c r="I25"/>
  <c r="I26"/>
  <c r="I27"/>
  <c r="I24"/>
  <c r="H25"/>
  <c r="H26"/>
  <c r="H27"/>
  <c r="G3"/>
  <c r="H24"/>
  <c r="E30"/>
  <c r="E31"/>
  <c r="E32"/>
  <c r="E29"/>
  <c r="J36" i="3"/>
  <c r="I39"/>
  <c r="H39"/>
  <c r="I38"/>
  <c r="L39" s="1"/>
  <c r="H38"/>
  <c r="I37"/>
  <c r="M39" s="1"/>
  <c r="H37"/>
  <c r="J39" s="1"/>
  <c r="I36"/>
  <c r="H36"/>
  <c r="I35"/>
  <c r="H35"/>
  <c r="I34"/>
  <c r="L36" s="1"/>
  <c r="H34"/>
  <c r="I33"/>
  <c r="H33"/>
  <c r="M31"/>
  <c r="L31"/>
  <c r="K31"/>
  <c r="J31"/>
  <c r="M28"/>
  <c r="K28"/>
  <c r="L28"/>
  <c r="J28"/>
  <c r="I26"/>
  <c r="I27"/>
  <c r="I28"/>
  <c r="I29"/>
  <c r="I30"/>
  <c r="I31"/>
  <c r="I25"/>
  <c r="H26"/>
  <c r="H27"/>
  <c r="H28"/>
  <c r="H29"/>
  <c r="H30"/>
  <c r="H31"/>
  <c r="H25"/>
  <c r="E34"/>
  <c r="E35"/>
  <c r="E36"/>
  <c r="E37"/>
  <c r="E38"/>
  <c r="E39"/>
  <c r="E33"/>
  <c r="G18"/>
  <c r="H18"/>
  <c r="G19"/>
  <c r="H19"/>
  <c r="G20"/>
  <c r="H20"/>
  <c r="G21"/>
  <c r="H21"/>
  <c r="G22"/>
  <c r="H22"/>
  <c r="G23"/>
  <c r="H23"/>
  <c r="H17"/>
  <c r="G17"/>
  <c r="G10"/>
  <c r="L22" i="2"/>
  <c r="K22"/>
  <c r="J22"/>
  <c r="I22"/>
  <c r="G22"/>
  <c r="H22"/>
  <c r="G21"/>
  <c r="H21"/>
  <c r="G20"/>
  <c r="H20"/>
  <c r="G19"/>
  <c r="H19"/>
  <c r="G22" i="1"/>
  <c r="H22"/>
  <c r="G21"/>
  <c r="H21"/>
  <c r="G20"/>
  <c r="H20"/>
  <c r="G19"/>
  <c r="I22" s="1"/>
  <c r="H19"/>
  <c r="G16" i="3"/>
  <c r="H16"/>
  <c r="G15"/>
  <c r="H15"/>
  <c r="G14"/>
  <c r="H14"/>
  <c r="G13"/>
  <c r="H13"/>
  <c r="G12"/>
  <c r="H12"/>
  <c r="G11"/>
  <c r="H11"/>
  <c r="H10"/>
  <c r="G10" i="2"/>
  <c r="H10"/>
  <c r="G9"/>
  <c r="H9"/>
  <c r="G8"/>
  <c r="H8"/>
  <c r="G7"/>
  <c r="H7"/>
  <c r="K10" s="1"/>
  <c r="H6"/>
  <c r="G6"/>
  <c r="H5"/>
  <c r="G5"/>
  <c r="H4"/>
  <c r="G4"/>
  <c r="H3"/>
  <c r="G3"/>
  <c r="I6" s="1"/>
  <c r="G14" i="1"/>
  <c r="H14"/>
  <c r="G13"/>
  <c r="H13"/>
  <c r="G12"/>
  <c r="H12"/>
  <c r="G11"/>
  <c r="I14" s="1"/>
  <c r="H11"/>
  <c r="G10"/>
  <c r="H10"/>
  <c r="G9"/>
  <c r="H9"/>
  <c r="G8"/>
  <c r="I10" s="1"/>
  <c r="H8"/>
  <c r="G7"/>
  <c r="H7"/>
  <c r="H6"/>
  <c r="G6"/>
  <c r="H5"/>
  <c r="G5"/>
  <c r="H4"/>
  <c r="G4"/>
  <c r="H3"/>
  <c r="H16"/>
  <c r="H17"/>
  <c r="H18"/>
  <c r="H15"/>
  <c r="G16"/>
  <c r="G17"/>
  <c r="G18"/>
  <c r="G15"/>
  <c r="H12" i="2"/>
  <c r="H13"/>
  <c r="H14"/>
  <c r="H15"/>
  <c r="H16"/>
  <c r="H17"/>
  <c r="H18"/>
  <c r="H11"/>
  <c r="G12"/>
  <c r="G13"/>
  <c r="G14"/>
  <c r="G15"/>
  <c r="G16"/>
  <c r="G17"/>
  <c r="G18"/>
  <c r="G11"/>
  <c r="H4" i="3"/>
  <c r="H5"/>
  <c r="H6"/>
  <c r="H7"/>
  <c r="H8"/>
  <c r="H9"/>
  <c r="H3"/>
  <c r="G4"/>
  <c r="G5"/>
  <c r="G6"/>
  <c r="G7"/>
  <c r="G8"/>
  <c r="G9"/>
  <c r="G3"/>
  <c r="K32" i="2" l="1"/>
  <c r="L6" i="1"/>
  <c r="K10"/>
  <c r="K14"/>
  <c r="K22"/>
  <c r="J22"/>
  <c r="I6"/>
  <c r="J10"/>
  <c r="J14"/>
  <c r="L22"/>
  <c r="M36" i="3"/>
  <c r="K36"/>
  <c r="K39"/>
  <c r="L20"/>
  <c r="I16"/>
  <c r="K23"/>
  <c r="I20"/>
  <c r="I23"/>
  <c r="L23"/>
  <c r="J23"/>
  <c r="K20"/>
  <c r="J20"/>
  <c r="I9"/>
  <c r="K6"/>
  <c r="J6"/>
  <c r="K9"/>
  <c r="K13"/>
  <c r="J16"/>
  <c r="L16"/>
  <c r="K16"/>
  <c r="I13"/>
  <c r="L13"/>
  <c r="J13"/>
  <c r="L9"/>
  <c r="J9"/>
  <c r="I6"/>
  <c r="L6"/>
  <c r="K18" i="2"/>
  <c r="I18"/>
  <c r="J18"/>
  <c r="L18"/>
  <c r="K14"/>
  <c r="J14"/>
  <c r="I14"/>
  <c r="L14"/>
  <c r="J10"/>
  <c r="I10"/>
  <c r="L10"/>
  <c r="K6"/>
  <c r="J6"/>
  <c r="I18" i="1"/>
  <c r="L18"/>
  <c r="J18"/>
  <c r="K18"/>
  <c r="L14"/>
  <c r="L10"/>
  <c r="J6"/>
  <c r="K6"/>
  <c r="L6" i="2"/>
</calcChain>
</file>

<file path=xl/sharedStrings.xml><?xml version="1.0" encoding="utf-8"?>
<sst xmlns="http://schemas.openxmlformats.org/spreadsheetml/2006/main" count="162" uniqueCount="36">
  <si>
    <t>Date</t>
  </si>
  <si>
    <t>DryWeight</t>
  </si>
  <si>
    <t>WetWeight</t>
  </si>
  <si>
    <t>N</t>
  </si>
  <si>
    <t>g</t>
  </si>
  <si>
    <t>%</t>
  </si>
  <si>
    <t>#</t>
  </si>
  <si>
    <t>Subplot</t>
  </si>
  <si>
    <t>C</t>
  </si>
  <si>
    <t>B1</t>
  </si>
  <si>
    <t>B2</t>
  </si>
  <si>
    <t>B3</t>
  </si>
  <si>
    <t>N%</t>
  </si>
  <si>
    <t>C%</t>
  </si>
  <si>
    <t>N_avg</t>
  </si>
  <si>
    <t>N_std</t>
  </si>
  <si>
    <t>C_avg</t>
  </si>
  <si>
    <t>C_Std</t>
  </si>
  <si>
    <t>ResidueWeight</t>
  </si>
  <si>
    <t>GrainWeight</t>
  </si>
  <si>
    <t>Grain N %</t>
  </si>
  <si>
    <t>Grain C %</t>
  </si>
  <si>
    <t>Grain N_avg</t>
  </si>
  <si>
    <t>Grain N_std</t>
  </si>
  <si>
    <t>Grain C_avg</t>
  </si>
  <si>
    <t>Grain C_Std</t>
  </si>
  <si>
    <t>Grain C</t>
  </si>
  <si>
    <t>Grain N</t>
  </si>
  <si>
    <t>Residue N %</t>
  </si>
  <si>
    <t>Residue C %</t>
  </si>
  <si>
    <t>Residue N</t>
  </si>
  <si>
    <t>Residue C</t>
  </si>
  <si>
    <t>Residue N_avg</t>
  </si>
  <si>
    <t>Residue N_std</t>
  </si>
  <si>
    <t>Residue C_avg</t>
  </si>
  <si>
    <t>Residue C_Std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</si>
</sst>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2" fillId="0" borderId="0" xfId="0" applyFont="1"/>
    <xf numFmtId="0" fontId="1" fillId="3" borderId="0" xfId="0" applyNumberFormat="1" applyFont="1" applyFill="1"/>
    <xf numFmtId="0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3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1" fillId="2" borderId="0" xfId="0" applyNumberFormat="1" applyFont="1" applyFill="1"/>
    <xf numFmtId="0" fontId="1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Cook!$K$1:$K$2</c:f>
              <c:strCache>
                <c:ptCount val="1"/>
                <c:pt idx="0">
                  <c:v>C_avg g</c:v>
                </c:pt>
              </c:strCache>
            </c:strRef>
          </c:tx>
          <c:val>
            <c:numRef>
              <c:f>Cook!$K$3:$K$22</c:f>
              <c:numCache>
                <c:formatCode>General</c:formatCode>
                <c:ptCount val="20"/>
                <c:pt idx="3">
                  <c:v>75.74932625000001</c:v>
                </c:pt>
                <c:pt idx="7">
                  <c:v>185.89395875</c:v>
                </c:pt>
                <c:pt idx="11">
                  <c:v>288.32625874999997</c:v>
                </c:pt>
                <c:pt idx="15">
                  <c:v>446.18609875000004</c:v>
                </c:pt>
                <c:pt idx="19">
                  <c:v>643.09420749999992</c:v>
                </c:pt>
              </c:numCache>
            </c:numRef>
          </c:val>
        </c:ser>
        <c:axId val="129745664"/>
        <c:axId val="129747200"/>
      </c:barChart>
      <c:catAx>
        <c:axId val="129745664"/>
        <c:scaling>
          <c:orientation val="minMax"/>
        </c:scaling>
        <c:axPos val="b"/>
        <c:tickLblPos val="nextTo"/>
        <c:crossAx val="129747200"/>
        <c:crosses val="autoZero"/>
        <c:auto val="1"/>
        <c:lblAlgn val="ctr"/>
        <c:lblOffset val="100"/>
      </c:catAx>
      <c:valAx>
        <c:axId val="129747200"/>
        <c:scaling>
          <c:orientation val="minMax"/>
        </c:scaling>
        <c:axPos val="l"/>
        <c:majorGridlines/>
        <c:numFmt formatCode="General" sourceLinked="1"/>
        <c:tickLblPos val="nextTo"/>
        <c:crossAx val="12974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Clark!$K$1:$K$2</c:f>
              <c:strCache>
                <c:ptCount val="1"/>
                <c:pt idx="0">
                  <c:v>C_avg g</c:v>
                </c:pt>
              </c:strCache>
            </c:strRef>
          </c:tx>
          <c:val>
            <c:numRef>
              <c:f>Clark!$K$3:$K$22</c:f>
              <c:numCache>
                <c:formatCode>General</c:formatCode>
                <c:ptCount val="20"/>
                <c:pt idx="3">
                  <c:v>141.66061624999998</c:v>
                </c:pt>
                <c:pt idx="7">
                  <c:v>337.60651250000001</c:v>
                </c:pt>
                <c:pt idx="11">
                  <c:v>383.66900249999998</c:v>
                </c:pt>
                <c:pt idx="15">
                  <c:v>577.20773250000002</c:v>
                </c:pt>
                <c:pt idx="19">
                  <c:v>721.84719500000006</c:v>
                </c:pt>
              </c:numCache>
            </c:numRef>
          </c:val>
        </c:ser>
        <c:axId val="129804928"/>
        <c:axId val="129814912"/>
      </c:barChart>
      <c:catAx>
        <c:axId val="129804928"/>
        <c:scaling>
          <c:orientation val="minMax"/>
        </c:scaling>
        <c:axPos val="b"/>
        <c:tickLblPos val="nextTo"/>
        <c:crossAx val="129814912"/>
        <c:crosses val="autoZero"/>
        <c:auto val="1"/>
        <c:lblAlgn val="ctr"/>
        <c:lblOffset val="100"/>
      </c:catAx>
      <c:valAx>
        <c:axId val="129814912"/>
        <c:scaling>
          <c:orientation val="minMax"/>
        </c:scaling>
        <c:axPos val="l"/>
        <c:majorGridlines/>
        <c:numFmt formatCode="General" sourceLinked="1"/>
        <c:tickLblPos val="nextTo"/>
        <c:crossAx val="12980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MMTN!$K$1:$K$2</c:f>
              <c:strCache>
                <c:ptCount val="1"/>
                <c:pt idx="0">
                  <c:v>C_avg g</c:v>
                </c:pt>
              </c:strCache>
            </c:strRef>
          </c:tx>
          <c:val>
            <c:numRef>
              <c:f>MMTN!$K$3:$K$23</c:f>
              <c:numCache>
                <c:formatCode>General</c:formatCode>
                <c:ptCount val="21"/>
                <c:pt idx="3">
                  <c:v>48.147547500000002</c:v>
                </c:pt>
                <c:pt idx="6">
                  <c:v>34.883665000000001</c:v>
                </c:pt>
                <c:pt idx="10">
                  <c:v>122.27824375</c:v>
                </c:pt>
                <c:pt idx="13">
                  <c:v>101.30317833333334</c:v>
                </c:pt>
                <c:pt idx="17">
                  <c:v>196.97254125000001</c:v>
                </c:pt>
                <c:pt idx="20">
                  <c:v>160.54897</c:v>
                </c:pt>
              </c:numCache>
            </c:numRef>
          </c:val>
        </c:ser>
        <c:axId val="46887680"/>
        <c:axId val="46889216"/>
      </c:barChart>
      <c:catAx>
        <c:axId val="46887680"/>
        <c:scaling>
          <c:orientation val="minMax"/>
        </c:scaling>
        <c:axPos val="b"/>
        <c:tickLblPos val="nextTo"/>
        <c:crossAx val="46889216"/>
        <c:crosses val="autoZero"/>
        <c:auto val="1"/>
        <c:lblAlgn val="ctr"/>
        <c:lblOffset val="100"/>
      </c:catAx>
      <c:valAx>
        <c:axId val="46889216"/>
        <c:scaling>
          <c:orientation val="minMax"/>
        </c:scaling>
        <c:axPos val="l"/>
        <c:majorGridlines/>
        <c:numFmt formatCode="General" sourceLinked="1"/>
        <c:tickLblPos val="nextTo"/>
        <c:crossAx val="4688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171450</xdr:rowOff>
    </xdr:from>
    <xdr:to>
      <xdr:col>19</xdr:col>
      <xdr:colOff>419100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4</xdr:row>
      <xdr:rowOff>142875</xdr:rowOff>
    </xdr:from>
    <xdr:to>
      <xdr:col>20</xdr:col>
      <xdr:colOff>133350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</xdr:row>
      <xdr:rowOff>38100</xdr:rowOff>
    </xdr:from>
    <xdr:to>
      <xdr:col>19</xdr:col>
      <xdr:colOff>495300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cols>
    <col min="1" max="1" width="13.7109375" style="1" customWidth="1"/>
    <col min="2" max="2" width="7.85546875" style="1" bestFit="1" customWidth="1"/>
    <col min="3" max="3" width="11.5703125" customWidth="1"/>
    <col min="4" max="4" width="10.5703125" bestFit="1" customWidth="1"/>
    <col min="5" max="5" width="14.85546875" bestFit="1" customWidth="1"/>
    <col min="6" max="8" width="12" bestFit="1" customWidth="1"/>
    <col min="9" max="9" width="12.5703125" bestFit="1" customWidth="1"/>
    <col min="10" max="10" width="14.140625" bestFit="1" customWidth="1"/>
    <col min="11" max="12" width="13.85546875" bestFit="1" customWidth="1"/>
    <col min="13" max="13" width="13.7109375" bestFit="1" customWidth="1"/>
  </cols>
  <sheetData>
    <row r="1" spans="1:12">
      <c r="A1" s="6" t="s">
        <v>0</v>
      </c>
      <c r="B1" s="6" t="s">
        <v>7</v>
      </c>
      <c r="C1" s="7" t="s">
        <v>2</v>
      </c>
      <c r="D1" s="7" t="s">
        <v>1</v>
      </c>
      <c r="E1" s="7" t="s">
        <v>12</v>
      </c>
      <c r="F1" s="7" t="s">
        <v>13</v>
      </c>
      <c r="G1" s="7" t="s">
        <v>3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</row>
    <row r="2" spans="1:12">
      <c r="A2" s="6"/>
      <c r="B2" s="6" t="s">
        <v>6</v>
      </c>
      <c r="C2" s="7" t="s">
        <v>4</v>
      </c>
      <c r="D2" s="7" t="s">
        <v>4</v>
      </c>
      <c r="E2" s="7" t="s">
        <v>5</v>
      </c>
      <c r="F2" s="7" t="s">
        <v>5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</row>
    <row r="3" spans="1:12">
      <c r="A3" s="4">
        <v>20140514</v>
      </c>
      <c r="B3" s="4">
        <v>1</v>
      </c>
      <c r="C3" s="5">
        <v>165</v>
      </c>
      <c r="D3" s="5">
        <v>161</v>
      </c>
      <c r="E3" s="5">
        <v>4.1302500000000002</v>
      </c>
      <c r="F3" s="5">
        <v>43.811499999999995</v>
      </c>
      <c r="G3" s="5">
        <f>D3*E3/100</f>
        <v>6.649702500000001</v>
      </c>
      <c r="H3" s="5">
        <f>D3*F3/100</f>
        <v>70.536514999999994</v>
      </c>
      <c r="I3" s="5"/>
      <c r="J3" s="5"/>
      <c r="K3" s="5"/>
      <c r="L3" s="5"/>
    </row>
    <row r="4" spans="1:12">
      <c r="A4" s="4">
        <v>20140514</v>
      </c>
      <c r="B4" s="4">
        <v>2</v>
      </c>
      <c r="C4" s="5">
        <v>178</v>
      </c>
      <c r="D4" s="5">
        <v>167</v>
      </c>
      <c r="E4" s="5">
        <v>3.4868000000000001</v>
      </c>
      <c r="F4" s="5">
        <v>44.224000000000004</v>
      </c>
      <c r="G4" s="5">
        <f t="shared" ref="G4:G14" si="0">D4*E4/100</f>
        <v>5.8229560000000005</v>
      </c>
      <c r="H4" s="5">
        <f t="shared" ref="H4:H14" si="1">D4*F4/100</f>
        <v>73.85408000000001</v>
      </c>
      <c r="I4" s="5"/>
      <c r="J4" s="5"/>
      <c r="K4" s="5"/>
      <c r="L4" s="5"/>
    </row>
    <row r="5" spans="1:12">
      <c r="A5" s="4">
        <v>20140514</v>
      </c>
      <c r="B5" s="4">
        <v>3</v>
      </c>
      <c r="C5" s="5">
        <v>158</v>
      </c>
      <c r="D5" s="5">
        <v>152</v>
      </c>
      <c r="E5" s="5">
        <v>3.7017500000000001</v>
      </c>
      <c r="F5" s="5">
        <v>44.248999999999995</v>
      </c>
      <c r="G5" s="5">
        <f t="shared" si="0"/>
        <v>5.6266600000000002</v>
      </c>
      <c r="H5" s="5">
        <f t="shared" si="1"/>
        <v>67.258479999999992</v>
      </c>
      <c r="I5" s="5"/>
      <c r="J5" s="5"/>
      <c r="K5" s="5"/>
      <c r="L5" s="5"/>
    </row>
    <row r="6" spans="1:12">
      <c r="A6" s="4">
        <v>20140514</v>
      </c>
      <c r="B6" s="4">
        <v>4</v>
      </c>
      <c r="C6" s="5">
        <v>229</v>
      </c>
      <c r="D6" s="5">
        <v>211</v>
      </c>
      <c r="E6" s="5">
        <v>3.0079500000000001</v>
      </c>
      <c r="F6" s="5">
        <v>43.293000000000006</v>
      </c>
      <c r="G6" s="5">
        <f t="shared" si="0"/>
        <v>6.3467745000000004</v>
      </c>
      <c r="H6" s="5">
        <f t="shared" si="1"/>
        <v>91.348230000000015</v>
      </c>
      <c r="I6" s="17">
        <f>AVERAGE(G3:G6)</f>
        <v>6.1115232500000012</v>
      </c>
      <c r="J6" s="15">
        <f>STDEV(G3:G6)</f>
        <v>0.47022813070899744</v>
      </c>
      <c r="K6" s="17">
        <f>AVERAGE(H3:H6)</f>
        <v>75.74932625000001</v>
      </c>
      <c r="L6" s="5">
        <f>STDEV(H3:H6)</f>
        <v>10.742216216392306</v>
      </c>
    </row>
    <row r="7" spans="1:12">
      <c r="A7" s="2">
        <v>20140529</v>
      </c>
      <c r="B7" s="2">
        <v>1</v>
      </c>
      <c r="C7" s="3">
        <v>939</v>
      </c>
      <c r="D7" s="3">
        <v>186</v>
      </c>
      <c r="E7" s="3">
        <v>3.0045999999999999</v>
      </c>
      <c r="F7" s="3">
        <v>43.798000000000002</v>
      </c>
      <c r="G7" s="3">
        <f t="shared" si="0"/>
        <v>5.5885559999999996</v>
      </c>
      <c r="H7" s="3">
        <f t="shared" si="1"/>
        <v>81.464280000000002</v>
      </c>
      <c r="I7" s="16"/>
      <c r="J7" s="16"/>
      <c r="K7" s="16"/>
      <c r="L7" s="3"/>
    </row>
    <row r="8" spans="1:12">
      <c r="A8" s="2">
        <v>20140529</v>
      </c>
      <c r="B8" s="2">
        <v>2</v>
      </c>
      <c r="C8" s="3">
        <v>1846</v>
      </c>
      <c r="D8" s="3">
        <v>413</v>
      </c>
      <c r="E8" s="3">
        <v>2.4474999999999998</v>
      </c>
      <c r="F8" s="3">
        <v>44.975999999999999</v>
      </c>
      <c r="G8" s="3">
        <f t="shared" si="0"/>
        <v>10.108174999999999</v>
      </c>
      <c r="H8" s="3">
        <f t="shared" si="1"/>
        <v>185.75088</v>
      </c>
      <c r="I8" s="16"/>
      <c r="J8" s="16"/>
      <c r="K8" s="16"/>
      <c r="L8" s="3"/>
    </row>
    <row r="9" spans="1:12">
      <c r="A9" s="2">
        <v>20140529</v>
      </c>
      <c r="B9" s="2">
        <v>3</v>
      </c>
      <c r="C9" s="3">
        <v>2181</v>
      </c>
      <c r="D9" s="3">
        <v>502</v>
      </c>
      <c r="E9" s="3">
        <v>2.0511499999999998</v>
      </c>
      <c r="F9" s="3">
        <v>44.545000000000002</v>
      </c>
      <c r="G9" s="3">
        <f t="shared" si="0"/>
        <v>10.296772999999998</v>
      </c>
      <c r="H9" s="3">
        <f t="shared" si="1"/>
        <v>223.61590000000001</v>
      </c>
      <c r="I9" s="16"/>
      <c r="J9" s="16"/>
      <c r="K9" s="16"/>
      <c r="L9" s="3"/>
    </row>
    <row r="10" spans="1:12">
      <c r="A10" s="2">
        <v>20140529</v>
      </c>
      <c r="B10" s="2">
        <v>4</v>
      </c>
      <c r="C10" s="3">
        <v>2425</v>
      </c>
      <c r="D10" s="3">
        <v>563</v>
      </c>
      <c r="E10" s="3">
        <v>2.1123500000000002</v>
      </c>
      <c r="F10" s="3">
        <v>44.892499999999998</v>
      </c>
      <c r="G10" s="3">
        <f t="shared" si="0"/>
        <v>11.892530499999999</v>
      </c>
      <c r="H10" s="3">
        <f t="shared" si="1"/>
        <v>252.74477499999998</v>
      </c>
      <c r="I10" s="18">
        <f>AVERAGE(G7:G10)</f>
        <v>9.4715086249999985</v>
      </c>
      <c r="J10" s="16">
        <f>STDEV(G7:G10)</f>
        <v>2.7095555212939009</v>
      </c>
      <c r="K10" s="18">
        <f>AVERAGE(H7:H10)</f>
        <v>185.89395875</v>
      </c>
      <c r="L10" s="3">
        <f>STDEV(H7:H10)</f>
        <v>74.827701555677422</v>
      </c>
    </row>
    <row r="11" spans="1:12">
      <c r="A11" s="4">
        <v>20140611</v>
      </c>
      <c r="B11" s="4">
        <v>1</v>
      </c>
      <c r="C11" s="5">
        <v>2843</v>
      </c>
      <c r="D11" s="5">
        <v>738</v>
      </c>
      <c r="E11" s="5">
        <v>2.1890499999999999</v>
      </c>
      <c r="F11" s="5">
        <v>45.233999999999995</v>
      </c>
      <c r="G11" s="5">
        <f t="shared" si="0"/>
        <v>16.155189</v>
      </c>
      <c r="H11" s="5">
        <f t="shared" si="1"/>
        <v>333.82691999999997</v>
      </c>
      <c r="I11" s="15"/>
      <c r="J11" s="15"/>
      <c r="K11" s="15"/>
      <c r="L11" s="5"/>
    </row>
    <row r="12" spans="1:12">
      <c r="A12" s="4">
        <v>20140611</v>
      </c>
      <c r="B12" s="4">
        <v>2</v>
      </c>
      <c r="C12" s="5">
        <v>2300</v>
      </c>
      <c r="D12" s="5">
        <v>666</v>
      </c>
      <c r="E12" s="5">
        <v>1.6810499999999999</v>
      </c>
      <c r="F12" s="5">
        <v>45.457000000000001</v>
      </c>
      <c r="G12" s="5">
        <f t="shared" si="0"/>
        <v>11.195792999999998</v>
      </c>
      <c r="H12" s="5">
        <f t="shared" si="1"/>
        <v>302.74362000000002</v>
      </c>
      <c r="I12" s="15"/>
      <c r="J12" s="15"/>
      <c r="K12" s="15"/>
      <c r="L12" s="5"/>
    </row>
    <row r="13" spans="1:12">
      <c r="A13" s="4">
        <v>20140611</v>
      </c>
      <c r="B13" s="4">
        <v>3</v>
      </c>
      <c r="C13" s="5">
        <v>2196</v>
      </c>
      <c r="D13" s="5">
        <v>599</v>
      </c>
      <c r="E13" s="5">
        <v>1.6646999999999998</v>
      </c>
      <c r="F13" s="5">
        <v>45.047499999999999</v>
      </c>
      <c r="G13" s="5">
        <f t="shared" si="0"/>
        <v>9.9715529999999983</v>
      </c>
      <c r="H13" s="5">
        <f t="shared" si="1"/>
        <v>269.83452499999999</v>
      </c>
      <c r="I13" s="15"/>
      <c r="J13" s="15"/>
      <c r="K13" s="15"/>
      <c r="L13" s="5"/>
    </row>
    <row r="14" spans="1:12">
      <c r="A14" s="4">
        <v>20140611</v>
      </c>
      <c r="B14" s="4">
        <v>4</v>
      </c>
      <c r="C14" s="5">
        <v>1814</v>
      </c>
      <c r="D14" s="5">
        <v>542</v>
      </c>
      <c r="E14" s="5">
        <v>1.7723</v>
      </c>
      <c r="F14" s="5">
        <v>45.5535</v>
      </c>
      <c r="G14" s="5">
        <f t="shared" si="0"/>
        <v>9.6058659999999989</v>
      </c>
      <c r="H14" s="5">
        <f t="shared" si="1"/>
        <v>246.89997</v>
      </c>
      <c r="I14" s="17">
        <f>AVERAGE(G11:G14)</f>
        <v>11.732100249999998</v>
      </c>
      <c r="J14" s="15">
        <f>STDEV(G11:G14)</f>
        <v>3.0260941967126946</v>
      </c>
      <c r="K14" s="17">
        <f>AVERAGE(H11:H14)</f>
        <v>288.32625874999997</v>
      </c>
      <c r="L14" s="5">
        <f>STDEV(H11:H14)</f>
        <v>38.018644970942177</v>
      </c>
    </row>
    <row r="15" spans="1:12">
      <c r="A15" s="2">
        <v>20140625</v>
      </c>
      <c r="B15" s="2">
        <v>1</v>
      </c>
      <c r="C15" s="3">
        <v>2983</v>
      </c>
      <c r="D15" s="3">
        <v>1016</v>
      </c>
      <c r="E15" s="3">
        <v>1.7041499999999998</v>
      </c>
      <c r="F15" s="3">
        <v>45.683499999999995</v>
      </c>
      <c r="G15" s="3">
        <f>D15*E15/100</f>
        <v>17.314163999999998</v>
      </c>
      <c r="H15" s="3">
        <f>D15*F15/100</f>
        <v>464.14435999999995</v>
      </c>
      <c r="I15" s="16"/>
      <c r="J15" s="16"/>
      <c r="K15" s="16"/>
      <c r="L15" s="3"/>
    </row>
    <row r="16" spans="1:12">
      <c r="A16" s="2">
        <v>20140625</v>
      </c>
      <c r="B16" s="2">
        <v>2</v>
      </c>
      <c r="C16" s="3">
        <v>2682</v>
      </c>
      <c r="D16" s="3">
        <v>969</v>
      </c>
      <c r="E16" s="3">
        <v>1.3486500000000001</v>
      </c>
      <c r="F16" s="3">
        <v>45.301000000000002</v>
      </c>
      <c r="G16" s="3">
        <f t="shared" ref="G16:G22" si="2">D16*E16/100</f>
        <v>13.0684185</v>
      </c>
      <c r="H16" s="3">
        <f t="shared" ref="H16:H22" si="3">D16*F16/100</f>
        <v>438.96669000000003</v>
      </c>
      <c r="I16" s="16"/>
      <c r="J16" s="16"/>
      <c r="K16" s="16"/>
      <c r="L16" s="3"/>
    </row>
    <row r="17" spans="1:13">
      <c r="A17" s="2">
        <v>20140625</v>
      </c>
      <c r="B17" s="2">
        <v>3</v>
      </c>
      <c r="C17" s="3">
        <v>2306</v>
      </c>
      <c r="D17" s="3">
        <v>827</v>
      </c>
      <c r="E17" s="3">
        <v>1.4811000000000001</v>
      </c>
      <c r="F17" s="3">
        <v>45.755499999999998</v>
      </c>
      <c r="G17" s="3">
        <f t="shared" si="2"/>
        <v>12.248697</v>
      </c>
      <c r="H17" s="3">
        <f t="shared" si="3"/>
        <v>378.39798499999995</v>
      </c>
      <c r="I17" s="16"/>
      <c r="J17" s="16"/>
      <c r="K17" s="16"/>
      <c r="L17" s="3"/>
    </row>
    <row r="18" spans="1:13">
      <c r="A18" s="2">
        <v>20140625</v>
      </c>
      <c r="B18" s="2">
        <v>4</v>
      </c>
      <c r="C18" s="3">
        <v>2898</v>
      </c>
      <c r="D18" s="3">
        <v>1098</v>
      </c>
      <c r="E18" s="3">
        <v>1.2075</v>
      </c>
      <c r="F18" s="3">
        <v>45.832000000000001</v>
      </c>
      <c r="G18" s="3">
        <f t="shared" si="2"/>
        <v>13.25835</v>
      </c>
      <c r="H18" s="3">
        <f t="shared" si="3"/>
        <v>503.23536000000001</v>
      </c>
      <c r="I18" s="18">
        <f>AVERAGE(G15:G18)</f>
        <v>13.972407375</v>
      </c>
      <c r="J18" s="16">
        <f>STDEV(G15:G18)</f>
        <v>2.2705057159532864</v>
      </c>
      <c r="K18" s="18">
        <f>AVERAGE(H15:H18)</f>
        <v>446.18609875000004</v>
      </c>
      <c r="L18" s="3">
        <f>STDEV(H15:H18)</f>
        <v>52.359225817985021</v>
      </c>
    </row>
    <row r="19" spans="1:13">
      <c r="A19" s="4">
        <v>20140715</v>
      </c>
      <c r="B19" s="4">
        <v>1</v>
      </c>
      <c r="C19" s="5">
        <v>2370</v>
      </c>
      <c r="D19" s="5">
        <v>1374</v>
      </c>
      <c r="E19" s="5">
        <v>1.3702999999999999</v>
      </c>
      <c r="F19" s="5">
        <v>45.454499999999996</v>
      </c>
      <c r="G19" s="5">
        <f t="shared" si="2"/>
        <v>18.827921999999997</v>
      </c>
      <c r="H19" s="5">
        <f t="shared" si="3"/>
        <v>624.54482999999993</v>
      </c>
      <c r="I19" s="5"/>
      <c r="J19" s="5"/>
      <c r="K19" s="5"/>
      <c r="L19" s="5"/>
    </row>
    <row r="20" spans="1:13">
      <c r="A20" s="4">
        <v>20140715</v>
      </c>
      <c r="B20" s="4">
        <v>2</v>
      </c>
      <c r="C20" s="5">
        <v>2376</v>
      </c>
      <c r="D20" s="5">
        <v>1461</v>
      </c>
      <c r="E20" s="5">
        <v>1.2269000000000001</v>
      </c>
      <c r="F20" s="5">
        <v>45.867999999999995</v>
      </c>
      <c r="G20" s="5">
        <f t="shared" si="2"/>
        <v>17.925009000000003</v>
      </c>
      <c r="H20" s="5">
        <f t="shared" si="3"/>
        <v>670.1314799999999</v>
      </c>
      <c r="I20" s="5"/>
      <c r="J20" s="5"/>
      <c r="K20" s="5"/>
      <c r="L20" s="5"/>
    </row>
    <row r="21" spans="1:13">
      <c r="A21" s="4">
        <v>20140715</v>
      </c>
      <c r="B21" s="4">
        <v>3</v>
      </c>
      <c r="C21" s="5">
        <v>2184</v>
      </c>
      <c r="D21" s="5">
        <v>1279</v>
      </c>
      <c r="E21" s="5">
        <v>0.99697999999999998</v>
      </c>
      <c r="F21" s="5">
        <v>45.415500000000002</v>
      </c>
      <c r="G21" s="5">
        <f t="shared" si="2"/>
        <v>12.751374200000001</v>
      </c>
      <c r="H21" s="5">
        <f t="shared" si="3"/>
        <v>580.86424499999998</v>
      </c>
      <c r="I21" s="5"/>
      <c r="J21" s="5"/>
      <c r="K21" s="5"/>
      <c r="L21" s="5"/>
    </row>
    <row r="22" spans="1:13">
      <c r="A22" s="4">
        <v>20140715</v>
      </c>
      <c r="B22" s="4">
        <v>4</v>
      </c>
      <c r="C22" s="5">
        <v>2577</v>
      </c>
      <c r="D22" s="5">
        <v>1535</v>
      </c>
      <c r="E22" s="5">
        <v>1.011595</v>
      </c>
      <c r="F22" s="5">
        <v>45.396500000000003</v>
      </c>
      <c r="G22" s="5">
        <f t="shared" si="2"/>
        <v>15.52798325</v>
      </c>
      <c r="H22" s="5">
        <f t="shared" si="3"/>
        <v>696.836275</v>
      </c>
      <c r="I22" s="17">
        <f>AVERAGE(G19:G22)</f>
        <v>16.258072112500003</v>
      </c>
      <c r="J22" s="15">
        <f>STDEV(G19:G22)</f>
        <v>2.721076198116601</v>
      </c>
      <c r="K22" s="17">
        <f>AVERAGE(H19:H22)</f>
        <v>643.09420749999992</v>
      </c>
      <c r="L22" s="5">
        <f>STDEV(H19:H22)</f>
        <v>51.107310507085394</v>
      </c>
    </row>
    <row r="23" spans="1:13">
      <c r="A23" s="6" t="s">
        <v>0</v>
      </c>
      <c r="B23" s="6" t="s">
        <v>7</v>
      </c>
      <c r="C23" s="7" t="s">
        <v>2</v>
      </c>
      <c r="D23" s="7" t="s">
        <v>1</v>
      </c>
      <c r="E23" s="7" t="s">
        <v>19</v>
      </c>
      <c r="F23" s="7" t="s">
        <v>20</v>
      </c>
      <c r="G23" s="7" t="s">
        <v>21</v>
      </c>
      <c r="H23" s="7" t="s">
        <v>27</v>
      </c>
      <c r="I23" s="7" t="s">
        <v>26</v>
      </c>
      <c r="J23" s="7" t="s">
        <v>22</v>
      </c>
      <c r="K23" s="7" t="s">
        <v>23</v>
      </c>
      <c r="L23" s="7" t="s">
        <v>24</v>
      </c>
      <c r="M23" s="7" t="s">
        <v>25</v>
      </c>
    </row>
    <row r="24" spans="1:13">
      <c r="A24" s="11">
        <v>20140802</v>
      </c>
      <c r="B24" s="2">
        <v>1</v>
      </c>
      <c r="C24" s="3">
        <v>1298</v>
      </c>
      <c r="D24" s="3">
        <v>1238</v>
      </c>
      <c r="E24" s="3">
        <v>620.33000000000004</v>
      </c>
      <c r="F24" s="3">
        <v>2.1198999999999999</v>
      </c>
      <c r="G24" s="3">
        <v>43.601999999999997</v>
      </c>
      <c r="H24" s="3">
        <f>E24*F24/100</f>
        <v>13.150375670000001</v>
      </c>
      <c r="I24" s="3">
        <f>E24*G24/100</f>
        <v>270.47628659999998</v>
      </c>
      <c r="J24" s="3"/>
      <c r="K24" s="3"/>
      <c r="L24" s="3"/>
      <c r="M24" s="3"/>
    </row>
    <row r="25" spans="1:13">
      <c r="A25" s="11">
        <v>20140802</v>
      </c>
      <c r="B25" s="2">
        <v>2</v>
      </c>
      <c r="C25" s="3">
        <v>1354</v>
      </c>
      <c r="D25" s="3">
        <v>1305</v>
      </c>
      <c r="E25" s="3">
        <v>612.96</v>
      </c>
      <c r="F25" s="3">
        <v>1.9529000000000001</v>
      </c>
      <c r="G25" s="3">
        <v>43.429000000000002</v>
      </c>
      <c r="H25" s="3">
        <f t="shared" ref="H25:H27" si="4">E25*F25/100</f>
        <v>11.970495840000002</v>
      </c>
      <c r="I25" s="3">
        <f t="shared" ref="I25:I27" si="5">E25*G25/100</f>
        <v>266.20239839999999</v>
      </c>
      <c r="J25" s="3"/>
      <c r="K25" s="3"/>
      <c r="L25" s="3"/>
      <c r="M25" s="3"/>
    </row>
    <row r="26" spans="1:13">
      <c r="A26" s="11">
        <v>20140802</v>
      </c>
      <c r="B26" s="2">
        <v>3</v>
      </c>
      <c r="C26" s="3">
        <v>1114</v>
      </c>
      <c r="D26" s="3">
        <v>1072</v>
      </c>
      <c r="E26" s="3">
        <v>464.3</v>
      </c>
      <c r="F26" s="3">
        <v>1.7836000000000001</v>
      </c>
      <c r="G26" s="3">
        <v>43.878</v>
      </c>
      <c r="H26" s="3">
        <f t="shared" si="4"/>
        <v>8.281254800000001</v>
      </c>
      <c r="I26" s="3">
        <f t="shared" si="5"/>
        <v>203.72555400000002</v>
      </c>
      <c r="J26" s="3"/>
      <c r="K26" s="3"/>
      <c r="L26" s="3"/>
      <c r="M26" s="3"/>
    </row>
    <row r="27" spans="1:13">
      <c r="A27" s="11">
        <v>20140802</v>
      </c>
      <c r="B27" s="2">
        <v>4</v>
      </c>
      <c r="C27" s="3">
        <v>1037</v>
      </c>
      <c r="D27" s="3">
        <v>956</v>
      </c>
      <c r="E27" s="3">
        <v>422.7</v>
      </c>
      <c r="F27" s="3">
        <v>1.7135</v>
      </c>
      <c r="G27" s="3">
        <v>43.927</v>
      </c>
      <c r="H27" s="3">
        <f t="shared" si="4"/>
        <v>7.2429644999999994</v>
      </c>
      <c r="I27" s="3">
        <f t="shared" si="5"/>
        <v>185.67942899999997</v>
      </c>
      <c r="J27" s="21">
        <f>AVERAGE(H24:H27)</f>
        <v>10.1612727025</v>
      </c>
      <c r="K27" s="3">
        <f>STDEV(H24:H27)</f>
        <v>2.8436487705107556</v>
      </c>
      <c r="L27" s="21">
        <f>AVERAGE(I24:I27)</f>
        <v>231.520917</v>
      </c>
      <c r="M27" s="3">
        <f>STDEV(I24:I27)</f>
        <v>43.183137909478226</v>
      </c>
    </row>
    <row r="28" spans="1:13">
      <c r="A28" s="6" t="s">
        <v>0</v>
      </c>
      <c r="B28" s="6" t="s">
        <v>7</v>
      </c>
      <c r="C28" s="7" t="s">
        <v>2</v>
      </c>
      <c r="D28" s="7" t="s">
        <v>1</v>
      </c>
      <c r="E28" s="7" t="s">
        <v>18</v>
      </c>
      <c r="F28" s="7" t="s">
        <v>28</v>
      </c>
      <c r="G28" s="7" t="s">
        <v>29</v>
      </c>
      <c r="H28" s="7" t="s">
        <v>30</v>
      </c>
      <c r="I28" s="7" t="s">
        <v>31</v>
      </c>
      <c r="J28" s="7" t="s">
        <v>32</v>
      </c>
      <c r="K28" s="7" t="s">
        <v>33</v>
      </c>
      <c r="L28" s="7" t="s">
        <v>34</v>
      </c>
      <c r="M28" s="7" t="s">
        <v>35</v>
      </c>
    </row>
    <row r="29" spans="1:13">
      <c r="A29" s="11">
        <v>20140802</v>
      </c>
      <c r="B29" s="2">
        <v>1</v>
      </c>
      <c r="C29" s="3">
        <v>1298</v>
      </c>
      <c r="D29" s="3">
        <v>1238</v>
      </c>
      <c r="E29" s="3">
        <f>D29-E24</f>
        <v>617.66999999999996</v>
      </c>
      <c r="F29" s="3">
        <v>0.49854999999999999</v>
      </c>
      <c r="G29" s="3">
        <v>46.512999999999998</v>
      </c>
      <c r="H29" s="3">
        <f>E29*F29/100</f>
        <v>3.0793937849999997</v>
      </c>
      <c r="I29" s="3">
        <f>E29*G29/100</f>
        <v>287.29684709999998</v>
      </c>
      <c r="J29" s="3"/>
      <c r="K29" s="3"/>
      <c r="L29" s="3"/>
      <c r="M29" s="3"/>
    </row>
    <row r="30" spans="1:13">
      <c r="A30" s="11">
        <v>20140802</v>
      </c>
      <c r="B30" s="2">
        <v>2</v>
      </c>
      <c r="C30" s="3">
        <v>1354</v>
      </c>
      <c r="D30" s="3">
        <v>1305</v>
      </c>
      <c r="E30" s="3">
        <f>D30-E25</f>
        <v>692.04</v>
      </c>
      <c r="F30" s="3">
        <v>0.4753</v>
      </c>
      <c r="G30" s="3">
        <v>46.213000000000001</v>
      </c>
      <c r="H30" s="3">
        <f t="shared" ref="H30:H32" si="6">E30*F30/100</f>
        <v>3.2892661199999997</v>
      </c>
      <c r="I30" s="3">
        <f t="shared" ref="I30:I32" si="7">E30*G30/100</f>
        <v>319.81244520000001</v>
      </c>
      <c r="J30" s="3"/>
      <c r="K30" s="3"/>
      <c r="L30" s="3"/>
      <c r="M30" s="3"/>
    </row>
    <row r="31" spans="1:13">
      <c r="A31" s="11">
        <v>20140802</v>
      </c>
      <c r="B31" s="2">
        <v>3</v>
      </c>
      <c r="C31" s="3">
        <v>1114</v>
      </c>
      <c r="D31" s="3">
        <v>1072</v>
      </c>
      <c r="E31" s="3">
        <f t="shared" ref="E30:E32" si="8">D31-E26</f>
        <v>607.70000000000005</v>
      </c>
      <c r="F31" s="3">
        <v>0.37818000000000002</v>
      </c>
      <c r="G31" s="3">
        <v>47.076000000000001</v>
      </c>
      <c r="H31" s="3">
        <f t="shared" si="6"/>
        <v>2.2981998600000004</v>
      </c>
      <c r="I31" s="3">
        <f t="shared" si="7"/>
        <v>286.08085199999999</v>
      </c>
      <c r="J31" s="3"/>
      <c r="K31" s="3"/>
      <c r="L31" s="3"/>
      <c r="M31" s="3"/>
    </row>
    <row r="32" spans="1:13">
      <c r="A32" s="11">
        <v>20140802</v>
      </c>
      <c r="B32" s="2">
        <v>4</v>
      </c>
      <c r="C32" s="3">
        <v>1037</v>
      </c>
      <c r="D32" s="3">
        <v>956</v>
      </c>
      <c r="E32" s="3">
        <f t="shared" si="8"/>
        <v>533.29999999999995</v>
      </c>
      <c r="F32" s="3">
        <v>0.44246999999999997</v>
      </c>
      <c r="G32" s="3">
        <v>46.817999999999998</v>
      </c>
      <c r="H32" s="3">
        <f t="shared" si="6"/>
        <v>2.3596925099999995</v>
      </c>
      <c r="I32" s="3">
        <f t="shared" si="7"/>
        <v>249.68039399999998</v>
      </c>
      <c r="J32" s="21">
        <f>AVERAGE(H29:H32)</f>
        <v>2.7566380687500001</v>
      </c>
      <c r="K32" s="3">
        <f>STDEV(H29:H32)</f>
        <v>0.50186162143353052</v>
      </c>
      <c r="L32" s="21">
        <f>AVERAGE(I29:I32)</f>
        <v>285.71763457499998</v>
      </c>
      <c r="M32" s="3">
        <f>STDEV(I29:I32)</f>
        <v>28.6575450153011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topLeftCell="A13" workbookViewId="0">
      <selection activeCell="L33" sqref="L33"/>
    </sheetView>
  </sheetViews>
  <sheetFormatPr defaultRowHeight="15"/>
  <cols>
    <col min="5" max="5" width="14.85546875" bestFit="1" customWidth="1"/>
    <col min="6" max="7" width="12" bestFit="1" customWidth="1"/>
    <col min="8" max="8" width="11" bestFit="1" customWidth="1"/>
    <col min="9" max="9" width="12.5703125" bestFit="1" customWidth="1"/>
    <col min="10" max="10" width="14.140625" bestFit="1" customWidth="1"/>
    <col min="11" max="12" width="13.85546875" bestFit="1" customWidth="1"/>
    <col min="13" max="13" width="13.7109375" bestFit="1" customWidth="1"/>
  </cols>
  <sheetData>
    <row r="1" spans="1:12">
      <c r="A1" s="6" t="s">
        <v>0</v>
      </c>
      <c r="B1" s="6" t="s">
        <v>7</v>
      </c>
      <c r="C1" s="7" t="s">
        <v>2</v>
      </c>
      <c r="D1" s="7" t="s">
        <v>1</v>
      </c>
      <c r="E1" s="7" t="s">
        <v>12</v>
      </c>
      <c r="F1" s="7" t="s">
        <v>13</v>
      </c>
      <c r="G1" s="7" t="s">
        <v>3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</row>
    <row r="2" spans="1:12">
      <c r="A2" s="6"/>
      <c r="B2" s="6" t="s">
        <v>6</v>
      </c>
      <c r="C2" s="7" t="s">
        <v>4</v>
      </c>
      <c r="D2" s="7" t="s">
        <v>4</v>
      </c>
      <c r="E2" s="7" t="s">
        <v>5</v>
      </c>
      <c r="F2" s="7" t="s">
        <v>5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</row>
    <row r="3" spans="1:12">
      <c r="A3" s="4">
        <v>20140514</v>
      </c>
      <c r="B3" s="4">
        <v>1</v>
      </c>
      <c r="C3" s="5">
        <v>512</v>
      </c>
      <c r="D3" s="5">
        <v>313</v>
      </c>
      <c r="E3" s="5">
        <v>4.3694499999999996</v>
      </c>
      <c r="F3" s="5">
        <v>44.013999999999996</v>
      </c>
      <c r="G3" s="5">
        <f>D3*E3/100</f>
        <v>13.676378499999998</v>
      </c>
      <c r="H3" s="5">
        <f>D3*F3/100</f>
        <v>137.76381999999998</v>
      </c>
      <c r="I3" s="5"/>
      <c r="J3" s="5"/>
      <c r="K3" s="5"/>
      <c r="L3" s="5"/>
    </row>
    <row r="4" spans="1:12">
      <c r="A4" s="4">
        <v>20140514</v>
      </c>
      <c r="B4" s="4">
        <v>2</v>
      </c>
      <c r="C4" s="5">
        <v>297</v>
      </c>
      <c r="D4" s="5">
        <v>215</v>
      </c>
      <c r="E4" s="5">
        <v>3.9295499999999999</v>
      </c>
      <c r="F4" s="5">
        <v>45.082999999999998</v>
      </c>
      <c r="G4" s="5">
        <f t="shared" ref="G4:G10" si="0">D4*E4/100</f>
        <v>8.4485325000000007</v>
      </c>
      <c r="H4" s="5">
        <f t="shared" ref="H4:H10" si="1">D4*F4/100</f>
        <v>96.928449999999998</v>
      </c>
      <c r="I4" s="5"/>
      <c r="J4" s="5"/>
      <c r="K4" s="5"/>
      <c r="L4" s="5"/>
    </row>
    <row r="5" spans="1:12">
      <c r="A5" s="4">
        <v>20140514</v>
      </c>
      <c r="B5" s="4">
        <v>3</v>
      </c>
      <c r="C5" s="5">
        <v>636</v>
      </c>
      <c r="D5" s="5">
        <v>341</v>
      </c>
      <c r="E5" s="5">
        <v>2.79575</v>
      </c>
      <c r="F5" s="5">
        <v>43.481999999999999</v>
      </c>
      <c r="G5" s="5">
        <f t="shared" si="0"/>
        <v>9.5335074999999989</v>
      </c>
      <c r="H5" s="5">
        <f t="shared" si="1"/>
        <v>148.27361999999999</v>
      </c>
      <c r="I5" s="5"/>
      <c r="J5" s="5"/>
      <c r="K5" s="5"/>
      <c r="L5" s="5"/>
    </row>
    <row r="6" spans="1:12">
      <c r="A6" s="4">
        <v>20140514</v>
      </c>
      <c r="B6" s="4">
        <v>4</v>
      </c>
      <c r="C6" s="5">
        <v>1046</v>
      </c>
      <c r="D6" s="5">
        <v>435</v>
      </c>
      <c r="E6" s="5">
        <v>3.4465500000000002</v>
      </c>
      <c r="F6" s="5">
        <v>42.224499999999999</v>
      </c>
      <c r="G6" s="5">
        <f t="shared" si="0"/>
        <v>14.992492500000001</v>
      </c>
      <c r="H6" s="5">
        <f t="shared" si="1"/>
        <v>183.67657500000001</v>
      </c>
      <c r="I6" s="17">
        <f>AVERAGE(G3:G6)</f>
        <v>11.662727749999998</v>
      </c>
      <c r="J6" s="15">
        <f>STDEV(G3:G6)</f>
        <v>3.1626335340161744</v>
      </c>
      <c r="K6" s="17">
        <f>AVERAGE(H3:H6)</f>
        <v>141.66061624999998</v>
      </c>
      <c r="L6" s="15">
        <f>STDEV(H3:H6)</f>
        <v>35.708189194781291</v>
      </c>
    </row>
    <row r="7" spans="1:12">
      <c r="A7" s="2">
        <v>20140529</v>
      </c>
      <c r="B7" s="2">
        <v>1</v>
      </c>
      <c r="C7" s="3">
        <v>3139</v>
      </c>
      <c r="D7" s="3">
        <v>620</v>
      </c>
      <c r="E7" s="3">
        <v>3.1835</v>
      </c>
      <c r="F7" s="3">
        <v>45.765999999999998</v>
      </c>
      <c r="G7" s="3">
        <f t="shared" si="0"/>
        <v>19.7377</v>
      </c>
      <c r="H7" s="3">
        <f t="shared" si="1"/>
        <v>283.74919999999997</v>
      </c>
      <c r="I7" s="3"/>
      <c r="J7" s="3"/>
      <c r="K7" s="3"/>
      <c r="L7" s="3"/>
    </row>
    <row r="8" spans="1:12">
      <c r="A8" s="2">
        <v>20140529</v>
      </c>
      <c r="B8" s="2">
        <v>2</v>
      </c>
      <c r="C8" s="3">
        <v>2647</v>
      </c>
      <c r="D8" s="3">
        <v>670</v>
      </c>
      <c r="E8" s="3">
        <v>2.0267499999999998</v>
      </c>
      <c r="F8" s="3">
        <v>44.830500000000001</v>
      </c>
      <c r="G8" s="3">
        <f t="shared" si="0"/>
        <v>13.579224999999999</v>
      </c>
      <c r="H8" s="3">
        <f t="shared" si="1"/>
        <v>300.36435</v>
      </c>
      <c r="I8" s="3"/>
      <c r="J8" s="3"/>
      <c r="K8" s="3"/>
      <c r="L8" s="3"/>
    </row>
    <row r="9" spans="1:12">
      <c r="A9" s="2">
        <v>20140529</v>
      </c>
      <c r="B9" s="2">
        <v>3</v>
      </c>
      <c r="C9" s="3">
        <v>3231</v>
      </c>
      <c r="D9" s="3">
        <v>718</v>
      </c>
      <c r="E9" s="3">
        <v>1.9838999999999998</v>
      </c>
      <c r="F9" s="3">
        <v>44.451999999999998</v>
      </c>
      <c r="G9" s="3">
        <f t="shared" si="0"/>
        <v>14.244401999999997</v>
      </c>
      <c r="H9" s="3">
        <f t="shared" si="1"/>
        <v>319.16536000000002</v>
      </c>
      <c r="I9" s="3"/>
      <c r="J9" s="3"/>
      <c r="K9" s="3"/>
      <c r="L9" s="3"/>
    </row>
    <row r="10" spans="1:12">
      <c r="A10" s="2">
        <v>20140529</v>
      </c>
      <c r="B10" s="2">
        <v>4</v>
      </c>
      <c r="C10" s="3">
        <v>4842</v>
      </c>
      <c r="D10" s="3">
        <v>1012</v>
      </c>
      <c r="E10" s="3">
        <v>1.9352499999999999</v>
      </c>
      <c r="F10" s="3">
        <v>44.1845</v>
      </c>
      <c r="G10" s="3">
        <f t="shared" si="0"/>
        <v>19.58473</v>
      </c>
      <c r="H10" s="3">
        <f t="shared" si="1"/>
        <v>447.14713999999998</v>
      </c>
      <c r="I10" s="18">
        <f>AVERAGE(G7:G10)</f>
        <v>16.786514249999996</v>
      </c>
      <c r="J10" s="16">
        <f>STDEV(G7:G10)</f>
        <v>3.3310933009707795</v>
      </c>
      <c r="K10" s="18">
        <f>AVERAGE(H7:H10)</f>
        <v>337.60651250000001</v>
      </c>
      <c r="L10" s="16">
        <f>STDEV(H7:H10)</f>
        <v>74.446432544976119</v>
      </c>
    </row>
    <row r="11" spans="1:12">
      <c r="A11" s="4">
        <v>20140611</v>
      </c>
      <c r="B11" s="4">
        <v>1</v>
      </c>
      <c r="C11" s="5">
        <v>2659</v>
      </c>
      <c r="D11" s="5">
        <v>892</v>
      </c>
      <c r="E11" s="5">
        <v>2.3901500000000002</v>
      </c>
      <c r="F11" s="5">
        <v>45.844999999999999</v>
      </c>
      <c r="G11" s="5">
        <f>D11*E11/100</f>
        <v>21.320138</v>
      </c>
      <c r="H11" s="5">
        <f>D11*F11/100</f>
        <v>408.93739999999997</v>
      </c>
      <c r="I11" s="5"/>
      <c r="J11" s="5"/>
      <c r="K11" s="5"/>
      <c r="L11" s="5"/>
    </row>
    <row r="12" spans="1:12">
      <c r="A12" s="4">
        <v>20140611</v>
      </c>
      <c r="B12" s="4">
        <v>2</v>
      </c>
      <c r="C12" s="5">
        <v>2250</v>
      </c>
      <c r="D12" s="5">
        <v>759</v>
      </c>
      <c r="E12" s="5">
        <v>1.7252000000000001</v>
      </c>
      <c r="F12" s="5">
        <v>45.951999999999998</v>
      </c>
      <c r="G12" s="5">
        <f t="shared" ref="G12:G22" si="2">D12*E12/100</f>
        <v>13.094268</v>
      </c>
      <c r="H12" s="5">
        <f t="shared" ref="H12:H22" si="3">D12*F12/100</f>
        <v>348.77567999999997</v>
      </c>
      <c r="I12" s="5"/>
      <c r="J12" s="5"/>
      <c r="K12" s="5"/>
      <c r="L12" s="5"/>
    </row>
    <row r="13" spans="1:12">
      <c r="A13" s="4">
        <v>20140611</v>
      </c>
      <c r="B13" s="4">
        <v>3</v>
      </c>
      <c r="C13" s="5">
        <v>2407</v>
      </c>
      <c r="D13" s="5">
        <v>801</v>
      </c>
      <c r="E13" s="5">
        <v>1.8471</v>
      </c>
      <c r="F13" s="5">
        <v>45.514499999999998</v>
      </c>
      <c r="G13" s="5">
        <f t="shared" si="2"/>
        <v>14.795271</v>
      </c>
      <c r="H13" s="5">
        <f t="shared" si="3"/>
        <v>364.57114499999994</v>
      </c>
      <c r="I13" s="5"/>
      <c r="J13" s="5"/>
      <c r="K13" s="5"/>
      <c r="L13" s="5"/>
    </row>
    <row r="14" spans="1:12">
      <c r="A14" s="4">
        <v>20140611</v>
      </c>
      <c r="B14" s="4">
        <v>4</v>
      </c>
      <c r="C14" s="5">
        <v>3157</v>
      </c>
      <c r="D14" s="5">
        <v>923</v>
      </c>
      <c r="E14" s="5">
        <v>1.4896500000000001</v>
      </c>
      <c r="F14" s="5">
        <v>44.679500000000004</v>
      </c>
      <c r="G14" s="5">
        <f t="shared" si="2"/>
        <v>13.749469500000002</v>
      </c>
      <c r="H14" s="5">
        <f t="shared" si="3"/>
        <v>412.39178500000003</v>
      </c>
      <c r="I14" s="17">
        <f>AVERAGE(G11:G14)</f>
        <v>15.739786625000001</v>
      </c>
      <c r="J14" s="15">
        <f>STDEV(G11:G14)</f>
        <v>3.7856114560100567</v>
      </c>
      <c r="K14" s="17">
        <f>AVERAGE(H11:H14)</f>
        <v>383.66900249999998</v>
      </c>
      <c r="L14" s="15">
        <f>STDEV(H11:H14)</f>
        <v>31.86305207676331</v>
      </c>
    </row>
    <row r="15" spans="1:12">
      <c r="A15" s="2">
        <v>20140625</v>
      </c>
      <c r="B15" s="2">
        <v>1</v>
      </c>
      <c r="C15" s="3">
        <v>3121</v>
      </c>
      <c r="D15" s="3">
        <v>1228</v>
      </c>
      <c r="E15" s="3">
        <v>1.6591499999999999</v>
      </c>
      <c r="F15" s="3">
        <v>45.79</v>
      </c>
      <c r="G15" s="3">
        <f t="shared" si="2"/>
        <v>20.374361999999998</v>
      </c>
      <c r="H15" s="3">
        <f t="shared" si="3"/>
        <v>562.30119999999999</v>
      </c>
      <c r="I15" s="3"/>
      <c r="J15" s="3"/>
      <c r="K15" s="3"/>
      <c r="L15" s="3"/>
    </row>
    <row r="16" spans="1:12">
      <c r="A16" s="2">
        <v>20140625</v>
      </c>
      <c r="B16" s="2">
        <v>2</v>
      </c>
      <c r="C16" s="3">
        <v>2778</v>
      </c>
      <c r="D16" s="3">
        <v>1106</v>
      </c>
      <c r="E16" s="3">
        <v>1.36185</v>
      </c>
      <c r="F16" s="3">
        <v>45.650499999999994</v>
      </c>
      <c r="G16" s="3">
        <f t="shared" si="2"/>
        <v>15.062061000000002</v>
      </c>
      <c r="H16" s="3">
        <f t="shared" si="3"/>
        <v>504.89452999999992</v>
      </c>
      <c r="I16" s="3"/>
      <c r="J16" s="3"/>
      <c r="K16" s="3"/>
      <c r="L16" s="3"/>
    </row>
    <row r="17" spans="1:13">
      <c r="A17" s="2">
        <v>20140625</v>
      </c>
      <c r="B17" s="2">
        <v>3</v>
      </c>
      <c r="C17" s="3">
        <v>2894</v>
      </c>
      <c r="D17" s="3">
        <v>1121</v>
      </c>
      <c r="E17" s="3">
        <v>1.4172500000000001</v>
      </c>
      <c r="F17" s="3">
        <v>45.592500000000001</v>
      </c>
      <c r="G17" s="3">
        <f t="shared" si="2"/>
        <v>15.887372500000001</v>
      </c>
      <c r="H17" s="3">
        <f t="shared" si="3"/>
        <v>511.09192500000006</v>
      </c>
      <c r="I17" s="3"/>
      <c r="J17" s="3"/>
      <c r="K17" s="3"/>
      <c r="L17" s="3"/>
    </row>
    <row r="18" spans="1:13">
      <c r="A18" s="2">
        <v>20140625</v>
      </c>
      <c r="B18" s="2">
        <v>4</v>
      </c>
      <c r="C18" s="3">
        <v>4872</v>
      </c>
      <c r="D18" s="3">
        <v>1639</v>
      </c>
      <c r="E18" s="3">
        <v>1.2721499999999999</v>
      </c>
      <c r="F18" s="3">
        <v>44.572499999999998</v>
      </c>
      <c r="G18" s="3">
        <f t="shared" si="2"/>
        <v>20.850538499999999</v>
      </c>
      <c r="H18" s="3">
        <f t="shared" si="3"/>
        <v>730.54327499999999</v>
      </c>
      <c r="I18" s="18">
        <f>AVERAGE(G15:G18)</f>
        <v>18.0435835</v>
      </c>
      <c r="J18" s="16">
        <f>STDEV(G15:G18)</f>
        <v>2.9916688254002142</v>
      </c>
      <c r="K18" s="18">
        <f>AVERAGE(H15:H18)</f>
        <v>577.20773250000002</v>
      </c>
      <c r="L18" s="16">
        <f>STDEV(H15:H18)</f>
        <v>105.41108822466749</v>
      </c>
    </row>
    <row r="19" spans="1:13">
      <c r="A19" s="4">
        <v>20140716</v>
      </c>
      <c r="B19" s="4">
        <v>1</v>
      </c>
      <c r="C19" s="5">
        <v>1713</v>
      </c>
      <c r="D19" s="5">
        <v>1374</v>
      </c>
      <c r="E19" s="5">
        <v>1.2986</v>
      </c>
      <c r="F19" s="5">
        <v>46.195999999999998</v>
      </c>
      <c r="G19" s="5">
        <f t="shared" si="2"/>
        <v>17.842763999999999</v>
      </c>
      <c r="H19" s="5">
        <f t="shared" si="3"/>
        <v>634.73303999999996</v>
      </c>
      <c r="I19" s="5"/>
      <c r="J19" s="5"/>
      <c r="K19" s="5"/>
      <c r="L19" s="5"/>
    </row>
    <row r="20" spans="1:13">
      <c r="A20" s="4">
        <v>20140716</v>
      </c>
      <c r="B20" s="4">
        <v>2</v>
      </c>
      <c r="C20" s="5">
        <v>1934</v>
      </c>
      <c r="D20" s="5">
        <v>1433</v>
      </c>
      <c r="E20" s="5">
        <v>0.88277499999999998</v>
      </c>
      <c r="F20" s="5">
        <v>45.981999999999999</v>
      </c>
      <c r="G20" s="5">
        <f t="shared" si="2"/>
        <v>12.650165749999999</v>
      </c>
      <c r="H20" s="5">
        <f t="shared" si="3"/>
        <v>658.9220600000001</v>
      </c>
      <c r="I20" s="5"/>
      <c r="J20" s="5"/>
      <c r="K20" s="5"/>
      <c r="L20" s="5"/>
    </row>
    <row r="21" spans="1:13">
      <c r="A21" s="4">
        <v>20140716</v>
      </c>
      <c r="B21" s="4">
        <v>3</v>
      </c>
      <c r="C21" s="5">
        <v>2241</v>
      </c>
      <c r="D21" s="5">
        <v>1572</v>
      </c>
      <c r="E21" s="5">
        <v>0.70858500000000002</v>
      </c>
      <c r="F21" s="5">
        <v>45.59</v>
      </c>
      <c r="G21" s="5">
        <f t="shared" si="2"/>
        <v>11.138956200000001</v>
      </c>
      <c r="H21" s="5">
        <f t="shared" si="3"/>
        <v>716.67480000000012</v>
      </c>
      <c r="I21" s="5"/>
      <c r="J21" s="5"/>
      <c r="K21" s="5"/>
      <c r="L21" s="5"/>
    </row>
    <row r="22" spans="1:13">
      <c r="A22" s="4">
        <v>20140716</v>
      </c>
      <c r="B22" s="4">
        <v>4</v>
      </c>
      <c r="C22" s="5">
        <v>3289</v>
      </c>
      <c r="D22" s="5">
        <v>1968</v>
      </c>
      <c r="E22" s="5">
        <v>0.84336</v>
      </c>
      <c r="F22" s="5">
        <v>44.566000000000003</v>
      </c>
      <c r="G22" s="5">
        <f t="shared" si="2"/>
        <v>16.597324799999999</v>
      </c>
      <c r="H22" s="5">
        <f t="shared" si="3"/>
        <v>877.05888000000004</v>
      </c>
      <c r="I22" s="17">
        <f>AVERAGE(G19:G22)</f>
        <v>14.557302687499998</v>
      </c>
      <c r="J22" s="15">
        <f>STDEV(G19:G22)</f>
        <v>3.1769067902811767</v>
      </c>
      <c r="K22" s="17">
        <f>AVERAGE(H19:H22)</f>
        <v>721.84719500000006</v>
      </c>
      <c r="L22" s="15">
        <f>STDEV(H19:H22)</f>
        <v>109.03496296556693</v>
      </c>
    </row>
    <row r="23" spans="1:13">
      <c r="A23" s="6" t="s">
        <v>0</v>
      </c>
      <c r="B23" s="6" t="s">
        <v>7</v>
      </c>
      <c r="C23" s="7" t="s">
        <v>2</v>
      </c>
      <c r="D23" s="7" t="s">
        <v>1</v>
      </c>
      <c r="E23" s="7" t="s">
        <v>19</v>
      </c>
      <c r="F23" s="7" t="s">
        <v>20</v>
      </c>
      <c r="G23" s="7" t="s">
        <v>21</v>
      </c>
      <c r="H23" s="7" t="s">
        <v>27</v>
      </c>
      <c r="I23" s="7" t="s">
        <v>26</v>
      </c>
      <c r="J23" s="7" t="s">
        <v>22</v>
      </c>
      <c r="K23" s="7" t="s">
        <v>23</v>
      </c>
      <c r="L23" s="7" t="s">
        <v>24</v>
      </c>
      <c r="M23" s="7" t="s">
        <v>25</v>
      </c>
    </row>
    <row r="24" spans="1:13">
      <c r="A24" s="11">
        <v>20140802</v>
      </c>
      <c r="B24" s="2">
        <v>1</v>
      </c>
      <c r="C24" s="3">
        <v>976</v>
      </c>
      <c r="D24" s="3">
        <v>944</v>
      </c>
      <c r="E24" s="3">
        <v>419.02</v>
      </c>
      <c r="F24" s="3">
        <v>2.5689000000000002</v>
      </c>
      <c r="G24" s="3">
        <v>44.142000000000003</v>
      </c>
      <c r="H24" s="3">
        <f>E24*F24/100</f>
        <v>10.76420478</v>
      </c>
      <c r="I24" s="3">
        <f>E24*G24/100</f>
        <v>184.9638084</v>
      </c>
      <c r="J24" s="3"/>
      <c r="K24" s="3"/>
      <c r="L24" s="3"/>
      <c r="M24" s="3"/>
    </row>
    <row r="25" spans="1:13">
      <c r="A25" s="11">
        <v>20140802</v>
      </c>
      <c r="B25" s="2">
        <v>2</v>
      </c>
      <c r="C25" s="3">
        <v>1181</v>
      </c>
      <c r="D25" s="3">
        <v>1140</v>
      </c>
      <c r="E25" s="3">
        <v>583.72</v>
      </c>
      <c r="F25" s="3">
        <v>2.0217999999999998</v>
      </c>
      <c r="G25" s="3">
        <v>43.646999999999998</v>
      </c>
      <c r="H25" s="3">
        <f t="shared" ref="H25:H27" si="4">E25*F25/100</f>
        <v>11.80165096</v>
      </c>
      <c r="I25" s="3">
        <f t="shared" ref="I25:I27" si="5">E25*G25/100</f>
        <v>254.77626840000002</v>
      </c>
      <c r="J25" s="3"/>
      <c r="K25" s="3"/>
      <c r="L25" s="3"/>
      <c r="M25" s="3"/>
    </row>
    <row r="26" spans="1:13">
      <c r="A26" s="11">
        <v>20140802</v>
      </c>
      <c r="B26" s="2">
        <v>3</v>
      </c>
      <c r="C26" s="3">
        <v>1668</v>
      </c>
      <c r="D26" s="3">
        <v>1594</v>
      </c>
      <c r="E26" s="3">
        <v>747.9</v>
      </c>
      <c r="F26" s="3">
        <v>1.8501000000000001</v>
      </c>
      <c r="G26" s="3">
        <v>43.984000000000002</v>
      </c>
      <c r="H26" s="3">
        <f t="shared" si="4"/>
        <v>13.836897899999999</v>
      </c>
      <c r="I26" s="3">
        <f t="shared" si="5"/>
        <v>328.95633600000002</v>
      </c>
      <c r="J26" s="3"/>
      <c r="K26" s="3"/>
      <c r="L26" s="3"/>
      <c r="M26" s="3"/>
    </row>
    <row r="27" spans="1:13">
      <c r="A27" s="11">
        <v>20140802</v>
      </c>
      <c r="B27" s="2">
        <v>4</v>
      </c>
      <c r="C27" s="3">
        <v>1659</v>
      </c>
      <c r="D27" s="3">
        <v>1560</v>
      </c>
      <c r="E27" s="3">
        <v>685.9</v>
      </c>
      <c r="F27" s="3">
        <v>2.5407000000000002</v>
      </c>
      <c r="G27" s="3">
        <v>44.731000000000002</v>
      </c>
      <c r="H27" s="3">
        <f t="shared" si="4"/>
        <v>17.426661299999999</v>
      </c>
      <c r="I27" s="3">
        <f t="shared" si="5"/>
        <v>306.80992900000001</v>
      </c>
      <c r="J27" s="21">
        <f>AVERAGE(H24:H27)</f>
        <v>13.457353735</v>
      </c>
      <c r="K27" s="3">
        <f>STDEV(H24:H27)</f>
        <v>2.9379051091842023</v>
      </c>
      <c r="L27" s="21">
        <f>AVERAGE(I24:I27)</f>
        <v>268.87658544999999</v>
      </c>
      <c r="M27" s="3">
        <f>STDEV(I24:I27)</f>
        <v>64.001791829568177</v>
      </c>
    </row>
    <row r="28" spans="1:13">
      <c r="A28" s="6" t="s">
        <v>0</v>
      </c>
      <c r="B28" s="6" t="s">
        <v>7</v>
      </c>
      <c r="C28" s="7" t="s">
        <v>2</v>
      </c>
      <c r="D28" s="7" t="s">
        <v>1</v>
      </c>
      <c r="E28" s="7" t="s">
        <v>18</v>
      </c>
      <c r="F28" s="7" t="s">
        <v>28</v>
      </c>
      <c r="G28" s="7" t="s">
        <v>29</v>
      </c>
      <c r="H28" s="7" t="s">
        <v>30</v>
      </c>
      <c r="I28" s="7" t="s">
        <v>31</v>
      </c>
      <c r="J28" s="7" t="s">
        <v>32</v>
      </c>
      <c r="K28" s="7" t="s">
        <v>33</v>
      </c>
      <c r="L28" s="7" t="s">
        <v>34</v>
      </c>
      <c r="M28" s="7" t="s">
        <v>35</v>
      </c>
    </row>
    <row r="29" spans="1:13">
      <c r="A29" s="11">
        <v>20140802</v>
      </c>
      <c r="B29" s="2">
        <v>1</v>
      </c>
      <c r="C29" s="3">
        <v>976</v>
      </c>
      <c r="D29" s="3">
        <v>944</v>
      </c>
      <c r="E29" s="3">
        <f>D29-E24</f>
        <v>524.98</v>
      </c>
      <c r="F29" s="3">
        <v>0.77010999999999996</v>
      </c>
      <c r="G29" s="3">
        <v>47.03</v>
      </c>
      <c r="H29" s="3">
        <f>E29*F29/100</f>
        <v>4.0429234780000005</v>
      </c>
      <c r="I29" s="3">
        <f>E29*G29/100</f>
        <v>246.89809400000001</v>
      </c>
      <c r="J29" s="3"/>
      <c r="K29" s="3"/>
      <c r="L29" s="3"/>
      <c r="M29" s="3"/>
    </row>
    <row r="30" spans="1:13">
      <c r="A30" s="11">
        <v>20140802</v>
      </c>
      <c r="B30" s="2">
        <v>2</v>
      </c>
      <c r="C30" s="3">
        <v>1181</v>
      </c>
      <c r="D30" s="3">
        <v>1140</v>
      </c>
      <c r="E30" s="3">
        <f t="shared" ref="E30:E32" si="6">D30-E25</f>
        <v>556.28</v>
      </c>
      <c r="F30" s="3">
        <v>0.36703999999999998</v>
      </c>
      <c r="G30" s="3">
        <v>46.148000000000003</v>
      </c>
      <c r="H30" s="3">
        <f t="shared" ref="H30:H32" si="7">E30*F30/100</f>
        <v>2.041770112</v>
      </c>
      <c r="I30" s="3">
        <f t="shared" ref="I30:I32" si="8">E30*G30/100</f>
        <v>256.71209440000001</v>
      </c>
      <c r="J30" s="3"/>
      <c r="K30" s="3"/>
      <c r="L30" s="3"/>
      <c r="M30" s="3"/>
    </row>
    <row r="31" spans="1:13">
      <c r="A31" s="11">
        <v>20140802</v>
      </c>
      <c r="B31" s="2">
        <v>3</v>
      </c>
      <c r="C31" s="3">
        <v>1668</v>
      </c>
      <c r="D31" s="3">
        <v>1594</v>
      </c>
      <c r="E31" s="3">
        <f t="shared" si="6"/>
        <v>846.1</v>
      </c>
      <c r="F31" s="3">
        <v>0.39748</v>
      </c>
      <c r="G31" s="3">
        <v>46.8</v>
      </c>
      <c r="H31" s="3">
        <f t="shared" si="7"/>
        <v>3.3630782800000003</v>
      </c>
      <c r="I31" s="3">
        <f t="shared" si="8"/>
        <v>395.97479999999996</v>
      </c>
      <c r="J31" s="3"/>
      <c r="K31" s="3"/>
      <c r="L31" s="3"/>
      <c r="M31" s="3"/>
    </row>
    <row r="32" spans="1:13">
      <c r="A32" s="11">
        <v>20140802</v>
      </c>
      <c r="B32" s="2">
        <v>4</v>
      </c>
      <c r="C32" s="3">
        <v>1659</v>
      </c>
      <c r="D32" s="3">
        <v>1560</v>
      </c>
      <c r="E32" s="3">
        <f t="shared" si="6"/>
        <v>874.1</v>
      </c>
      <c r="F32" s="3">
        <v>0.59567000000000003</v>
      </c>
      <c r="G32" s="3">
        <v>45.825000000000003</v>
      </c>
      <c r="H32" s="3">
        <f t="shared" si="7"/>
        <v>5.2067514700000004</v>
      </c>
      <c r="I32" s="3">
        <f t="shared" si="8"/>
        <v>400.55632500000007</v>
      </c>
      <c r="J32" s="21">
        <f>AVERAGE(H29:H32)</f>
        <v>3.6636308350000002</v>
      </c>
      <c r="K32" s="3">
        <f>STDEV(H29:H32)</f>
        <v>1.3223524802819966</v>
      </c>
      <c r="L32" s="21">
        <f>AVERAGE(I29:I32)</f>
        <v>325.03532834999999</v>
      </c>
      <c r="M32" s="3">
        <f>STDEV(I29:I32)</f>
        <v>84.674516556525319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"/>
  <sheetViews>
    <sheetView topLeftCell="A16" workbookViewId="0">
      <selection activeCell="A24" sqref="A24:M39"/>
    </sheetView>
  </sheetViews>
  <sheetFormatPr defaultRowHeight="15"/>
  <cols>
    <col min="2" max="2" width="7.85546875" bestFit="1" customWidth="1"/>
    <col min="3" max="3" width="11.140625" bestFit="1" customWidth="1"/>
    <col min="4" max="4" width="10.42578125" bestFit="1" customWidth="1"/>
    <col min="5" max="5" width="14.85546875" bestFit="1" customWidth="1"/>
    <col min="6" max="6" width="12.42578125" bestFit="1" customWidth="1"/>
    <col min="7" max="8" width="11.7109375" bestFit="1" customWidth="1"/>
    <col min="9" max="9" width="12.5703125" bestFit="1" customWidth="1"/>
    <col min="10" max="10" width="14.140625" bestFit="1" customWidth="1"/>
    <col min="11" max="12" width="13.85546875" bestFit="1" customWidth="1"/>
    <col min="13" max="13" width="13.7109375" bestFit="1" customWidth="1"/>
  </cols>
  <sheetData>
    <row r="1" spans="1:12">
      <c r="A1" s="6" t="s">
        <v>0</v>
      </c>
      <c r="B1" s="6" t="s">
        <v>7</v>
      </c>
      <c r="C1" s="7" t="s">
        <v>2</v>
      </c>
      <c r="D1" s="7" t="s">
        <v>1</v>
      </c>
      <c r="E1" s="7" t="s">
        <v>12</v>
      </c>
      <c r="F1" s="7" t="s">
        <v>13</v>
      </c>
      <c r="G1" s="7" t="s">
        <v>3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</row>
    <row r="2" spans="1:12">
      <c r="A2" s="6"/>
      <c r="B2" s="6" t="s">
        <v>6</v>
      </c>
      <c r="C2" s="7" t="s">
        <v>4</v>
      </c>
      <c r="D2" s="7" t="s">
        <v>4</v>
      </c>
      <c r="E2" s="7" t="s">
        <v>5</v>
      </c>
      <c r="F2" s="7" t="s">
        <v>5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</row>
    <row r="3" spans="1:12">
      <c r="A3" s="4">
        <v>20140623</v>
      </c>
      <c r="B3" s="4">
        <v>1</v>
      </c>
      <c r="C3" s="5">
        <v>903</v>
      </c>
      <c r="D3" s="5">
        <v>155</v>
      </c>
      <c r="E3" s="5">
        <v>2.9200499999999998</v>
      </c>
      <c r="F3" s="5">
        <v>44.730000000000004</v>
      </c>
      <c r="G3" s="5">
        <f>D3*E3/100</f>
        <v>4.5260774999999995</v>
      </c>
      <c r="H3" s="5">
        <f>D3*F3/100</f>
        <v>69.331500000000005</v>
      </c>
      <c r="I3" s="5"/>
      <c r="J3" s="5"/>
      <c r="K3" s="5"/>
      <c r="L3" s="5"/>
    </row>
    <row r="4" spans="1:12">
      <c r="A4" s="4">
        <v>20140623</v>
      </c>
      <c r="B4" s="4">
        <v>2</v>
      </c>
      <c r="C4" s="5">
        <v>842</v>
      </c>
      <c r="D4" s="5">
        <v>140</v>
      </c>
      <c r="E4" s="5">
        <v>3.06745</v>
      </c>
      <c r="F4" s="5">
        <v>44.668999999999997</v>
      </c>
      <c r="G4" s="5">
        <f t="shared" ref="G4:G16" si="0">D4*E4/100</f>
        <v>4.2944300000000002</v>
      </c>
      <c r="H4" s="5">
        <f t="shared" ref="H4:H16" si="1">D4*F4/100</f>
        <v>62.5366</v>
      </c>
      <c r="I4" s="5"/>
      <c r="J4" s="5"/>
      <c r="K4" s="5"/>
      <c r="L4" s="5"/>
    </row>
    <row r="5" spans="1:12">
      <c r="A5" s="4">
        <v>20140623</v>
      </c>
      <c r="B5" s="4">
        <v>3</v>
      </c>
      <c r="C5" s="5">
        <v>432</v>
      </c>
      <c r="D5" s="5">
        <v>71</v>
      </c>
      <c r="E5" s="5">
        <v>3.4415</v>
      </c>
      <c r="F5" s="5">
        <v>44.737000000000002</v>
      </c>
      <c r="G5" s="5">
        <f t="shared" si="0"/>
        <v>2.4434649999999998</v>
      </c>
      <c r="H5" s="5">
        <f t="shared" si="1"/>
        <v>31.763270000000002</v>
      </c>
      <c r="I5" s="5"/>
      <c r="J5" s="5"/>
      <c r="K5" s="5"/>
      <c r="L5" s="5"/>
    </row>
    <row r="6" spans="1:12">
      <c r="A6" s="4">
        <v>20140623</v>
      </c>
      <c r="B6" s="4">
        <v>4</v>
      </c>
      <c r="C6" s="5">
        <v>318</v>
      </c>
      <c r="D6" s="5">
        <v>66</v>
      </c>
      <c r="E6" s="5">
        <v>2.72065</v>
      </c>
      <c r="F6" s="5">
        <v>43.877000000000002</v>
      </c>
      <c r="G6" s="5">
        <f t="shared" si="0"/>
        <v>1.7956290000000001</v>
      </c>
      <c r="H6" s="5">
        <f t="shared" si="1"/>
        <v>28.958819999999999</v>
      </c>
      <c r="I6" s="19">
        <f>AVERAGE(G3:G6)</f>
        <v>3.2649003749999999</v>
      </c>
      <c r="J6" s="5">
        <f>STDEV(G3:G6)</f>
        <v>1.3520371590149549</v>
      </c>
      <c r="K6" s="19">
        <f>AVERAGE(H3:H6)</f>
        <v>48.147547500000002</v>
      </c>
      <c r="L6" s="5">
        <f>STDEV(H3:H6)</f>
        <v>20.75617568850512</v>
      </c>
    </row>
    <row r="7" spans="1:12">
      <c r="A7" s="8">
        <v>20140623</v>
      </c>
      <c r="B7" s="9" t="s">
        <v>9</v>
      </c>
      <c r="C7" s="10">
        <v>550</v>
      </c>
      <c r="D7" s="10">
        <v>101</v>
      </c>
      <c r="E7" s="10">
        <v>2.7502499999999999</v>
      </c>
      <c r="F7" s="10">
        <v>44.035499999999999</v>
      </c>
      <c r="G7" s="10">
        <f t="shared" si="0"/>
        <v>2.7777524999999996</v>
      </c>
      <c r="H7" s="10">
        <f t="shared" si="1"/>
        <v>44.475855000000003</v>
      </c>
      <c r="I7" s="10"/>
      <c r="J7" s="10"/>
      <c r="K7" s="10"/>
      <c r="L7" s="10"/>
    </row>
    <row r="8" spans="1:12">
      <c r="A8" s="8">
        <v>20140623</v>
      </c>
      <c r="B8" s="9" t="s">
        <v>10</v>
      </c>
      <c r="C8" s="10">
        <v>345</v>
      </c>
      <c r="D8" s="10">
        <v>75</v>
      </c>
      <c r="E8" s="10">
        <v>2.4483999999999999</v>
      </c>
      <c r="F8" s="10">
        <v>44.028000000000006</v>
      </c>
      <c r="G8" s="10">
        <f t="shared" si="0"/>
        <v>1.8363</v>
      </c>
      <c r="H8" s="10">
        <f t="shared" si="1"/>
        <v>33.021000000000001</v>
      </c>
      <c r="I8" s="10"/>
      <c r="J8" s="10"/>
      <c r="K8" s="10"/>
      <c r="L8" s="10"/>
    </row>
    <row r="9" spans="1:12">
      <c r="A9" s="8">
        <v>20140623</v>
      </c>
      <c r="B9" s="9" t="s">
        <v>11</v>
      </c>
      <c r="C9" s="10">
        <v>321</v>
      </c>
      <c r="D9" s="10">
        <v>62</v>
      </c>
      <c r="E9" s="10">
        <v>2.8874</v>
      </c>
      <c r="F9" s="10">
        <v>43.796999999999997</v>
      </c>
      <c r="G9" s="10">
        <f t="shared" si="0"/>
        <v>1.7901879999999999</v>
      </c>
      <c r="H9" s="10">
        <f t="shared" si="1"/>
        <v>27.154139999999998</v>
      </c>
      <c r="I9" s="20">
        <f>AVERAGE(G7:G9)</f>
        <v>2.1347468333333333</v>
      </c>
      <c r="J9" s="10">
        <f>STDEV(G7:G9)</f>
        <v>0.55733633890146084</v>
      </c>
      <c r="K9" s="20">
        <f>AVERAGE(H7:H9)</f>
        <v>34.883665000000001</v>
      </c>
      <c r="L9" s="10">
        <f>STDEV(H7:H9)</f>
        <v>8.8098009802704933</v>
      </c>
    </row>
    <row r="10" spans="1:12">
      <c r="A10" s="11">
        <v>20140708</v>
      </c>
      <c r="B10" s="2">
        <v>1</v>
      </c>
      <c r="C10" s="3">
        <v>2631</v>
      </c>
      <c r="D10" s="3">
        <v>386</v>
      </c>
      <c r="E10" s="3">
        <v>2.8621999999999996</v>
      </c>
      <c r="F10" s="3">
        <v>46.087500000000006</v>
      </c>
      <c r="G10" s="3">
        <f>D10*E10/100</f>
        <v>11.048091999999999</v>
      </c>
      <c r="H10" s="3">
        <f t="shared" si="1"/>
        <v>177.89775</v>
      </c>
      <c r="I10" s="3"/>
      <c r="J10" s="3"/>
      <c r="K10" s="3"/>
      <c r="L10" s="3"/>
    </row>
    <row r="11" spans="1:12">
      <c r="A11" s="11">
        <v>20140708</v>
      </c>
      <c r="B11" s="2">
        <v>2</v>
      </c>
      <c r="C11" s="3">
        <v>1404</v>
      </c>
      <c r="D11" s="3">
        <v>262</v>
      </c>
      <c r="E11" s="3">
        <v>2.4706999999999999</v>
      </c>
      <c r="F11" s="3">
        <v>44.525999999999996</v>
      </c>
      <c r="G11" s="3">
        <f t="shared" si="0"/>
        <v>6.4732339999999997</v>
      </c>
      <c r="H11" s="3">
        <f t="shared" si="1"/>
        <v>116.65812</v>
      </c>
      <c r="I11" s="3"/>
      <c r="J11" s="3"/>
      <c r="K11" s="3"/>
      <c r="L11" s="3"/>
    </row>
    <row r="12" spans="1:12">
      <c r="A12" s="11">
        <v>20140708</v>
      </c>
      <c r="B12" s="2">
        <v>3</v>
      </c>
      <c r="C12" s="3">
        <v>1154</v>
      </c>
      <c r="D12" s="3">
        <v>269</v>
      </c>
      <c r="E12" s="3">
        <v>2.2722500000000001</v>
      </c>
      <c r="F12" s="3">
        <v>45.435000000000002</v>
      </c>
      <c r="G12" s="3">
        <f t="shared" si="0"/>
        <v>6.112352500000001</v>
      </c>
      <c r="H12" s="3">
        <f t="shared" si="1"/>
        <v>122.22015000000002</v>
      </c>
      <c r="I12" s="3"/>
      <c r="J12" s="3"/>
      <c r="K12" s="3"/>
      <c r="L12" s="3"/>
    </row>
    <row r="13" spans="1:12">
      <c r="A13" s="11">
        <v>20140708</v>
      </c>
      <c r="B13" s="2">
        <v>4</v>
      </c>
      <c r="C13" s="3">
        <v>774</v>
      </c>
      <c r="D13" s="3">
        <v>163</v>
      </c>
      <c r="E13" s="3">
        <v>2.7442000000000002</v>
      </c>
      <c r="F13" s="3">
        <v>44.378500000000003</v>
      </c>
      <c r="G13" s="3">
        <f t="shared" si="0"/>
        <v>4.4730460000000001</v>
      </c>
      <c r="H13" s="3">
        <f t="shared" si="1"/>
        <v>72.336955000000003</v>
      </c>
      <c r="I13" s="21">
        <f>AVERAGE(G10:G13)</f>
        <v>7.0266811249999996</v>
      </c>
      <c r="J13" s="3">
        <f>STDEV(G10:G13)</f>
        <v>2.8186934521669897</v>
      </c>
      <c r="K13" s="21">
        <f>AVERAGE(H10:H13)</f>
        <v>122.27824375</v>
      </c>
      <c r="L13" s="3">
        <f>STDEV(H10:H13)</f>
        <v>43.279136479962915</v>
      </c>
    </row>
    <row r="14" spans="1:12">
      <c r="A14" s="13">
        <v>20140708</v>
      </c>
      <c r="B14" s="12" t="s">
        <v>9</v>
      </c>
      <c r="C14" s="14">
        <v>1426</v>
      </c>
      <c r="D14" s="14">
        <v>279</v>
      </c>
      <c r="E14" s="14">
        <v>2.1932</v>
      </c>
      <c r="F14" s="14">
        <v>45.284500000000001</v>
      </c>
      <c r="G14" s="14">
        <f t="shared" si="0"/>
        <v>6.1190279999999992</v>
      </c>
      <c r="H14" s="14">
        <f t="shared" si="1"/>
        <v>126.343755</v>
      </c>
      <c r="I14" s="14"/>
      <c r="J14" s="14"/>
      <c r="K14" s="14"/>
      <c r="L14" s="14"/>
    </row>
    <row r="15" spans="1:12">
      <c r="A15" s="13">
        <v>20140708</v>
      </c>
      <c r="B15" s="12" t="s">
        <v>10</v>
      </c>
      <c r="C15" s="14">
        <v>660</v>
      </c>
      <c r="D15" s="14">
        <v>142</v>
      </c>
      <c r="E15" s="14">
        <v>2.1486499999999999</v>
      </c>
      <c r="F15" s="14">
        <v>44.618499999999997</v>
      </c>
      <c r="G15" s="14">
        <f t="shared" si="0"/>
        <v>3.0510829999999998</v>
      </c>
      <c r="H15" s="14">
        <f t="shared" si="1"/>
        <v>63.35826999999999</v>
      </c>
      <c r="I15" s="14"/>
      <c r="J15" s="14"/>
      <c r="K15" s="14"/>
      <c r="L15" s="14"/>
    </row>
    <row r="16" spans="1:12">
      <c r="A16" s="13">
        <v>20140708</v>
      </c>
      <c r="B16" s="12" t="s">
        <v>11</v>
      </c>
      <c r="C16" s="14">
        <v>1191</v>
      </c>
      <c r="D16" s="14">
        <v>251</v>
      </c>
      <c r="E16" s="14">
        <v>2.4803500000000001</v>
      </c>
      <c r="F16" s="14">
        <v>45.501000000000005</v>
      </c>
      <c r="G16" s="14">
        <f t="shared" si="0"/>
        <v>6.2256784999999999</v>
      </c>
      <c r="H16" s="14">
        <f t="shared" si="1"/>
        <v>114.20751000000001</v>
      </c>
      <c r="I16" s="22">
        <f>AVERAGE(G14:G16)</f>
        <v>5.1319298333333334</v>
      </c>
      <c r="J16" s="14">
        <f>STDEV(G14:G16)</f>
        <v>1.8028550247129065</v>
      </c>
      <c r="K16" s="22">
        <f>AVERAGE(H14:H16)</f>
        <v>101.30317833333334</v>
      </c>
      <c r="L16" s="14">
        <f>STDEV(H14:H16)</f>
        <v>33.416824534862791</v>
      </c>
    </row>
    <row r="17" spans="1:13">
      <c r="A17" s="23">
        <v>20140724</v>
      </c>
      <c r="B17" s="23">
        <v>1</v>
      </c>
      <c r="C17" s="15">
        <v>2748</v>
      </c>
      <c r="D17" s="15">
        <v>679</v>
      </c>
      <c r="E17" s="5">
        <v>1.8751</v>
      </c>
      <c r="F17" s="5">
        <v>45.655999999999999</v>
      </c>
      <c r="G17" s="5">
        <f>D17*E17/100</f>
        <v>12.731929000000001</v>
      </c>
      <c r="H17" s="5">
        <f t="shared" ref="H17" si="2">D17*F17/100</f>
        <v>310.00423999999998</v>
      </c>
      <c r="I17" s="5"/>
      <c r="J17" s="5"/>
      <c r="K17" s="5"/>
      <c r="L17" s="5"/>
    </row>
    <row r="18" spans="1:13">
      <c r="A18" s="23">
        <v>20140724</v>
      </c>
      <c r="B18" s="23">
        <v>2</v>
      </c>
      <c r="C18" s="15">
        <v>1679</v>
      </c>
      <c r="D18" s="15">
        <v>542</v>
      </c>
      <c r="E18" s="5">
        <v>1.8216999999999999</v>
      </c>
      <c r="F18" s="5">
        <v>45.58</v>
      </c>
      <c r="G18" s="5">
        <f t="shared" ref="G18:G23" si="3">D18*E18/100</f>
        <v>9.8736139999999981</v>
      </c>
      <c r="H18" s="5">
        <f t="shared" ref="H18:H23" si="4">D18*F18/100</f>
        <v>247.0436</v>
      </c>
      <c r="I18" s="5"/>
      <c r="J18" s="5"/>
      <c r="K18" s="5"/>
      <c r="L18" s="5"/>
    </row>
    <row r="19" spans="1:13">
      <c r="A19" s="23">
        <v>20140724</v>
      </c>
      <c r="B19" s="23">
        <v>3</v>
      </c>
      <c r="C19" s="15">
        <v>729</v>
      </c>
      <c r="D19" s="15">
        <v>331</v>
      </c>
      <c r="E19" s="5">
        <v>2.3644999999999996</v>
      </c>
      <c r="F19" s="5">
        <v>45.325499999999998</v>
      </c>
      <c r="G19" s="5">
        <f t="shared" si="3"/>
        <v>7.8264949999999986</v>
      </c>
      <c r="H19" s="5">
        <f t="shared" si="4"/>
        <v>150.02740499999999</v>
      </c>
      <c r="I19" s="5"/>
      <c r="J19" s="5"/>
      <c r="K19" s="5"/>
      <c r="L19" s="5"/>
    </row>
    <row r="20" spans="1:13">
      <c r="A20" s="23">
        <v>20140724</v>
      </c>
      <c r="B20" s="23">
        <v>4</v>
      </c>
      <c r="C20" s="15">
        <v>471</v>
      </c>
      <c r="D20" s="15">
        <v>179</v>
      </c>
      <c r="E20" s="5">
        <v>2.1455000000000002</v>
      </c>
      <c r="F20" s="5">
        <v>45.147999999999996</v>
      </c>
      <c r="G20" s="5">
        <f t="shared" si="3"/>
        <v>3.8404450000000003</v>
      </c>
      <c r="H20" s="5">
        <f t="shared" si="4"/>
        <v>80.814919999999987</v>
      </c>
      <c r="I20" s="19">
        <f>AVERAGE(G17:G20)</f>
        <v>8.5681207499999985</v>
      </c>
      <c r="J20" s="5">
        <f>STDEV(G17:G20)</f>
        <v>3.7390969729229551</v>
      </c>
      <c r="K20" s="19">
        <f>AVERAGE(H17:H20)</f>
        <v>196.97254125000001</v>
      </c>
      <c r="L20" s="5">
        <f>STDEV(H17:H20)</f>
        <v>101.61973994365169</v>
      </c>
    </row>
    <row r="21" spans="1:13">
      <c r="A21" s="8">
        <v>20140724</v>
      </c>
      <c r="B21" s="9" t="s">
        <v>9</v>
      </c>
      <c r="C21" s="10">
        <v>1621</v>
      </c>
      <c r="D21" s="10">
        <v>472</v>
      </c>
      <c r="E21" s="10">
        <v>1.9299499999999998</v>
      </c>
      <c r="F21" s="10">
        <v>45.640999999999998</v>
      </c>
      <c r="G21" s="10">
        <f t="shared" si="3"/>
        <v>9.1093639999999994</v>
      </c>
      <c r="H21" s="10">
        <f t="shared" si="4"/>
        <v>215.42552000000001</v>
      </c>
      <c r="I21" s="10"/>
      <c r="J21" s="10"/>
      <c r="K21" s="10"/>
      <c r="L21" s="10"/>
    </row>
    <row r="22" spans="1:13">
      <c r="A22" s="8">
        <v>20140724</v>
      </c>
      <c r="B22" s="9" t="s">
        <v>10</v>
      </c>
      <c r="C22" s="10">
        <v>405</v>
      </c>
      <c r="D22" s="10">
        <v>182</v>
      </c>
      <c r="E22" s="10">
        <v>1.7941</v>
      </c>
      <c r="F22" s="10">
        <v>44.966499999999996</v>
      </c>
      <c r="G22" s="10">
        <f t="shared" si="3"/>
        <v>3.2652620000000003</v>
      </c>
      <c r="H22" s="10">
        <f t="shared" si="4"/>
        <v>81.839029999999994</v>
      </c>
      <c r="I22" s="10"/>
      <c r="J22" s="10"/>
      <c r="K22" s="10"/>
      <c r="L22" s="10"/>
    </row>
    <row r="23" spans="1:13">
      <c r="A23" s="8">
        <v>20140724</v>
      </c>
      <c r="B23" s="9" t="s">
        <v>11</v>
      </c>
      <c r="C23" s="10">
        <v>1231</v>
      </c>
      <c r="D23" s="10">
        <v>412</v>
      </c>
      <c r="E23" s="10">
        <v>1.9936000000000003</v>
      </c>
      <c r="F23" s="10">
        <v>44.753</v>
      </c>
      <c r="G23" s="10">
        <f t="shared" si="3"/>
        <v>8.2136320000000005</v>
      </c>
      <c r="H23" s="10">
        <f t="shared" si="4"/>
        <v>184.38236000000001</v>
      </c>
      <c r="I23" s="20">
        <f>AVERAGE(G21:G23)</f>
        <v>6.8627526666666663</v>
      </c>
      <c r="J23" s="10">
        <f>STDEV(G21:G23)</f>
        <v>3.1475448013525296</v>
      </c>
      <c r="K23" s="20">
        <f>AVERAGE(H21:H23)</f>
        <v>160.54897</v>
      </c>
      <c r="L23" s="10">
        <f>STDEV(H21:H23)</f>
        <v>69.909659109447091</v>
      </c>
    </row>
    <row r="24" spans="1:13">
      <c r="A24" s="6" t="s">
        <v>0</v>
      </c>
      <c r="B24" s="6" t="s">
        <v>7</v>
      </c>
      <c r="C24" s="7" t="s">
        <v>2</v>
      </c>
      <c r="D24" s="7" t="s">
        <v>1</v>
      </c>
      <c r="E24" s="7" t="s">
        <v>19</v>
      </c>
      <c r="F24" s="7" t="s">
        <v>20</v>
      </c>
      <c r="G24" s="7" t="s">
        <v>21</v>
      </c>
      <c r="H24" s="7" t="s">
        <v>27</v>
      </c>
      <c r="I24" s="7" t="s">
        <v>26</v>
      </c>
      <c r="J24" s="7" t="s">
        <v>22</v>
      </c>
      <c r="K24" s="7" t="s">
        <v>23</v>
      </c>
      <c r="L24" s="7" t="s">
        <v>24</v>
      </c>
      <c r="M24" s="7" t="s">
        <v>25</v>
      </c>
    </row>
    <row r="25" spans="1:13">
      <c r="A25" s="11">
        <v>20140806</v>
      </c>
      <c r="B25" s="2">
        <v>1</v>
      </c>
      <c r="C25" s="3">
        <v>937</v>
      </c>
      <c r="D25" s="3">
        <v>745</v>
      </c>
      <c r="E25" s="3">
        <v>332.85</v>
      </c>
      <c r="F25" s="3">
        <v>3.5545</v>
      </c>
      <c r="G25" s="3">
        <v>45.395000000000003</v>
      </c>
      <c r="H25" s="3">
        <f>E25*F25/100</f>
        <v>11.83115325</v>
      </c>
      <c r="I25" s="3">
        <f>E25*G25/100</f>
        <v>151.09725750000001</v>
      </c>
      <c r="J25" s="3"/>
      <c r="K25" s="3"/>
      <c r="L25" s="3"/>
      <c r="M25" s="3"/>
    </row>
    <row r="26" spans="1:13">
      <c r="A26" s="11">
        <v>20140806</v>
      </c>
      <c r="B26" s="2">
        <v>2</v>
      </c>
      <c r="C26" s="3">
        <v>409</v>
      </c>
      <c r="D26" s="3">
        <v>380</v>
      </c>
      <c r="E26" s="3">
        <v>99.55</v>
      </c>
      <c r="F26" s="3">
        <v>4.6584000000000003</v>
      </c>
      <c r="G26" s="3">
        <v>45.642000000000003</v>
      </c>
      <c r="H26" s="3">
        <f t="shared" ref="H26:H31" si="5">E26*F26/100</f>
        <v>4.6374371999999999</v>
      </c>
      <c r="I26" s="3">
        <f t="shared" ref="I26:I31" si="6">E26*G26/100</f>
        <v>45.436610999999999</v>
      </c>
      <c r="J26" s="3"/>
      <c r="K26" s="3"/>
      <c r="L26" s="3"/>
      <c r="M26" s="3"/>
    </row>
    <row r="27" spans="1:13">
      <c r="A27" s="11">
        <v>20140806</v>
      </c>
      <c r="B27" s="2">
        <v>3</v>
      </c>
      <c r="C27" s="3">
        <v>354</v>
      </c>
      <c r="D27" s="3">
        <v>328</v>
      </c>
      <c r="E27" s="3">
        <v>85.52</v>
      </c>
      <c r="F27" s="3">
        <v>4.6874000000000002</v>
      </c>
      <c r="G27" s="3">
        <v>45.481999999999999</v>
      </c>
      <c r="H27" s="3">
        <f t="shared" si="5"/>
        <v>4.0086644800000002</v>
      </c>
      <c r="I27" s="3">
        <f t="shared" si="6"/>
        <v>38.896206399999997</v>
      </c>
      <c r="J27" s="3"/>
      <c r="K27" s="3"/>
      <c r="L27" s="3"/>
      <c r="M27" s="3"/>
    </row>
    <row r="28" spans="1:13">
      <c r="A28" s="11">
        <v>20140806</v>
      </c>
      <c r="B28" s="2">
        <v>4</v>
      </c>
      <c r="C28" s="3">
        <v>177</v>
      </c>
      <c r="D28" s="3">
        <v>164</v>
      </c>
      <c r="E28" s="3">
        <v>38.28</v>
      </c>
      <c r="F28" s="3">
        <v>4.7769000000000004</v>
      </c>
      <c r="G28" s="3">
        <v>45.366</v>
      </c>
      <c r="H28" s="3">
        <f t="shared" si="5"/>
        <v>1.8285973200000001</v>
      </c>
      <c r="I28" s="3">
        <f t="shared" si="6"/>
        <v>17.366104800000002</v>
      </c>
      <c r="J28" s="21">
        <f>AVERAGE(H25:H28)</f>
        <v>5.5764630625000002</v>
      </c>
      <c r="K28" s="3">
        <f>STDEV(H25:H28)</f>
        <v>4.3400233843896405</v>
      </c>
      <c r="L28" s="21">
        <f>AVERAGE(I25:I28)</f>
        <v>63.19904492500001</v>
      </c>
      <c r="M28" s="3">
        <f>STDEV(I25:I28)</f>
        <v>59.813282230883402</v>
      </c>
    </row>
    <row r="29" spans="1:13">
      <c r="A29" s="13">
        <v>20140806</v>
      </c>
      <c r="B29" s="12" t="s">
        <v>9</v>
      </c>
      <c r="C29" s="14">
        <v>249</v>
      </c>
      <c r="D29" s="14">
        <v>237</v>
      </c>
      <c r="E29" s="14">
        <v>64.73</v>
      </c>
      <c r="F29" s="14">
        <v>3.6682999999999999</v>
      </c>
      <c r="G29" s="14">
        <v>45.402000000000001</v>
      </c>
      <c r="H29" s="14">
        <f t="shared" si="5"/>
        <v>2.3744905900000002</v>
      </c>
      <c r="I29" s="14">
        <f t="shared" si="6"/>
        <v>29.388714600000004</v>
      </c>
      <c r="J29" s="14"/>
      <c r="K29" s="14"/>
      <c r="L29" s="14"/>
      <c r="M29" s="14"/>
    </row>
    <row r="30" spans="1:13">
      <c r="A30" s="13">
        <v>20140806</v>
      </c>
      <c r="B30" s="12" t="s">
        <v>10</v>
      </c>
      <c r="C30" s="14">
        <v>125</v>
      </c>
      <c r="D30" s="14">
        <v>118</v>
      </c>
      <c r="E30" s="14">
        <v>24.45</v>
      </c>
      <c r="F30" s="14">
        <v>3.8311999999999999</v>
      </c>
      <c r="G30" s="14">
        <v>45.442</v>
      </c>
      <c r="H30" s="14">
        <f t="shared" si="5"/>
        <v>0.93672839999999991</v>
      </c>
      <c r="I30" s="14">
        <f t="shared" si="6"/>
        <v>11.110569</v>
      </c>
      <c r="J30" s="14"/>
      <c r="K30" s="14"/>
      <c r="L30" s="14"/>
      <c r="M30" s="14"/>
    </row>
    <row r="31" spans="1:13">
      <c r="A31" s="13">
        <v>20140806</v>
      </c>
      <c r="B31" s="12" t="s">
        <v>11</v>
      </c>
      <c r="C31" s="14">
        <v>207</v>
      </c>
      <c r="D31" s="14">
        <v>194</v>
      </c>
      <c r="E31" s="14">
        <v>49.31</v>
      </c>
      <c r="F31" s="14">
        <v>3.9144000000000001</v>
      </c>
      <c r="G31" s="14">
        <v>45.472999999999999</v>
      </c>
      <c r="H31" s="14">
        <f t="shared" si="5"/>
        <v>1.9301906400000002</v>
      </c>
      <c r="I31" s="14">
        <f t="shared" si="6"/>
        <v>22.4227363</v>
      </c>
      <c r="J31" s="22">
        <f>AVERAGE(H29:H31)</f>
        <v>1.7471365433333332</v>
      </c>
      <c r="K31" s="14">
        <f>STDEV(H29:H31)</f>
        <v>0.73615326561677219</v>
      </c>
      <c r="L31" s="22">
        <f>AVERAGE(I29:I31)</f>
        <v>20.974006633333335</v>
      </c>
      <c r="M31" s="14">
        <f>STDEV(I29:I31)</f>
        <v>9.2247907769775424</v>
      </c>
    </row>
    <row r="32" spans="1:13">
      <c r="A32" s="6" t="s">
        <v>0</v>
      </c>
      <c r="B32" s="6" t="s">
        <v>7</v>
      </c>
      <c r="C32" s="7" t="s">
        <v>2</v>
      </c>
      <c r="D32" s="7" t="s">
        <v>1</v>
      </c>
      <c r="E32" s="7" t="s">
        <v>18</v>
      </c>
      <c r="F32" s="7" t="s">
        <v>28</v>
      </c>
      <c r="G32" s="7" t="s">
        <v>29</v>
      </c>
      <c r="H32" s="7" t="s">
        <v>30</v>
      </c>
      <c r="I32" s="7" t="s">
        <v>31</v>
      </c>
      <c r="J32" s="7" t="s">
        <v>32</v>
      </c>
      <c r="K32" s="7" t="s">
        <v>33</v>
      </c>
      <c r="L32" s="7" t="s">
        <v>34</v>
      </c>
      <c r="M32" s="7" t="s">
        <v>35</v>
      </c>
    </row>
    <row r="33" spans="1:13">
      <c r="A33" s="11">
        <v>20140806</v>
      </c>
      <c r="B33" s="2">
        <v>1</v>
      </c>
      <c r="C33" s="3">
        <v>937</v>
      </c>
      <c r="D33" s="3">
        <v>745</v>
      </c>
      <c r="E33" s="3">
        <f>D33-E25</f>
        <v>412.15</v>
      </c>
      <c r="F33" s="3">
        <v>0.66786999999999996</v>
      </c>
      <c r="G33" s="3">
        <v>44.71</v>
      </c>
      <c r="H33" s="3">
        <f>E33*F33/100</f>
        <v>2.7526262049999999</v>
      </c>
      <c r="I33" s="3">
        <f>E33*G33/100</f>
        <v>184.272265</v>
      </c>
      <c r="J33" s="3"/>
      <c r="K33" s="3"/>
      <c r="L33" s="3"/>
      <c r="M33" s="3"/>
    </row>
    <row r="34" spans="1:13">
      <c r="A34" s="11">
        <v>20140806</v>
      </c>
      <c r="B34" s="2">
        <v>2</v>
      </c>
      <c r="C34" s="3">
        <v>409</v>
      </c>
      <c r="D34" s="3">
        <v>380</v>
      </c>
      <c r="E34" s="3">
        <f>D34-E26</f>
        <v>280.45</v>
      </c>
      <c r="F34" s="3">
        <v>1.3206</v>
      </c>
      <c r="G34" s="3">
        <v>43.74</v>
      </c>
      <c r="H34" s="3">
        <f t="shared" ref="H34:H39" si="7">E34*F34/100</f>
        <v>3.7036226999999995</v>
      </c>
      <c r="I34" s="3">
        <f t="shared" ref="I34:I39" si="8">E34*G34/100</f>
        <v>122.66883</v>
      </c>
      <c r="J34" s="3"/>
      <c r="K34" s="3"/>
      <c r="L34" s="3"/>
      <c r="M34" s="3"/>
    </row>
    <row r="35" spans="1:13">
      <c r="A35" s="11">
        <v>20140806</v>
      </c>
      <c r="B35" s="2">
        <v>3</v>
      </c>
      <c r="C35" s="3">
        <v>354</v>
      </c>
      <c r="D35" s="3">
        <v>328</v>
      </c>
      <c r="E35" s="3">
        <f t="shared" ref="E35:E39" si="9">D35-E27</f>
        <v>242.48000000000002</v>
      </c>
      <c r="F35" s="3">
        <v>0.90395000000000003</v>
      </c>
      <c r="G35" s="3">
        <v>44.128999999999998</v>
      </c>
      <c r="H35" s="3">
        <f t="shared" si="7"/>
        <v>2.1918979600000004</v>
      </c>
      <c r="I35" s="3">
        <f t="shared" si="8"/>
        <v>107.0039992</v>
      </c>
      <c r="J35" s="3"/>
      <c r="K35" s="3"/>
      <c r="L35" s="3"/>
      <c r="M35" s="3"/>
    </row>
    <row r="36" spans="1:13">
      <c r="A36" s="11">
        <v>20140806</v>
      </c>
      <c r="B36" s="2">
        <v>4</v>
      </c>
      <c r="C36" s="3">
        <v>177</v>
      </c>
      <c r="D36" s="3">
        <v>164</v>
      </c>
      <c r="E36" s="3">
        <f t="shared" si="9"/>
        <v>125.72</v>
      </c>
      <c r="F36" s="3">
        <v>1.6718</v>
      </c>
      <c r="G36" s="3">
        <v>43.587000000000003</v>
      </c>
      <c r="H36" s="3">
        <f t="shared" si="7"/>
        <v>2.1017869600000001</v>
      </c>
      <c r="I36" s="3">
        <f t="shared" si="8"/>
        <v>54.797576400000004</v>
      </c>
      <c r="J36" s="21">
        <f>AVERAGE(H33:H36)</f>
        <v>2.6874834562499998</v>
      </c>
      <c r="K36" s="3">
        <f>STDEV(H33:H36)</f>
        <v>0.73607696839764714</v>
      </c>
      <c r="L36" s="21">
        <f>AVERAGE(I33:I36)</f>
        <v>117.18566765000001</v>
      </c>
      <c r="M36" s="3">
        <f>STDEV(I33:I36)</f>
        <v>53.312340396327016</v>
      </c>
    </row>
    <row r="37" spans="1:13">
      <c r="A37" s="13">
        <v>20140806</v>
      </c>
      <c r="B37" s="12" t="s">
        <v>9</v>
      </c>
      <c r="C37" s="14">
        <v>249</v>
      </c>
      <c r="D37" s="14">
        <v>237</v>
      </c>
      <c r="E37" s="14">
        <f t="shared" si="9"/>
        <v>172.26999999999998</v>
      </c>
      <c r="F37" s="14">
        <v>0.82428000000000001</v>
      </c>
      <c r="G37" s="14">
        <v>44.551000000000002</v>
      </c>
      <c r="H37" s="14">
        <f t="shared" si="7"/>
        <v>1.4199871559999999</v>
      </c>
      <c r="I37" s="14">
        <f t="shared" si="8"/>
        <v>76.748007700000002</v>
      </c>
      <c r="J37" s="14"/>
      <c r="K37" s="14"/>
      <c r="L37" s="14"/>
      <c r="M37" s="14"/>
    </row>
    <row r="38" spans="1:13">
      <c r="A38" s="13">
        <v>20140806</v>
      </c>
      <c r="B38" s="12" t="s">
        <v>10</v>
      </c>
      <c r="C38" s="14">
        <v>125</v>
      </c>
      <c r="D38" s="14">
        <v>118</v>
      </c>
      <c r="E38" s="14">
        <f t="shared" si="9"/>
        <v>93.55</v>
      </c>
      <c r="F38" s="14">
        <v>1.3188</v>
      </c>
      <c r="G38" s="14">
        <v>43.58</v>
      </c>
      <c r="H38" s="14">
        <f t="shared" si="7"/>
        <v>1.2337373999999999</v>
      </c>
      <c r="I38" s="14">
        <f t="shared" si="8"/>
        <v>40.769089999999998</v>
      </c>
      <c r="J38" s="14"/>
      <c r="K38" s="14"/>
      <c r="L38" s="14"/>
      <c r="M38" s="14"/>
    </row>
    <row r="39" spans="1:13">
      <c r="A39" s="13">
        <v>20140806</v>
      </c>
      <c r="B39" s="12" t="s">
        <v>11</v>
      </c>
      <c r="C39" s="14">
        <v>207</v>
      </c>
      <c r="D39" s="14">
        <v>194</v>
      </c>
      <c r="E39" s="14">
        <f t="shared" si="9"/>
        <v>144.69</v>
      </c>
      <c r="F39" s="14">
        <v>0.98795999999999995</v>
      </c>
      <c r="G39" s="14">
        <v>44.457000000000001</v>
      </c>
      <c r="H39" s="14">
        <f t="shared" si="7"/>
        <v>1.4294793239999999</v>
      </c>
      <c r="I39" s="14">
        <f t="shared" si="8"/>
        <v>64.324833299999995</v>
      </c>
      <c r="J39" s="22">
        <f>AVERAGE(H37:H39)</f>
        <v>1.3610679599999997</v>
      </c>
      <c r="K39" s="14">
        <f>STDEV(H37:H39)</f>
        <v>0.11037358808053112</v>
      </c>
      <c r="L39" s="22">
        <f>AVERAGE(I37:I39)</f>
        <v>60.613976999999998</v>
      </c>
      <c r="M39" s="14">
        <f>STDEV(I37:I39)</f>
        <v>18.274257045781127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Cook</vt:lpstr>
      <vt:lpstr>Clark</vt:lpstr>
      <vt:lpstr>MMTN</vt:lpstr>
    </vt:vector>
  </TitlesOfParts>
  <Company>WSU CEE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Jinshu Chi</dc:creator>
  <cp:lastModifiedBy>Jinshu Chi</cp:lastModifiedBy>
  <dcterms:created xsi:type="dcterms:W3CDTF">2014-07-15T18:49:37Z</dcterms:created>
  <dcterms:modified xsi:type="dcterms:W3CDTF">2015-02-24T20:01:40Z</dcterms:modified>
</cp:coreProperties>
</file>