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5" yWindow="45" windowWidth="20730" windowHeight="11700" tabRatio="659" activeTab="5"/>
  </bookViews>
  <sheets>
    <sheet name="Cook Data" sheetId="4" r:id="rId1"/>
    <sheet name="Clark Data" sheetId="5" r:id="rId2"/>
    <sheet name="Statistical Analysis" sheetId="2" r:id="rId3"/>
    <sheet name="Raw Truspec Data All" sheetId="1" r:id="rId4"/>
    <sheet name="Igor-Friendly Cook Data" sheetId="3" r:id="rId5"/>
    <sheet name="Igor-Friendly Clark Data" sheetId="6" r:id="rId6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F3" i="5"/>
  <c r="F4" i="5"/>
  <c r="F5" i="5"/>
  <c r="F6" i="5"/>
  <c r="F7" i="5"/>
  <c r="F8" i="5"/>
  <c r="F9" i="5"/>
  <c r="F10" i="5"/>
  <c r="F11" i="5"/>
  <c r="F12" i="5"/>
  <c r="F13" i="5"/>
  <c r="F2" i="5"/>
  <c r="D9" i="5"/>
  <c r="D10" i="5"/>
  <c r="D11" i="5"/>
  <c r="D12" i="5"/>
  <c r="D13" i="5"/>
  <c r="D3" i="5"/>
  <c r="D4" i="5"/>
  <c r="D5" i="5"/>
  <c r="D6" i="5"/>
  <c r="D7" i="5"/>
  <c r="D8" i="5"/>
  <c r="D2" i="5"/>
  <c r="F6" i="4"/>
  <c r="F7" i="4"/>
  <c r="F8" i="4"/>
  <c r="F9" i="4"/>
  <c r="F10" i="4"/>
  <c r="F11" i="4"/>
  <c r="F12" i="4"/>
  <c r="F13" i="4"/>
  <c r="F14" i="4"/>
  <c r="F15" i="4"/>
  <c r="F16" i="4"/>
  <c r="F17" i="4"/>
  <c r="D6" i="4"/>
  <c r="D7" i="4"/>
  <c r="D8" i="4"/>
  <c r="D9" i="4"/>
  <c r="D10" i="4"/>
  <c r="D11" i="4"/>
  <c r="D12" i="4"/>
  <c r="D13" i="4"/>
  <c r="D14" i="4"/>
  <c r="D15" i="4"/>
  <c r="D16" i="4"/>
  <c r="D17" i="4"/>
  <c r="E5" i="4"/>
  <c r="F5" i="4" s="1"/>
  <c r="E4" i="4"/>
  <c r="F4" i="4" s="1"/>
  <c r="E3" i="4"/>
  <c r="F3" i="4" s="1"/>
  <c r="E2" i="4"/>
  <c r="F2" i="4" s="1"/>
  <c r="C5" i="4"/>
  <c r="D5" i="4" s="1"/>
  <c r="C4" i="4"/>
  <c r="D4" i="4" s="1"/>
  <c r="C3" i="4"/>
  <c r="D3" i="4" s="1"/>
  <c r="C2" i="4"/>
  <c r="D2" i="4" s="1"/>
  <c r="M4" i="2" l="1"/>
  <c r="M5" i="2"/>
  <c r="M6" i="2"/>
  <c r="M7" i="2"/>
  <c r="M8" i="2"/>
  <c r="M9" i="2"/>
  <c r="M10" i="2"/>
  <c r="M11" i="2"/>
  <c r="M12" i="2"/>
  <c r="M13" i="2"/>
  <c r="M14" i="2"/>
  <c r="M3" i="2"/>
  <c r="F16" i="2"/>
  <c r="F17" i="2"/>
  <c r="F18" i="2"/>
  <c r="F19" i="2"/>
  <c r="F20" i="2"/>
  <c r="F21" i="2"/>
  <c r="F22" i="2"/>
  <c r="F23" i="2"/>
  <c r="F24" i="2"/>
  <c r="F25" i="2"/>
  <c r="F26" i="2"/>
  <c r="F15" i="2"/>
  <c r="F13" i="2"/>
  <c r="F10" i="2"/>
  <c r="F7" i="2"/>
  <c r="F4" i="2"/>
  <c r="D45" i="2"/>
  <c r="D44" i="2"/>
  <c r="D42" i="2"/>
  <c r="D41" i="2"/>
  <c r="D43" i="2"/>
  <c r="D39" i="2"/>
  <c r="D38" i="2"/>
  <c r="D36" i="2"/>
  <c r="D35" i="2"/>
  <c r="C45" i="2"/>
  <c r="C46" i="2" s="1"/>
  <c r="C44" i="2"/>
  <c r="C42" i="2"/>
  <c r="C41" i="2"/>
  <c r="C39" i="2"/>
  <c r="C40" i="2" s="1"/>
  <c r="C38" i="2"/>
  <c r="C36" i="2"/>
  <c r="C35" i="2"/>
  <c r="C43" i="2" l="1"/>
  <c r="D40" i="2"/>
  <c r="C37" i="2"/>
  <c r="D37" i="2"/>
  <c r="D46" i="2"/>
</calcChain>
</file>

<file path=xl/comments1.xml><?xml version="1.0" encoding="utf-8"?>
<comments xmlns="http://schemas.openxmlformats.org/spreadsheetml/2006/main">
  <authors>
    <author>Heber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Heber:</t>
        </r>
        <r>
          <rPr>
            <sz val="9"/>
            <color indexed="81"/>
            <rFont val="Tahoma"/>
            <charset val="1"/>
          </rPr>
          <t xml:space="preserve">
This row was averaged and compared to ensure accurate TruSpec data. See Sheet _____.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Heber:</t>
        </r>
        <r>
          <rPr>
            <sz val="9"/>
            <color indexed="81"/>
            <rFont val="Tahoma"/>
            <charset val="1"/>
          </rPr>
          <t xml:space="preserve">
This row was averaged and compared to ensure accurate TruSpec data. See Sheet _____.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Heber:</t>
        </r>
        <r>
          <rPr>
            <sz val="9"/>
            <color indexed="81"/>
            <rFont val="Tahoma"/>
            <charset val="1"/>
          </rPr>
          <t xml:space="preserve">
This row was averaged and compared to ensure accurate TruSpec data. See Sheet _____.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Heber:</t>
        </r>
        <r>
          <rPr>
            <sz val="9"/>
            <color indexed="81"/>
            <rFont val="Tahoma"/>
            <charset val="1"/>
          </rPr>
          <t xml:space="preserve">
This row was averaged and compared to ensure accurate TruSpec data. See Sheet _____.</t>
        </r>
      </text>
    </comment>
  </commentList>
</comments>
</file>

<file path=xl/comments2.xml><?xml version="1.0" encoding="utf-8"?>
<comments xmlns="http://schemas.openxmlformats.org/spreadsheetml/2006/main">
  <authors>
    <author>Laurel Graves</author>
  </authors>
  <commentList>
    <comment ref="B9" authorId="0">
      <text>
        <r>
          <rPr>
            <b/>
            <sz val="9"/>
            <color indexed="81"/>
            <rFont val="Calibri"/>
            <family val="2"/>
          </rPr>
          <t>Laurel Graves:</t>
        </r>
        <r>
          <rPr>
            <sz val="9"/>
            <color indexed="81"/>
            <rFont val="Calibri"/>
            <family val="2"/>
          </rPr>
          <t xml:space="preserve">
Corrected value (from inaccurately weighing when moisture was present)
</t>
        </r>
      </text>
    </comment>
  </commentList>
</comments>
</file>

<file path=xl/comments3.xml><?xml version="1.0" encoding="utf-8"?>
<comments xmlns="http://schemas.openxmlformats.org/spreadsheetml/2006/main">
  <authors>
    <author>Laurel Graves</author>
  </authors>
  <commentList>
    <comment ref="B3" authorId="0">
      <text>
        <r>
          <rPr>
            <b/>
            <sz val="9"/>
            <color indexed="81"/>
            <rFont val="Calibri"/>
            <family val="2"/>
          </rPr>
          <t>Laurel Graves:</t>
        </r>
        <r>
          <rPr>
            <sz val="9"/>
            <color indexed="81"/>
            <rFont val="Calibri"/>
            <family val="2"/>
          </rPr>
          <t xml:space="preserve">
Triples tested to see if change occurs within individual samples
</t>
        </r>
      </text>
    </comment>
    <comment ref="J10" authorId="0">
      <text>
        <r>
          <rPr>
            <b/>
            <sz val="9"/>
            <color indexed="81"/>
            <rFont val="Calibri"/>
            <family val="2"/>
          </rPr>
          <t>Laurel Graves:</t>
        </r>
        <r>
          <rPr>
            <sz val="9"/>
            <color indexed="81"/>
            <rFont val="Calibri"/>
            <family val="2"/>
          </rPr>
          <t xml:space="preserve">
Corrected value (from inaccurately weighing when moisture was present)
</t>
        </r>
      </text>
    </comment>
  </commentList>
</comments>
</file>

<file path=xl/comments4.xml><?xml version="1.0" encoding="utf-8"?>
<comments xmlns="http://schemas.openxmlformats.org/spreadsheetml/2006/main">
  <authors>
    <author>Heber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Heber:</t>
        </r>
        <r>
          <rPr>
            <sz val="9"/>
            <color indexed="81"/>
            <rFont val="Tahoma"/>
            <family val="2"/>
          </rPr>
          <t xml:space="preserve">
Multiple samples run on first four cook samples to ensure accuracy in grinding samples run through truspec. Statistical analysis run on Statistical Analysis sheet.</t>
        </r>
      </text>
    </comment>
  </commentList>
</comments>
</file>

<file path=xl/comments5.xml><?xml version="1.0" encoding="utf-8"?>
<comments xmlns="http://schemas.openxmlformats.org/spreadsheetml/2006/main">
  <authors>
    <author>Heber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Heber:</t>
        </r>
        <r>
          <rPr>
            <sz val="9"/>
            <color indexed="81"/>
            <rFont val="Tahoma"/>
            <charset val="1"/>
          </rPr>
          <t xml:space="preserve">
This row was averaged and compared to ensure accurate TruSpec data. See Sheet _____.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Heber:</t>
        </r>
        <r>
          <rPr>
            <sz val="9"/>
            <color indexed="81"/>
            <rFont val="Tahoma"/>
            <charset val="1"/>
          </rPr>
          <t xml:space="preserve">
This row was averaged and compared to ensure accurate TruSpec data. See Sheet _____.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Heber:</t>
        </r>
        <r>
          <rPr>
            <sz val="9"/>
            <color indexed="81"/>
            <rFont val="Tahoma"/>
            <charset val="1"/>
          </rPr>
          <t xml:space="preserve">
This row was averaged and compared to ensure accurate TruSpec data. See Sheet _____.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Heber:</t>
        </r>
        <r>
          <rPr>
            <sz val="9"/>
            <color indexed="81"/>
            <rFont val="Tahoma"/>
            <charset val="1"/>
          </rPr>
          <t xml:space="preserve">
This row was averaged and compared to ensure accurate TruSpec data. See Sheet _____.</t>
        </r>
      </text>
    </comment>
  </commentList>
</comments>
</file>

<file path=xl/comments6.xml><?xml version="1.0" encoding="utf-8"?>
<comments xmlns="http://schemas.openxmlformats.org/spreadsheetml/2006/main">
  <authors>
    <author>Laurel Graves</author>
  </authors>
  <commentList>
    <comment ref="B9" authorId="0">
      <text>
        <r>
          <rPr>
            <b/>
            <sz val="9"/>
            <color indexed="81"/>
            <rFont val="Calibri"/>
            <family val="2"/>
          </rPr>
          <t>Laurel Graves:</t>
        </r>
        <r>
          <rPr>
            <sz val="9"/>
            <color indexed="81"/>
            <rFont val="Calibri"/>
            <family val="2"/>
          </rPr>
          <t xml:space="preserve">
Corrected value (from inaccurately weighing when moisture was present)
</t>
        </r>
      </text>
    </comment>
  </commentList>
</comments>
</file>

<file path=xl/sharedStrings.xml><?xml version="1.0" encoding="utf-8"?>
<sst xmlns="http://schemas.openxmlformats.org/spreadsheetml/2006/main" count="229" uniqueCount="116">
  <si>
    <t>Project</t>
  </si>
  <si>
    <t>Weight</t>
  </si>
  <si>
    <t>Position</t>
  </si>
  <si>
    <t>502-055-1030</t>
  </si>
  <si>
    <t>FXBio_CF1-2_051812</t>
  </si>
  <si>
    <t>FXBio_CF1-1_051812</t>
  </si>
  <si>
    <t>FXBio_CF2-1_051812</t>
  </si>
  <si>
    <t>FXBio_CF2-2_051812</t>
  </si>
  <si>
    <t>FXBio_CF3-1_051812</t>
  </si>
  <si>
    <t>FXBio_CF3-2_051812</t>
  </si>
  <si>
    <t>FXBio_CF3-3_051812</t>
  </si>
  <si>
    <t>FXBio_CF4-1_051812</t>
  </si>
  <si>
    <t>FXBio_CF4-2_051812</t>
  </si>
  <si>
    <t>FXBio_CF4-3_051812</t>
  </si>
  <si>
    <t>FXBio_CL1_051812</t>
  </si>
  <si>
    <t>FXBio_CL2_051812</t>
  </si>
  <si>
    <t>FXBio_CL3_051812</t>
  </si>
  <si>
    <t>FXBio_CL4_051812</t>
  </si>
  <si>
    <t>FXBio_CF1_060412</t>
  </si>
  <si>
    <t>FXBio_CF2_060412</t>
  </si>
  <si>
    <t>FXBio_CF3_060412</t>
  </si>
  <si>
    <t>FXBio_CF4_060412</t>
  </si>
  <si>
    <t>FXBio_CL1_060412</t>
  </si>
  <si>
    <t>FXBio_CL2_060412</t>
  </si>
  <si>
    <t>FXBio_CL3_060412</t>
  </si>
  <si>
    <t>FXBio_CL4_060412</t>
  </si>
  <si>
    <t>laurel.graves@email.wsu.edu</t>
  </si>
  <si>
    <t>0.1104</t>
  </si>
  <si>
    <t>0.1181</t>
  </si>
  <si>
    <t>0.1145</t>
  </si>
  <si>
    <t>FXBio_CF1-3_051812</t>
  </si>
  <si>
    <t>0.115</t>
  </si>
  <si>
    <t>0.1195</t>
  </si>
  <si>
    <t>FXBio_CF2-3_051812</t>
  </si>
  <si>
    <t>0.1133</t>
  </si>
  <si>
    <t>0.1118</t>
  </si>
  <si>
    <t>0.1117</t>
  </si>
  <si>
    <t>0.1151</t>
  </si>
  <si>
    <t>0.1153</t>
  </si>
  <si>
    <t>0.1125</t>
  </si>
  <si>
    <t>0.118</t>
  </si>
  <si>
    <t>0.1123</t>
  </si>
  <si>
    <t>0.1141</t>
  </si>
  <si>
    <t>0.1177</t>
  </si>
  <si>
    <t>0.1122</t>
  </si>
  <si>
    <t>0.1173</t>
  </si>
  <si>
    <t>0.1168</t>
  </si>
  <si>
    <t>0.1179</t>
  </si>
  <si>
    <t>0.1185</t>
  </si>
  <si>
    <t>0.1171</t>
  </si>
  <si>
    <t>0.1148</t>
  </si>
  <si>
    <t>0.1182</t>
  </si>
  <si>
    <t>N%</t>
  </si>
  <si>
    <t>C%</t>
  </si>
  <si>
    <t>good</t>
  </si>
  <si>
    <t>CFNT (Cook)</t>
    <phoneticPr fontId="3" type="noConversion"/>
  </si>
  <si>
    <t>CFCT (Clark)</t>
    <phoneticPr fontId="3" type="noConversion"/>
  </si>
  <si>
    <t>Average</t>
    <phoneticPr fontId="3" type="noConversion"/>
  </si>
  <si>
    <t>Stdev</t>
    <phoneticPr fontId="3" type="noConversion"/>
  </si>
  <si>
    <t>N</t>
    <phoneticPr fontId="3" type="noConversion"/>
  </si>
  <si>
    <t>C</t>
    <phoneticPr fontId="3" type="noConversion"/>
  </si>
  <si>
    <t>CV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</si>
  <si>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</si>
  <si>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</si>
  <si>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</si>
  <si>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</si>
  <si>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</si>
  <si>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</si>
  <si>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</si>
  <si>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</si>
  <si>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FXBio_CL1_062812</t>
  </si>
  <si>
    <t>FXBio_CL2_062812</t>
  </si>
  <si>
    <t>FXBio_CL3_062812</t>
  </si>
  <si>
    <t>FXBio_CL4_062812</t>
  </si>
  <si>
    <t>DateCB</t>
  </si>
  <si>
    <t>CookCarbonMeter</t>
  </si>
  <si>
    <t>ClarkCarbonMeter</t>
  </si>
  <si>
    <t>DateCLB</t>
  </si>
  <si>
    <t>C%L</t>
  </si>
  <si>
    <t>WeightClarkg</t>
  </si>
  <si>
    <t>WeightCookg</t>
  </si>
  <si>
    <t>Sample ID Cook</t>
  </si>
  <si>
    <t>Sample ID Clark</t>
  </si>
  <si>
    <t>g</t>
  </si>
  <si>
    <t>gC/m2</t>
  </si>
  <si>
    <t>Sample ID</t>
  </si>
  <si>
    <t>Carbon % TruSpec</t>
  </si>
  <si>
    <t>Nitrogen % TruSpec</t>
  </si>
  <si>
    <t xml:space="preserve">Grain Carbon % </t>
  </si>
  <si>
    <t>Grain Nitrogen %</t>
  </si>
  <si>
    <t>Biomass Weight (g)</t>
  </si>
  <si>
    <t>Grain Weight (g)</t>
  </si>
  <si>
    <t>FxBio_CF1_051812</t>
  </si>
  <si>
    <t>FxBio_CF2_051812</t>
  </si>
  <si>
    <t>FxBio_CF3_051812</t>
  </si>
  <si>
    <t>FxBio_CF4_051812</t>
  </si>
  <si>
    <t>**</t>
  </si>
  <si>
    <t>** = missing</t>
  </si>
  <si>
    <t>Carbon per meter (gC/m^2)</t>
  </si>
  <si>
    <t>Nitrogen per meter (gC/m^2)</t>
  </si>
  <si>
    <t>Carbon_Per_Meter_CFCT</t>
  </si>
  <si>
    <t>Date_CFCT</t>
  </si>
  <si>
    <t>SID_CFCT</t>
  </si>
  <si>
    <t>BM_Weight_CFCT</t>
  </si>
  <si>
    <t>SID_CFNT</t>
  </si>
  <si>
    <t>BM_Weight_CFNT</t>
  </si>
  <si>
    <t>Carbon_Per_Meter_CFNT</t>
  </si>
  <si>
    <t>Date_CFNT</t>
  </si>
  <si>
    <t>Statistical Procedure</t>
  </si>
  <si>
    <t>FXBio_CF1_051812</t>
  </si>
  <si>
    <t>FXBio_CF2_051812</t>
  </si>
  <si>
    <t>FXBio_CF3_051812</t>
  </si>
  <si>
    <t>FXBio_CF4_051812</t>
  </si>
  <si>
    <t>Cook</t>
  </si>
  <si>
    <t>Clark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</si>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</sst>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1" formatCode="0.0"/>
    <numFmt numFmtId="174" formatCode="0.000%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14" fontId="2" fillId="0" borderId="0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/>
    <xf numFmtId="0" fontId="0" fillId="5" borderId="10" xfId="0" applyFill="1" applyBorder="1"/>
    <xf numFmtId="0" fontId="0" fillId="0" borderId="0" xfId="0" applyBorder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17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70" fontId="0" fillId="0" borderId="9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71" fontId="0" fillId="4" borderId="11" xfId="0" applyNumberForma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71" fontId="0" fillId="4" borderId="9" xfId="0" applyNumberFormat="1" applyFill="1" applyBorder="1" applyAlignment="1">
      <alignment horizontal="center"/>
    </xf>
    <xf numFmtId="0" fontId="0" fillId="4" borderId="9" xfId="0" applyFill="1" applyBorder="1"/>
    <xf numFmtId="0" fontId="2" fillId="4" borderId="11" xfId="0" applyFont="1" applyFill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0" fillId="0" borderId="9" xfId="0" applyNumberFormat="1" applyBorder="1"/>
    <xf numFmtId="14" fontId="0" fillId="0" borderId="11" xfId="0" applyNumberFormat="1" applyBorder="1"/>
    <xf numFmtId="0" fontId="0" fillId="4" borderId="1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0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4" fontId="0" fillId="3" borderId="9" xfId="2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7" fillId="9" borderId="15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0" fillId="0" borderId="19" xfId="0" applyBorder="1"/>
    <xf numFmtId="0" fontId="0" fillId="4" borderId="11" xfId="0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urel.graves@email.wsu.edu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opLeftCell="B1" workbookViewId="0">
      <selection activeCell="G9" sqref="G9"/>
    </sheetView>
  </sheetViews>
  <sheetFormatPr defaultRowHeight="15" x14ac:dyDescent="0.25"/>
  <cols>
    <col min="1" max="1" width="29.85546875" customWidth="1"/>
    <col min="2" max="2" width="18.28515625" bestFit="1" customWidth="1"/>
    <col min="3" max="3" width="16.85546875" bestFit="1" customWidth="1"/>
    <col min="4" max="4" width="25.7109375" bestFit="1" customWidth="1"/>
    <col min="5" max="5" width="18.5703125" bestFit="1" customWidth="1"/>
    <col min="6" max="6" width="27.28515625" bestFit="1" customWidth="1"/>
    <col min="7" max="8" width="15.5703125" bestFit="1" customWidth="1"/>
    <col min="9" max="9" width="15" bestFit="1" customWidth="1"/>
    <col min="10" max="10" width="16.140625" bestFit="1" customWidth="1"/>
  </cols>
  <sheetData>
    <row r="1" spans="1:10" ht="15.75" thickBot="1" x14ac:dyDescent="0.3">
      <c r="A1" s="29" t="s">
        <v>85</v>
      </c>
      <c r="B1" s="29" t="s">
        <v>90</v>
      </c>
      <c r="C1" s="29" t="s">
        <v>86</v>
      </c>
      <c r="D1" s="29" t="s">
        <v>98</v>
      </c>
      <c r="E1" s="29" t="s">
        <v>87</v>
      </c>
      <c r="F1" s="29" t="s">
        <v>99</v>
      </c>
      <c r="H1" s="29" t="s">
        <v>91</v>
      </c>
      <c r="I1" s="29" t="s">
        <v>88</v>
      </c>
      <c r="J1" s="29" t="s">
        <v>89</v>
      </c>
    </row>
    <row r="2" spans="1:10" x14ac:dyDescent="0.25">
      <c r="A2" s="26" t="s">
        <v>92</v>
      </c>
      <c r="B2" s="27">
        <v>116</v>
      </c>
      <c r="C2" s="34">
        <f>AVERAGE('Raw Truspec Data All'!E2:E4)</f>
        <v>43.371333333333332</v>
      </c>
      <c r="D2" s="40">
        <f>C2/100*B2</f>
        <v>50.310746666666667</v>
      </c>
      <c r="E2" s="34">
        <f>AVERAGE('Raw Truspec Data All'!D2:D4)</f>
        <v>3.9925666666666668</v>
      </c>
      <c r="F2" s="40">
        <f>E2/100*B2</f>
        <v>4.631377333333333</v>
      </c>
      <c r="H2" s="68">
        <v>621</v>
      </c>
      <c r="I2" s="67"/>
      <c r="J2" s="67"/>
    </row>
    <row r="3" spans="1:10" x14ac:dyDescent="0.25">
      <c r="A3" s="21" t="s">
        <v>93</v>
      </c>
      <c r="B3" s="22">
        <v>181</v>
      </c>
      <c r="C3" s="25">
        <f>AVERAGE('Raw Truspec Data All'!E5:E7)</f>
        <v>42.324999999999996</v>
      </c>
      <c r="D3" s="40">
        <f t="shared" ref="D3:D17" si="0">C3/100*B3</f>
        <v>76.608249999999998</v>
      </c>
      <c r="E3" s="36">
        <f>AVERAGE('Raw Truspec Data All'!D5:D7)</f>
        <v>4.7138999999999998</v>
      </c>
      <c r="F3" s="40">
        <f t="shared" ref="F3:F17" si="1">E3/100*B3</f>
        <v>8.532159</v>
      </c>
      <c r="H3" s="44">
        <v>582</v>
      </c>
      <c r="I3" s="23"/>
      <c r="J3" s="23"/>
    </row>
    <row r="4" spans="1:10" x14ac:dyDescent="0.25">
      <c r="A4" s="21" t="s">
        <v>94</v>
      </c>
      <c r="B4" s="22">
        <v>161</v>
      </c>
      <c r="C4" s="25">
        <f>AVERAGE('Raw Truspec Data All'!E8:E10)</f>
        <v>43.524999999999999</v>
      </c>
      <c r="D4" s="40">
        <f t="shared" si="0"/>
        <v>70.075249999999997</v>
      </c>
      <c r="E4" s="36">
        <f>AVERAGE('Raw Truspec Data All'!D8:D10)</f>
        <v>3.7949999999999999</v>
      </c>
      <c r="F4" s="40">
        <f t="shared" si="1"/>
        <v>6.1099499999999995</v>
      </c>
      <c r="H4" s="44">
        <v>671</v>
      </c>
      <c r="I4" s="23"/>
      <c r="J4" s="23"/>
    </row>
    <row r="5" spans="1:10" x14ac:dyDescent="0.25">
      <c r="A5" s="21" t="s">
        <v>95</v>
      </c>
      <c r="B5" s="22">
        <v>150</v>
      </c>
      <c r="C5" s="36">
        <f>AVERAGE('Raw Truspec Data All'!E11:E13)</f>
        <v>43.312333333333335</v>
      </c>
      <c r="D5" s="40">
        <f t="shared" si="0"/>
        <v>64.968500000000006</v>
      </c>
      <c r="E5" s="37">
        <f>AVERAGE('Raw Truspec Data All'!D11:D13)</f>
        <v>3.8792666666666666</v>
      </c>
      <c r="F5" s="40">
        <f t="shared" si="1"/>
        <v>5.8189000000000002</v>
      </c>
      <c r="H5" s="44">
        <v>683</v>
      </c>
      <c r="I5" s="23"/>
      <c r="J5" s="23"/>
    </row>
    <row r="6" spans="1:10" x14ac:dyDescent="0.25">
      <c r="A6" s="24" t="s">
        <v>18</v>
      </c>
      <c r="B6" s="24">
        <v>390</v>
      </c>
      <c r="C6" s="24">
        <v>44.387</v>
      </c>
      <c r="D6" s="40">
        <f t="shared" si="0"/>
        <v>173.10929999999999</v>
      </c>
      <c r="E6" s="21">
        <v>2.5804</v>
      </c>
      <c r="F6" s="40">
        <f t="shared" si="1"/>
        <v>10.063560000000001</v>
      </c>
      <c r="H6" s="30"/>
      <c r="I6" s="30"/>
      <c r="J6" s="30"/>
    </row>
    <row r="7" spans="1:10" x14ac:dyDescent="0.25">
      <c r="A7" s="24" t="s">
        <v>19</v>
      </c>
      <c r="B7" s="24">
        <v>314</v>
      </c>
      <c r="C7" s="24">
        <v>43.485999999999997</v>
      </c>
      <c r="D7" s="40">
        <f t="shared" si="0"/>
        <v>136.54603999999998</v>
      </c>
      <c r="E7" s="39">
        <v>3.3170000000000002</v>
      </c>
      <c r="F7" s="40">
        <f t="shared" si="1"/>
        <v>10.415380000000001</v>
      </c>
      <c r="H7" s="30"/>
      <c r="I7" s="30"/>
      <c r="J7" s="30"/>
    </row>
    <row r="8" spans="1:10" x14ac:dyDescent="0.25">
      <c r="A8" s="24" t="s">
        <v>20</v>
      </c>
      <c r="B8" s="24">
        <v>452</v>
      </c>
      <c r="C8" s="24">
        <v>44.445</v>
      </c>
      <c r="D8" s="40">
        <f t="shared" si="0"/>
        <v>200.8914</v>
      </c>
      <c r="E8" s="39">
        <v>2.6665999999999999</v>
      </c>
      <c r="F8" s="40">
        <f t="shared" si="1"/>
        <v>12.053032</v>
      </c>
      <c r="H8" s="30"/>
      <c r="I8" s="30"/>
      <c r="J8" s="30"/>
    </row>
    <row r="9" spans="1:10" x14ac:dyDescent="0.25">
      <c r="A9" s="24" t="s">
        <v>21</v>
      </c>
      <c r="B9" s="24">
        <v>410</v>
      </c>
      <c r="C9" s="24">
        <v>44.104999999999997</v>
      </c>
      <c r="D9" s="40">
        <f t="shared" si="0"/>
        <v>180.83049999999997</v>
      </c>
      <c r="E9" s="38">
        <v>2.3538000000000001</v>
      </c>
      <c r="F9" s="40">
        <f t="shared" si="1"/>
        <v>9.6505799999999997</v>
      </c>
      <c r="H9" s="30"/>
      <c r="I9" s="30"/>
      <c r="J9" s="30"/>
    </row>
    <row r="10" spans="1:10" x14ac:dyDescent="0.25">
      <c r="A10" s="25" t="s">
        <v>62</v>
      </c>
      <c r="B10" s="24">
        <v>954</v>
      </c>
      <c r="C10" s="25">
        <v>43.758000000000003</v>
      </c>
      <c r="D10" s="40">
        <f t="shared" si="0"/>
        <v>417.45132000000001</v>
      </c>
      <c r="E10" s="25" t="s">
        <v>96</v>
      </c>
      <c r="F10" s="40" t="e">
        <f t="shared" si="1"/>
        <v>#VALUE!</v>
      </c>
      <c r="H10" s="30"/>
      <c r="I10" s="30"/>
      <c r="J10" s="30"/>
    </row>
    <row r="11" spans="1:10" x14ac:dyDescent="0.25">
      <c r="A11" s="25" t="s">
        <v>63</v>
      </c>
      <c r="B11" s="24">
        <v>740</v>
      </c>
      <c r="C11" s="25">
        <v>43.698</v>
      </c>
      <c r="D11" s="40">
        <f t="shared" si="0"/>
        <v>323.36519999999996</v>
      </c>
      <c r="E11" s="25" t="s">
        <v>96</v>
      </c>
      <c r="F11" s="40" t="e">
        <f t="shared" si="1"/>
        <v>#VALUE!</v>
      </c>
      <c r="H11" s="30"/>
      <c r="I11" s="30"/>
      <c r="J11" s="30"/>
    </row>
    <row r="12" spans="1:10" x14ac:dyDescent="0.25">
      <c r="A12" s="25" t="s">
        <v>64</v>
      </c>
      <c r="B12" s="24">
        <v>774</v>
      </c>
      <c r="C12" s="25">
        <v>43.81</v>
      </c>
      <c r="D12" s="40">
        <f t="shared" si="0"/>
        <v>339.08940000000001</v>
      </c>
      <c r="E12" s="25" t="s">
        <v>96</v>
      </c>
      <c r="F12" s="40" t="e">
        <f t="shared" si="1"/>
        <v>#VALUE!</v>
      </c>
      <c r="H12" s="30"/>
      <c r="I12" s="30"/>
      <c r="J12" s="30"/>
    </row>
    <row r="13" spans="1:10" x14ac:dyDescent="0.25">
      <c r="A13" s="25" t="s">
        <v>65</v>
      </c>
      <c r="B13" s="24">
        <v>721</v>
      </c>
      <c r="C13" s="25">
        <v>43.741</v>
      </c>
      <c r="D13" s="40">
        <f t="shared" si="0"/>
        <v>315.37261000000001</v>
      </c>
      <c r="E13" s="25" t="s">
        <v>96</v>
      </c>
      <c r="F13" s="40" t="e">
        <f t="shared" si="1"/>
        <v>#VALUE!</v>
      </c>
      <c r="H13" s="30"/>
      <c r="I13" s="30"/>
      <c r="J13" s="30"/>
    </row>
    <row r="14" spans="1:10" x14ac:dyDescent="0.25">
      <c r="A14" s="25" t="s">
        <v>66</v>
      </c>
      <c r="B14" s="25">
        <v>1276</v>
      </c>
      <c r="C14" s="25">
        <v>44.972000000000001</v>
      </c>
      <c r="D14" s="40">
        <f t="shared" si="0"/>
        <v>573.84271999999999</v>
      </c>
      <c r="E14" s="25" t="s">
        <v>96</v>
      </c>
      <c r="F14" s="40" t="e">
        <f t="shared" si="1"/>
        <v>#VALUE!</v>
      </c>
      <c r="H14" s="30"/>
      <c r="I14" s="30"/>
      <c r="J14" s="30"/>
    </row>
    <row r="15" spans="1:10" x14ac:dyDescent="0.25">
      <c r="A15" s="25" t="s">
        <v>67</v>
      </c>
      <c r="B15" s="25">
        <v>1837</v>
      </c>
      <c r="C15" s="25">
        <v>44.372</v>
      </c>
      <c r="D15" s="40">
        <f t="shared" si="0"/>
        <v>815.11364000000003</v>
      </c>
      <c r="E15" s="25" t="s">
        <v>96</v>
      </c>
      <c r="F15" s="40" t="e">
        <f t="shared" si="1"/>
        <v>#VALUE!</v>
      </c>
      <c r="H15" s="30"/>
      <c r="I15" s="30"/>
      <c r="J15" s="30"/>
    </row>
    <row r="16" spans="1:10" x14ac:dyDescent="0.25">
      <c r="A16" s="25" t="s">
        <v>68</v>
      </c>
      <c r="B16" s="25">
        <v>1438</v>
      </c>
      <c r="C16" s="25">
        <v>44.853000000000002</v>
      </c>
      <c r="D16" s="40">
        <f t="shared" si="0"/>
        <v>644.98614000000009</v>
      </c>
      <c r="E16" s="25" t="s">
        <v>96</v>
      </c>
      <c r="F16" s="40" t="e">
        <f t="shared" si="1"/>
        <v>#VALUE!</v>
      </c>
      <c r="H16" s="30"/>
      <c r="I16" s="30"/>
      <c r="J16" s="30"/>
    </row>
    <row r="17" spans="1:10" x14ac:dyDescent="0.25">
      <c r="A17" s="25" t="s">
        <v>69</v>
      </c>
      <c r="B17" s="25">
        <v>1574</v>
      </c>
      <c r="C17" s="25">
        <v>44.207999999999998</v>
      </c>
      <c r="D17" s="40">
        <f t="shared" si="0"/>
        <v>695.83391999999992</v>
      </c>
      <c r="E17" s="25" t="s">
        <v>96</v>
      </c>
      <c r="F17" s="40" t="e">
        <f t="shared" si="1"/>
        <v>#VALUE!</v>
      </c>
      <c r="H17" s="30"/>
      <c r="I17" s="30"/>
      <c r="J17" s="30"/>
    </row>
    <row r="19" spans="1:10" x14ac:dyDescent="0.25">
      <c r="E19" t="s">
        <v>97</v>
      </c>
    </row>
    <row r="22" spans="1:10" x14ac:dyDescent="0.25">
      <c r="E22" s="30"/>
      <c r="F22" s="3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H2" sqref="H2:H5"/>
    </sheetView>
  </sheetViews>
  <sheetFormatPr defaultRowHeight="15" x14ac:dyDescent="0.25"/>
  <cols>
    <col min="1" max="1" width="24.7109375" customWidth="1"/>
    <col min="2" max="2" width="18.28515625" bestFit="1" customWidth="1"/>
    <col min="3" max="3" width="16.85546875" bestFit="1" customWidth="1"/>
    <col min="4" max="4" width="25.7109375" bestFit="1" customWidth="1"/>
    <col min="5" max="5" width="18.5703125" bestFit="1" customWidth="1"/>
    <col min="6" max="6" width="27.28515625" bestFit="1" customWidth="1"/>
    <col min="8" max="8" width="15.5703125" bestFit="1" customWidth="1"/>
    <col min="9" max="9" width="15" bestFit="1" customWidth="1"/>
    <col min="10" max="10" width="16.140625" bestFit="1" customWidth="1"/>
  </cols>
  <sheetData>
    <row r="1" spans="1:10" ht="15.75" thickBot="1" x14ac:dyDescent="0.3">
      <c r="A1" s="29" t="s">
        <v>85</v>
      </c>
      <c r="B1" s="29" t="s">
        <v>90</v>
      </c>
      <c r="C1" s="29" t="s">
        <v>86</v>
      </c>
      <c r="D1" s="29" t="s">
        <v>98</v>
      </c>
      <c r="E1" s="29" t="s">
        <v>87</v>
      </c>
      <c r="F1" s="29" t="s">
        <v>99</v>
      </c>
      <c r="H1" s="29" t="s">
        <v>91</v>
      </c>
      <c r="I1" s="29" t="s">
        <v>88</v>
      </c>
      <c r="J1" s="29" t="s">
        <v>89</v>
      </c>
    </row>
    <row r="2" spans="1:10" x14ac:dyDescent="0.25">
      <c r="A2" s="45" t="s">
        <v>14</v>
      </c>
      <c r="B2" s="45">
        <v>247</v>
      </c>
      <c r="C2" s="45">
        <v>44.276000000000003</v>
      </c>
      <c r="D2" s="41">
        <f>C2/100*B2</f>
        <v>109.36172000000001</v>
      </c>
      <c r="E2" s="26">
        <v>3.6320999999999999</v>
      </c>
      <c r="F2" s="41">
        <f>E2/100*B2</f>
        <v>8.9712870000000002</v>
      </c>
      <c r="H2" s="26">
        <v>621</v>
      </c>
      <c r="I2" s="28"/>
      <c r="J2" s="28"/>
    </row>
    <row r="3" spans="1:10" x14ac:dyDescent="0.25">
      <c r="A3" s="42" t="s">
        <v>15</v>
      </c>
      <c r="B3" s="42">
        <v>222</v>
      </c>
      <c r="C3" s="42">
        <v>44.088000000000001</v>
      </c>
      <c r="D3" s="43">
        <f t="shared" ref="D3:D13" si="0">C3/100*B3</f>
        <v>97.875360000000001</v>
      </c>
      <c r="E3" s="21">
        <v>3.5590999999999999</v>
      </c>
      <c r="F3" s="43">
        <f t="shared" ref="F3:F13" si="1">E3/100*B3</f>
        <v>7.9012019999999996</v>
      </c>
      <c r="H3" s="21">
        <v>545</v>
      </c>
      <c r="I3" s="23"/>
      <c r="J3" s="23"/>
    </row>
    <row r="4" spans="1:10" x14ac:dyDescent="0.25">
      <c r="A4" s="42" t="s">
        <v>16</v>
      </c>
      <c r="B4" s="42">
        <v>322</v>
      </c>
      <c r="C4" s="42">
        <v>43.1</v>
      </c>
      <c r="D4" s="43">
        <f t="shared" si="0"/>
        <v>138.78200000000001</v>
      </c>
      <c r="E4" s="21">
        <v>3.0398999999999998</v>
      </c>
      <c r="F4" s="43">
        <f t="shared" si="1"/>
        <v>9.7884779999999996</v>
      </c>
      <c r="H4" s="21">
        <v>783</v>
      </c>
      <c r="I4" s="23"/>
      <c r="J4" s="23"/>
    </row>
    <row r="5" spans="1:10" x14ac:dyDescent="0.25">
      <c r="A5" s="42" t="s">
        <v>17</v>
      </c>
      <c r="B5" s="42">
        <v>357</v>
      </c>
      <c r="C5" s="42">
        <v>43.676000000000002</v>
      </c>
      <c r="D5" s="43">
        <f t="shared" si="0"/>
        <v>155.92332000000002</v>
      </c>
      <c r="E5" s="21">
        <v>3.5222000000000002</v>
      </c>
      <c r="F5" s="43">
        <f t="shared" si="1"/>
        <v>12.574254000000002</v>
      </c>
      <c r="H5" s="21">
        <v>708</v>
      </c>
      <c r="I5" s="23"/>
      <c r="J5" s="23"/>
    </row>
    <row r="6" spans="1:10" x14ac:dyDescent="0.25">
      <c r="A6" s="42" t="s">
        <v>22</v>
      </c>
      <c r="B6" s="42">
        <v>752</v>
      </c>
      <c r="C6" s="42">
        <v>43.104999999999997</v>
      </c>
      <c r="D6" s="43">
        <f t="shared" si="0"/>
        <v>324.14959999999996</v>
      </c>
      <c r="E6" s="21">
        <v>2.4977</v>
      </c>
      <c r="F6" s="43">
        <f t="shared" si="1"/>
        <v>18.782703999999999</v>
      </c>
      <c r="H6" s="30"/>
      <c r="I6" s="30"/>
      <c r="J6" s="30"/>
    </row>
    <row r="7" spans="1:10" x14ac:dyDescent="0.25">
      <c r="A7" s="42" t="s">
        <v>23</v>
      </c>
      <c r="B7" s="42">
        <v>686</v>
      </c>
      <c r="C7" s="42">
        <v>44.658000000000001</v>
      </c>
      <c r="D7" s="43">
        <f t="shared" si="0"/>
        <v>306.35388</v>
      </c>
      <c r="E7" s="21">
        <v>2.3368000000000002</v>
      </c>
      <c r="F7" s="43">
        <f t="shared" si="1"/>
        <v>16.030448000000003</v>
      </c>
      <c r="H7" s="30"/>
      <c r="I7" s="30"/>
      <c r="J7" s="30"/>
    </row>
    <row r="8" spans="1:10" x14ac:dyDescent="0.25">
      <c r="A8" s="42" t="s">
        <v>24</v>
      </c>
      <c r="B8" s="42">
        <v>601</v>
      </c>
      <c r="C8" s="42">
        <v>44.857999999999997</v>
      </c>
      <c r="D8" s="43">
        <f t="shared" si="0"/>
        <v>269.59657999999996</v>
      </c>
      <c r="E8" s="21">
        <v>2.1454</v>
      </c>
      <c r="F8" s="43">
        <f t="shared" si="1"/>
        <v>12.893854000000001</v>
      </c>
      <c r="H8" s="30"/>
      <c r="I8" s="30"/>
      <c r="J8" s="30"/>
    </row>
    <row r="9" spans="1:10" x14ac:dyDescent="0.25">
      <c r="A9" s="42" t="s">
        <v>25</v>
      </c>
      <c r="B9" s="42">
        <v>643</v>
      </c>
      <c r="C9" s="42">
        <v>44.252000000000002</v>
      </c>
      <c r="D9" s="43">
        <f>C9/100*B9</f>
        <v>284.54036000000002</v>
      </c>
      <c r="E9" s="21">
        <v>2.5142000000000002</v>
      </c>
      <c r="F9" s="43">
        <f t="shared" si="1"/>
        <v>16.166306000000002</v>
      </c>
    </row>
    <row r="10" spans="1:10" x14ac:dyDescent="0.25">
      <c r="A10" s="21" t="s">
        <v>70</v>
      </c>
      <c r="B10" s="42">
        <v>1220</v>
      </c>
      <c r="C10" s="21">
        <v>44.8</v>
      </c>
      <c r="D10" s="43">
        <f t="shared" si="0"/>
        <v>546.55999999999995</v>
      </c>
      <c r="E10" s="21" t="s">
        <v>96</v>
      </c>
      <c r="F10" s="43" t="e">
        <f t="shared" si="1"/>
        <v>#VALUE!</v>
      </c>
    </row>
    <row r="11" spans="1:10" x14ac:dyDescent="0.25">
      <c r="A11" s="21" t="s">
        <v>71</v>
      </c>
      <c r="B11" s="42">
        <v>1125</v>
      </c>
      <c r="C11" s="21">
        <v>44.581000000000003</v>
      </c>
      <c r="D11" s="43">
        <f t="shared" si="0"/>
        <v>501.53625000000005</v>
      </c>
      <c r="E11" s="21" t="s">
        <v>96</v>
      </c>
      <c r="F11" s="43" t="e">
        <f t="shared" si="1"/>
        <v>#VALUE!</v>
      </c>
    </row>
    <row r="12" spans="1:10" x14ac:dyDescent="0.25">
      <c r="A12" s="21" t="s">
        <v>72</v>
      </c>
      <c r="B12" s="42">
        <v>1358</v>
      </c>
      <c r="C12" s="21">
        <v>43.845999999999997</v>
      </c>
      <c r="D12" s="43">
        <f t="shared" si="0"/>
        <v>595.42867999999999</v>
      </c>
      <c r="E12" s="21" t="s">
        <v>96</v>
      </c>
      <c r="F12" s="43" t="e">
        <f t="shared" si="1"/>
        <v>#VALUE!</v>
      </c>
    </row>
    <row r="13" spans="1:10" x14ac:dyDescent="0.25">
      <c r="A13" s="21" t="s">
        <v>73</v>
      </c>
      <c r="B13" s="42">
        <v>1299</v>
      </c>
      <c r="C13" s="21">
        <v>44.421999999999997</v>
      </c>
      <c r="D13" s="43">
        <f t="shared" si="0"/>
        <v>577.0417799999999</v>
      </c>
      <c r="E13" s="21" t="s">
        <v>96</v>
      </c>
      <c r="F13" s="43" t="e">
        <f t="shared" si="1"/>
        <v>#VALUE!</v>
      </c>
    </row>
    <row r="15" spans="1:10" x14ac:dyDescent="0.25">
      <c r="E15" t="s">
        <v>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topLeftCell="A34" workbookViewId="0">
      <selection activeCell="D53" sqref="D53"/>
    </sheetView>
  </sheetViews>
  <sheetFormatPr defaultColWidth="25.42578125" defaultRowHeight="15" x14ac:dyDescent="0.25"/>
  <sheetData>
    <row r="1" spans="2:14" hidden="1" x14ac:dyDescent="0.25">
      <c r="B1" s="13" t="s">
        <v>55</v>
      </c>
      <c r="C1" t="s">
        <v>83</v>
      </c>
      <c r="F1" t="s">
        <v>84</v>
      </c>
      <c r="I1" s="13" t="s">
        <v>56</v>
      </c>
      <c r="J1" t="s">
        <v>83</v>
      </c>
      <c r="M1" t="s">
        <v>84</v>
      </c>
    </row>
    <row r="2" spans="2:14" ht="15.75" hidden="1" thickBot="1" x14ac:dyDescent="0.3">
      <c r="B2" t="s">
        <v>81</v>
      </c>
      <c r="C2" t="s">
        <v>79</v>
      </c>
      <c r="D2" s="3" t="s">
        <v>52</v>
      </c>
      <c r="E2" s="3" t="s">
        <v>53</v>
      </c>
      <c r="F2" s="3" t="s">
        <v>75</v>
      </c>
      <c r="G2" s="3" t="s">
        <v>74</v>
      </c>
      <c r="I2" t="s">
        <v>82</v>
      </c>
      <c r="J2" t="s">
        <v>80</v>
      </c>
      <c r="K2" s="3" t="s">
        <v>52</v>
      </c>
      <c r="L2" s="3" t="s">
        <v>78</v>
      </c>
      <c r="M2" t="s">
        <v>76</v>
      </c>
      <c r="N2" t="s">
        <v>77</v>
      </c>
    </row>
    <row r="3" spans="2:14" hidden="1" x14ac:dyDescent="0.25">
      <c r="B3" s="4" t="s">
        <v>5</v>
      </c>
      <c r="C3" s="18">
        <v>116</v>
      </c>
      <c r="D3" s="5">
        <v>3.9397000000000002</v>
      </c>
      <c r="E3" s="6">
        <v>43.281999999999996</v>
      </c>
      <c r="F3" s="8"/>
      <c r="G3" s="8"/>
      <c r="I3" s="3" t="s">
        <v>14</v>
      </c>
      <c r="J3" s="3">
        <v>247</v>
      </c>
      <c r="K3" s="3">
        <v>3.6320999999999999</v>
      </c>
      <c r="L3" s="3">
        <v>44.276000000000003</v>
      </c>
      <c r="M3">
        <f>L3/100*J3</f>
        <v>109.36172000000001</v>
      </c>
      <c r="N3" s="17">
        <v>41047</v>
      </c>
    </row>
    <row r="4" spans="2:14" hidden="1" x14ac:dyDescent="0.25">
      <c r="B4" s="7" t="s">
        <v>4</v>
      </c>
      <c r="C4" s="19"/>
      <c r="D4" s="8">
        <v>3.9923000000000002</v>
      </c>
      <c r="E4" s="9">
        <v>43.381</v>
      </c>
      <c r="F4" s="8">
        <f>E4/100*C3</f>
        <v>50.321960000000004</v>
      </c>
      <c r="G4" s="14">
        <v>41047</v>
      </c>
      <c r="I4" s="3" t="s">
        <v>15</v>
      </c>
      <c r="J4" s="3">
        <v>222</v>
      </c>
      <c r="K4" s="3">
        <v>3.5590999999999999</v>
      </c>
      <c r="L4" s="3">
        <v>44.088000000000001</v>
      </c>
      <c r="M4">
        <f t="shared" ref="M4:M14" si="0">L4/100*J4</f>
        <v>97.875360000000001</v>
      </c>
      <c r="N4" s="17">
        <v>41047</v>
      </c>
    </row>
    <row r="5" spans="2:14" ht="15.75" hidden="1" thickBot="1" x14ac:dyDescent="0.3">
      <c r="B5" s="10" t="s">
        <v>30</v>
      </c>
      <c r="C5" s="20"/>
      <c r="D5" s="11">
        <v>4.0457000000000001</v>
      </c>
      <c r="E5" s="12">
        <v>43.451000000000001</v>
      </c>
      <c r="F5" s="8"/>
      <c r="G5" s="8"/>
      <c r="I5" s="3" t="s">
        <v>16</v>
      </c>
      <c r="J5" s="3">
        <v>322</v>
      </c>
      <c r="K5" s="3">
        <v>3.0398999999999998</v>
      </c>
      <c r="L5" s="3">
        <v>43.1</v>
      </c>
      <c r="M5">
        <f t="shared" si="0"/>
        <v>138.78200000000001</v>
      </c>
      <c r="N5" s="17">
        <v>41047</v>
      </c>
    </row>
    <row r="6" spans="2:14" hidden="1" x14ac:dyDescent="0.25">
      <c r="B6" s="4" t="s">
        <v>6</v>
      </c>
      <c r="C6" s="18">
        <v>181</v>
      </c>
      <c r="D6" s="5">
        <v>4.7011000000000003</v>
      </c>
      <c r="E6" s="6">
        <v>42.329000000000001</v>
      </c>
      <c r="F6" s="8"/>
      <c r="G6" s="8"/>
      <c r="I6" s="3" t="s">
        <v>17</v>
      </c>
      <c r="J6" s="3">
        <v>357</v>
      </c>
      <c r="K6" s="3">
        <v>3.5222000000000002</v>
      </c>
      <c r="L6" s="3">
        <v>43.676000000000002</v>
      </c>
      <c r="M6">
        <f t="shared" si="0"/>
        <v>155.92332000000002</v>
      </c>
      <c r="N6" s="17">
        <v>41047</v>
      </c>
    </row>
    <row r="7" spans="2:14" hidden="1" x14ac:dyDescent="0.25">
      <c r="B7" s="7" t="s">
        <v>7</v>
      </c>
      <c r="C7" s="19"/>
      <c r="D7" s="8">
        <v>4.7011000000000003</v>
      </c>
      <c r="E7" s="9">
        <v>42.335000000000001</v>
      </c>
      <c r="F7" s="8">
        <f>E6/100*C6</f>
        <v>76.615489999999994</v>
      </c>
      <c r="G7" s="14">
        <v>41047</v>
      </c>
      <c r="I7" s="3" t="s">
        <v>22</v>
      </c>
      <c r="J7" s="3">
        <v>752</v>
      </c>
      <c r="K7" s="3">
        <v>2.4977</v>
      </c>
      <c r="L7" s="3">
        <v>43.104999999999997</v>
      </c>
      <c r="M7">
        <f t="shared" si="0"/>
        <v>324.14959999999996</v>
      </c>
      <c r="N7" s="17">
        <v>41064</v>
      </c>
    </row>
    <row r="8" spans="2:14" ht="15.75" hidden="1" thickBot="1" x14ac:dyDescent="0.3">
      <c r="B8" s="10" t="s">
        <v>33</v>
      </c>
      <c r="C8" s="20"/>
      <c r="D8" s="11">
        <v>4.7394999999999996</v>
      </c>
      <c r="E8" s="12">
        <v>42.311</v>
      </c>
      <c r="F8" s="8"/>
      <c r="G8" s="8"/>
      <c r="I8" s="3" t="s">
        <v>23</v>
      </c>
      <c r="J8" s="3">
        <v>686</v>
      </c>
      <c r="K8" s="3">
        <v>2.3368000000000002</v>
      </c>
      <c r="L8" s="3">
        <v>44.658000000000001</v>
      </c>
      <c r="M8">
        <f t="shared" si="0"/>
        <v>306.35388</v>
      </c>
      <c r="N8" s="17">
        <v>41064</v>
      </c>
    </row>
    <row r="9" spans="2:14" hidden="1" x14ac:dyDescent="0.25">
      <c r="B9" s="4" t="s">
        <v>8</v>
      </c>
      <c r="C9" s="18">
        <v>161</v>
      </c>
      <c r="D9" s="5">
        <v>3.7633999999999999</v>
      </c>
      <c r="E9" s="6">
        <v>43.42</v>
      </c>
      <c r="F9" s="8"/>
      <c r="G9" s="8"/>
      <c r="I9" s="3" t="s">
        <v>24</v>
      </c>
      <c r="J9" s="3">
        <v>601</v>
      </c>
      <c r="K9" s="3">
        <v>2.1454</v>
      </c>
      <c r="L9" s="3">
        <v>44.857999999999997</v>
      </c>
      <c r="M9">
        <f t="shared" si="0"/>
        <v>269.59657999999996</v>
      </c>
      <c r="N9" s="17">
        <v>41064</v>
      </c>
    </row>
    <row r="10" spans="2:14" hidden="1" x14ac:dyDescent="0.25">
      <c r="B10" s="7" t="s">
        <v>9</v>
      </c>
      <c r="C10" s="19"/>
      <c r="D10" s="8">
        <v>3.8357000000000001</v>
      </c>
      <c r="E10" s="9">
        <v>43.746000000000002</v>
      </c>
      <c r="F10" s="8">
        <f>E9/100*C9</f>
        <v>69.906199999999998</v>
      </c>
      <c r="G10" s="14">
        <v>41047</v>
      </c>
      <c r="I10" s="3" t="s">
        <v>25</v>
      </c>
      <c r="J10" s="3">
        <v>643</v>
      </c>
      <c r="K10" s="3">
        <v>2.5142000000000002</v>
      </c>
      <c r="L10" s="3">
        <v>44.252000000000002</v>
      </c>
      <c r="M10">
        <f t="shared" si="0"/>
        <v>284.54036000000002</v>
      </c>
      <c r="N10" s="17">
        <v>41064</v>
      </c>
    </row>
    <row r="11" spans="2:14" ht="15.75" hidden="1" thickBot="1" x14ac:dyDescent="0.3">
      <c r="B11" s="10" t="s">
        <v>10</v>
      </c>
      <c r="C11" s="20"/>
      <c r="D11" s="11">
        <v>3.7858999999999998</v>
      </c>
      <c r="E11" s="12">
        <v>43.408999999999999</v>
      </c>
      <c r="F11" s="8"/>
      <c r="G11" s="8"/>
      <c r="I11" s="1" t="s">
        <v>70</v>
      </c>
      <c r="J11" s="3">
        <v>1220</v>
      </c>
      <c r="K11" s="1">
        <v>1.5190999999999999</v>
      </c>
      <c r="L11" s="1">
        <v>44.8</v>
      </c>
      <c r="M11">
        <f t="shared" si="0"/>
        <v>546.55999999999995</v>
      </c>
      <c r="N11" s="17">
        <v>41088</v>
      </c>
    </row>
    <row r="12" spans="2:14" hidden="1" x14ac:dyDescent="0.25">
      <c r="B12" s="4" t="s">
        <v>11</v>
      </c>
      <c r="C12" s="18">
        <v>150</v>
      </c>
      <c r="D12" s="5">
        <v>3.9344000000000001</v>
      </c>
      <c r="E12" s="6">
        <v>43.313000000000002</v>
      </c>
      <c r="F12" s="8"/>
      <c r="G12" s="8"/>
      <c r="I12" s="1" t="s">
        <v>71</v>
      </c>
      <c r="J12" s="3">
        <v>1125</v>
      </c>
      <c r="K12" s="1">
        <v>1.4217</v>
      </c>
      <c r="L12" s="1">
        <v>44.581000000000003</v>
      </c>
      <c r="M12">
        <f t="shared" si="0"/>
        <v>501.53625000000005</v>
      </c>
      <c r="N12" s="17">
        <v>41088</v>
      </c>
    </row>
    <row r="13" spans="2:14" hidden="1" x14ac:dyDescent="0.25">
      <c r="B13" s="7" t="s">
        <v>12</v>
      </c>
      <c r="C13" s="19"/>
      <c r="D13" s="8">
        <v>3.8458999999999999</v>
      </c>
      <c r="E13" s="9">
        <v>43.331000000000003</v>
      </c>
      <c r="F13" s="8">
        <f>E12/100*C12</f>
        <v>64.969499999999996</v>
      </c>
      <c r="G13" s="14">
        <v>41047</v>
      </c>
      <c r="I13" s="1" t="s">
        <v>72</v>
      </c>
      <c r="J13" s="3">
        <v>1358</v>
      </c>
      <c r="K13" s="1">
        <v>1.6415999999999999</v>
      </c>
      <c r="L13" s="1">
        <v>43.845999999999997</v>
      </c>
      <c r="M13">
        <f t="shared" si="0"/>
        <v>595.42867999999999</v>
      </c>
      <c r="N13" s="17">
        <v>41088</v>
      </c>
    </row>
    <row r="14" spans="2:14" ht="15.75" hidden="1" thickBot="1" x14ac:dyDescent="0.3">
      <c r="B14" s="10" t="s">
        <v>13</v>
      </c>
      <c r="C14" s="20"/>
      <c r="D14" s="11">
        <v>3.8574999999999999</v>
      </c>
      <c r="E14" s="12">
        <v>43.293000000000006</v>
      </c>
      <c r="F14" s="8"/>
      <c r="G14" s="8"/>
      <c r="I14" s="1" t="s">
        <v>73</v>
      </c>
      <c r="J14" s="3">
        <v>1299</v>
      </c>
      <c r="K14" s="1">
        <v>1.4176</v>
      </c>
      <c r="L14" s="1">
        <v>44.421999999999997</v>
      </c>
      <c r="M14">
        <f t="shared" si="0"/>
        <v>577.0417799999999</v>
      </c>
      <c r="N14" s="17">
        <v>41088</v>
      </c>
    </row>
    <row r="15" spans="2:14" hidden="1" x14ac:dyDescent="0.25">
      <c r="B15" s="3" t="s">
        <v>18</v>
      </c>
      <c r="C15" s="3">
        <v>390</v>
      </c>
      <c r="D15" s="3">
        <v>2.5804</v>
      </c>
      <c r="E15" s="3">
        <v>44.387</v>
      </c>
      <c r="F15" s="3">
        <f>E15/100*C15</f>
        <v>173.10929999999999</v>
      </c>
      <c r="G15" s="15">
        <v>41064</v>
      </c>
    </row>
    <row r="16" spans="2:14" hidden="1" x14ac:dyDescent="0.25">
      <c r="B16" s="3" t="s">
        <v>19</v>
      </c>
      <c r="C16" s="3">
        <v>314</v>
      </c>
      <c r="D16" s="3">
        <v>3.3170000000000002</v>
      </c>
      <c r="E16" s="3">
        <v>43.485999999999997</v>
      </c>
      <c r="F16" s="3">
        <f t="shared" ref="F16:F26" si="1">E16/100*C16</f>
        <v>136.54603999999998</v>
      </c>
      <c r="G16" s="15">
        <v>41064</v>
      </c>
    </row>
    <row r="17" spans="2:7" hidden="1" x14ac:dyDescent="0.25">
      <c r="B17" s="3" t="s">
        <v>20</v>
      </c>
      <c r="C17" s="3">
        <v>452</v>
      </c>
      <c r="D17" s="3">
        <v>2.6665999999999999</v>
      </c>
      <c r="E17" s="3">
        <v>44.445</v>
      </c>
      <c r="F17" s="3">
        <f t="shared" si="1"/>
        <v>200.8914</v>
      </c>
      <c r="G17" s="15">
        <v>41064</v>
      </c>
    </row>
    <row r="18" spans="2:7" hidden="1" x14ac:dyDescent="0.25">
      <c r="B18" s="3" t="s">
        <v>21</v>
      </c>
      <c r="C18" s="3">
        <v>410</v>
      </c>
      <c r="D18" s="3">
        <v>2.3538000000000001</v>
      </c>
      <c r="E18" s="3">
        <v>44.104999999999997</v>
      </c>
      <c r="F18" s="3">
        <f t="shared" si="1"/>
        <v>180.83049999999997</v>
      </c>
      <c r="G18" s="15">
        <v>41064</v>
      </c>
    </row>
    <row r="19" spans="2:7" hidden="1" x14ac:dyDescent="0.25">
      <c r="B19" s="1" t="s">
        <v>62</v>
      </c>
      <c r="C19" s="3">
        <v>954</v>
      </c>
      <c r="D19" s="1">
        <v>1.7873000000000001</v>
      </c>
      <c r="E19" s="1">
        <v>43.758000000000003</v>
      </c>
      <c r="F19" s="3">
        <f t="shared" si="1"/>
        <v>417.45132000000001</v>
      </c>
      <c r="G19" s="15">
        <v>41081</v>
      </c>
    </row>
    <row r="20" spans="2:7" hidden="1" x14ac:dyDescent="0.25">
      <c r="B20" s="1" t="s">
        <v>63</v>
      </c>
      <c r="C20" s="3">
        <v>740</v>
      </c>
      <c r="D20" s="1">
        <v>1.7441</v>
      </c>
      <c r="E20" s="1">
        <v>43.698</v>
      </c>
      <c r="F20" s="3">
        <f t="shared" si="1"/>
        <v>323.36519999999996</v>
      </c>
      <c r="G20" s="15">
        <v>41081</v>
      </c>
    </row>
    <row r="21" spans="2:7" hidden="1" x14ac:dyDescent="0.25">
      <c r="B21" s="1" t="s">
        <v>64</v>
      </c>
      <c r="C21" s="3">
        <v>774</v>
      </c>
      <c r="D21" s="1">
        <v>1.5678000000000001</v>
      </c>
      <c r="E21" s="1">
        <v>43.81</v>
      </c>
      <c r="F21" s="3">
        <f t="shared" si="1"/>
        <v>339.08940000000001</v>
      </c>
      <c r="G21" s="15">
        <v>41081</v>
      </c>
    </row>
    <row r="22" spans="2:7" hidden="1" x14ac:dyDescent="0.25">
      <c r="B22" s="1" t="s">
        <v>65</v>
      </c>
      <c r="C22" s="3">
        <v>721</v>
      </c>
      <c r="D22" s="1">
        <v>1.6191</v>
      </c>
      <c r="E22" s="1">
        <v>43.741</v>
      </c>
      <c r="F22" s="3">
        <f t="shared" si="1"/>
        <v>315.37261000000001</v>
      </c>
      <c r="G22" s="15">
        <v>41081</v>
      </c>
    </row>
    <row r="23" spans="2:7" hidden="1" x14ac:dyDescent="0.25">
      <c r="B23" s="1" t="s">
        <v>66</v>
      </c>
      <c r="C23" s="1">
        <v>1276</v>
      </c>
      <c r="D23" s="1">
        <v>1.4065000000000001</v>
      </c>
      <c r="E23" s="1">
        <v>44.972000000000001</v>
      </c>
      <c r="F23" s="3">
        <f t="shared" si="1"/>
        <v>573.84271999999999</v>
      </c>
      <c r="G23" s="16">
        <v>41103</v>
      </c>
    </row>
    <row r="24" spans="2:7" hidden="1" x14ac:dyDescent="0.25">
      <c r="B24" s="1" t="s">
        <v>67</v>
      </c>
      <c r="C24" s="1">
        <v>1837</v>
      </c>
      <c r="D24" s="1">
        <v>1.7122999999999999</v>
      </c>
      <c r="E24" s="1">
        <v>44.372</v>
      </c>
      <c r="F24" s="3">
        <f t="shared" si="1"/>
        <v>815.11364000000003</v>
      </c>
      <c r="G24" s="16">
        <v>41103</v>
      </c>
    </row>
    <row r="25" spans="2:7" hidden="1" x14ac:dyDescent="0.25">
      <c r="B25" s="1" t="s">
        <v>68</v>
      </c>
      <c r="C25" s="1">
        <v>1438</v>
      </c>
      <c r="D25" s="1">
        <v>1.4235</v>
      </c>
      <c r="E25" s="1">
        <v>44.853000000000002</v>
      </c>
      <c r="F25" s="3">
        <f t="shared" si="1"/>
        <v>644.98614000000009</v>
      </c>
      <c r="G25" s="16">
        <v>41103</v>
      </c>
    </row>
    <row r="26" spans="2:7" hidden="1" x14ac:dyDescent="0.25">
      <c r="B26" s="1" t="s">
        <v>69</v>
      </c>
      <c r="C26" s="1">
        <v>1574</v>
      </c>
      <c r="D26" s="1">
        <v>1.0669999999999999</v>
      </c>
      <c r="E26" s="1">
        <v>44.207999999999998</v>
      </c>
      <c r="F26" s="3">
        <f t="shared" si="1"/>
        <v>695.83391999999992</v>
      </c>
      <c r="G26" s="16">
        <v>41103</v>
      </c>
    </row>
    <row r="27" spans="2:7" hidden="1" x14ac:dyDescent="0.25"/>
    <row r="28" spans="2:7" hidden="1" x14ac:dyDescent="0.25"/>
    <row r="29" spans="2:7" hidden="1" x14ac:dyDescent="0.25"/>
    <row r="30" spans="2:7" hidden="1" x14ac:dyDescent="0.25"/>
    <row r="31" spans="2:7" hidden="1" x14ac:dyDescent="0.25"/>
    <row r="32" spans="2:7" hidden="1" x14ac:dyDescent="0.25"/>
    <row r="33" spans="1:4" hidden="1" x14ac:dyDescent="0.25"/>
    <row r="34" spans="1:4" ht="15.75" thickBot="1" x14ac:dyDescent="0.3">
      <c r="A34" s="56" t="s">
        <v>85</v>
      </c>
      <c r="B34" s="56" t="s">
        <v>108</v>
      </c>
      <c r="C34" s="56" t="s">
        <v>59</v>
      </c>
      <c r="D34" s="56" t="s">
        <v>60</v>
      </c>
    </row>
    <row r="35" spans="1:4" x14ac:dyDescent="0.25">
      <c r="A35" s="52" t="s">
        <v>109</v>
      </c>
      <c r="B35" s="57" t="s">
        <v>57</v>
      </c>
      <c r="C35" s="58">
        <f>AVERAGE(D3:D5)</f>
        <v>3.9925666666666668</v>
      </c>
      <c r="D35" s="58">
        <f>AVERAGE(E3:E5)</f>
        <v>43.371333333333332</v>
      </c>
    </row>
    <row r="36" spans="1:4" x14ac:dyDescent="0.25">
      <c r="A36" s="53"/>
      <c r="B36" s="59" t="s">
        <v>58</v>
      </c>
      <c r="C36" s="60">
        <f>STDEV(D3:D5)</f>
        <v>5.3000503142265801E-2</v>
      </c>
      <c r="D36" s="60">
        <f>STDEV(E3:E5)</f>
        <v>8.4913681661636195E-2</v>
      </c>
    </row>
    <row r="37" spans="1:4" x14ac:dyDescent="0.25">
      <c r="A37" s="54"/>
      <c r="B37" s="61" t="s">
        <v>61</v>
      </c>
      <c r="C37" s="62">
        <f>C36/C35</f>
        <v>1.3274794779197793E-2</v>
      </c>
      <c r="D37" s="62">
        <f>D36/D35</f>
        <v>1.957829633897264E-3</v>
      </c>
    </row>
    <row r="38" spans="1:4" x14ac:dyDescent="0.25">
      <c r="A38" s="55" t="s">
        <v>110</v>
      </c>
      <c r="B38" s="59" t="s">
        <v>57</v>
      </c>
      <c r="C38" s="60">
        <f>AVERAGE(D6:D8)</f>
        <v>4.7138999999999998</v>
      </c>
      <c r="D38" s="60">
        <f>AVERAGE(E6:E8)</f>
        <v>42.324999999999996</v>
      </c>
    </row>
    <row r="39" spans="1:4" x14ac:dyDescent="0.25">
      <c r="A39" s="53"/>
      <c r="B39" s="59" t="s">
        <v>58</v>
      </c>
      <c r="C39" s="60">
        <f>STDEV(D6:D8)</f>
        <v>2.2170250336881241E-2</v>
      </c>
      <c r="D39" s="60">
        <f>STDEV(E6:E8)</f>
        <v>1.248999599679727E-2</v>
      </c>
    </row>
    <row r="40" spans="1:4" x14ac:dyDescent="0.25">
      <c r="A40" s="54"/>
      <c r="B40" s="61" t="s">
        <v>61</v>
      </c>
      <c r="C40" s="62">
        <f>C39/C38</f>
        <v>4.7031651789136899E-3</v>
      </c>
      <c r="D40" s="62">
        <f>D39/D38</f>
        <v>2.9509736554748423E-4</v>
      </c>
    </row>
    <row r="41" spans="1:4" x14ac:dyDescent="0.25">
      <c r="A41" s="55" t="s">
        <v>111</v>
      </c>
      <c r="B41" s="59" t="s">
        <v>57</v>
      </c>
      <c r="C41" s="60">
        <f>AVERAGE(D9:D11)</f>
        <v>3.7949999999999999</v>
      </c>
      <c r="D41" s="60">
        <f>AVERAGE(E9:E11)</f>
        <v>43.524999999999999</v>
      </c>
    </row>
    <row r="42" spans="1:4" x14ac:dyDescent="0.25">
      <c r="A42" s="53"/>
      <c r="B42" s="59" t="s">
        <v>58</v>
      </c>
      <c r="C42" s="60">
        <f>STDEV(D9:D11)</f>
        <v>3.6999054041961812E-2</v>
      </c>
      <c r="D42" s="60">
        <f>STDEV(E9:E11)</f>
        <v>0.19147062437878151</v>
      </c>
    </row>
    <row r="43" spans="1:4" x14ac:dyDescent="0.25">
      <c r="A43" s="54"/>
      <c r="B43" s="61" t="s">
        <v>61</v>
      </c>
      <c r="C43" s="62">
        <f>C42/C41</f>
        <v>9.7494213549306485E-3</v>
      </c>
      <c r="D43" s="62">
        <f>D42/D41</f>
        <v>4.3990953332287541E-3</v>
      </c>
    </row>
    <row r="44" spans="1:4" x14ac:dyDescent="0.25">
      <c r="A44" s="55" t="s">
        <v>112</v>
      </c>
      <c r="B44" s="59" t="s">
        <v>57</v>
      </c>
      <c r="C44" s="60">
        <f>AVERAGE(D12:D14)</f>
        <v>3.8792666666666666</v>
      </c>
      <c r="D44" s="60">
        <f>AVERAGE(E12:E14)</f>
        <v>43.312333333333335</v>
      </c>
    </row>
    <row r="45" spans="1:4" x14ac:dyDescent="0.25">
      <c r="A45" s="53"/>
      <c r="B45" s="59" t="s">
        <v>58</v>
      </c>
      <c r="C45" s="60">
        <f>STDEV(D12:D14)</f>
        <v>4.8097851649874609E-2</v>
      </c>
      <c r="D45" s="60">
        <f>STDEV(E12:E14)</f>
        <v>1.9008769905842649E-2</v>
      </c>
    </row>
    <row r="46" spans="1:4" x14ac:dyDescent="0.25">
      <c r="A46" s="54"/>
      <c r="B46" s="61" t="s">
        <v>61</v>
      </c>
      <c r="C46" s="62">
        <f>C45/C44</f>
        <v>1.2398696914332935E-2</v>
      </c>
      <c r="D46" s="62">
        <f>D45/D44</f>
        <v>4.3887660725988706E-4</v>
      </c>
    </row>
  </sheetData>
  <mergeCells count="8">
    <mergeCell ref="A38:A40"/>
    <mergeCell ref="A41:A43"/>
    <mergeCell ref="A44:A46"/>
    <mergeCell ref="C3:C5"/>
    <mergeCell ref="C6:C8"/>
    <mergeCell ref="C9:C11"/>
    <mergeCell ref="C12:C14"/>
    <mergeCell ref="A35:A37"/>
  </mergeCells>
  <phoneticPr fontId="3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workbookViewId="0">
      <pane ySplit="1" topLeftCell="A2" activePane="bottomLeft" state="frozen"/>
      <selection pane="bottomLeft" activeCell="L14" sqref="L14"/>
    </sheetView>
  </sheetViews>
  <sheetFormatPr defaultColWidth="8.85546875" defaultRowHeight="15" x14ac:dyDescent="0.25"/>
  <cols>
    <col min="1" max="1" width="50.7109375" style="1" customWidth="1"/>
    <col min="2" max="3" width="15.7109375" style="1" customWidth="1"/>
    <col min="4" max="16384" width="8.85546875" style="1"/>
  </cols>
  <sheetData>
    <row r="1" spans="1:8" x14ac:dyDescent="0.25">
      <c r="A1" s="33" t="s">
        <v>0</v>
      </c>
      <c r="B1" s="33" t="s">
        <v>1</v>
      </c>
      <c r="C1" s="33" t="s">
        <v>2</v>
      </c>
      <c r="D1" s="33" t="s">
        <v>52</v>
      </c>
      <c r="E1" s="33" t="s">
        <v>53</v>
      </c>
    </row>
    <row r="2" spans="1:8" ht="15.75" thickBot="1" x14ac:dyDescent="0.3">
      <c r="A2" s="31" t="s">
        <v>5</v>
      </c>
      <c r="B2" s="31" t="s">
        <v>27</v>
      </c>
      <c r="C2" s="31">
        <v>1</v>
      </c>
      <c r="D2" s="31">
        <v>3.9397000000000002</v>
      </c>
      <c r="E2" s="31">
        <v>43.281999999999996</v>
      </c>
    </row>
    <row r="3" spans="1:8" ht="15.75" thickBot="1" x14ac:dyDescent="0.3">
      <c r="A3" s="31" t="s">
        <v>4</v>
      </c>
      <c r="B3" s="31" t="s">
        <v>28</v>
      </c>
      <c r="C3" s="31">
        <v>2</v>
      </c>
      <c r="D3" s="31">
        <v>3.9923000000000002</v>
      </c>
      <c r="E3" s="31">
        <v>43.381</v>
      </c>
      <c r="G3" s="65" t="s">
        <v>115</v>
      </c>
      <c r="H3" s="66"/>
    </row>
    <row r="4" spans="1:8" x14ac:dyDescent="0.25">
      <c r="A4" s="31" t="s">
        <v>30</v>
      </c>
      <c r="B4" s="31" t="s">
        <v>29</v>
      </c>
      <c r="C4" s="31">
        <v>3</v>
      </c>
      <c r="D4" s="31">
        <v>4.0457000000000001</v>
      </c>
      <c r="E4" s="31">
        <v>43.451000000000001</v>
      </c>
      <c r="G4" s="64"/>
      <c r="H4" s="35" t="s">
        <v>113</v>
      </c>
    </row>
    <row r="5" spans="1:8" x14ac:dyDescent="0.25">
      <c r="A5" s="31" t="s">
        <v>6</v>
      </c>
      <c r="B5" s="31" t="s">
        <v>31</v>
      </c>
      <c r="C5" s="31">
        <v>4</v>
      </c>
      <c r="D5" s="31">
        <v>4.7011000000000003</v>
      </c>
      <c r="E5" s="31">
        <v>42.329000000000001</v>
      </c>
      <c r="G5" s="63"/>
      <c r="H5" s="25" t="s">
        <v>114</v>
      </c>
    </row>
    <row r="6" spans="1:8" x14ac:dyDescent="0.25">
      <c r="A6" s="31" t="s">
        <v>7</v>
      </c>
      <c r="B6" s="31" t="s">
        <v>32</v>
      </c>
      <c r="C6" s="31">
        <v>5</v>
      </c>
      <c r="D6" s="31">
        <v>4.7011000000000003</v>
      </c>
      <c r="E6" s="31">
        <v>42.335000000000001</v>
      </c>
    </row>
    <row r="7" spans="1:8" x14ac:dyDescent="0.25">
      <c r="A7" s="31" t="s">
        <v>33</v>
      </c>
      <c r="B7" s="31" t="s">
        <v>34</v>
      </c>
      <c r="C7" s="31">
        <v>6</v>
      </c>
      <c r="D7" s="31">
        <v>4.7394999999999996</v>
      </c>
      <c r="E7" s="31">
        <v>42.311</v>
      </c>
    </row>
    <row r="8" spans="1:8" x14ac:dyDescent="0.25">
      <c r="A8" s="31" t="s">
        <v>8</v>
      </c>
      <c r="B8" s="31" t="s">
        <v>35</v>
      </c>
      <c r="C8" s="31">
        <v>7</v>
      </c>
      <c r="D8" s="31">
        <v>3.7633999999999999</v>
      </c>
      <c r="E8" s="31">
        <v>43.42</v>
      </c>
    </row>
    <row r="9" spans="1:8" x14ac:dyDescent="0.25">
      <c r="A9" s="31" t="s">
        <v>9</v>
      </c>
      <c r="B9" s="31" t="s">
        <v>36</v>
      </c>
      <c r="C9" s="31">
        <v>8</v>
      </c>
      <c r="D9" s="31">
        <v>3.8357000000000001</v>
      </c>
      <c r="E9" s="31">
        <v>43.746000000000002</v>
      </c>
    </row>
    <row r="10" spans="1:8" x14ac:dyDescent="0.25">
      <c r="A10" s="31" t="s">
        <v>10</v>
      </c>
      <c r="B10" s="31" t="s">
        <v>37</v>
      </c>
      <c r="C10" s="31">
        <v>9</v>
      </c>
      <c r="D10" s="31">
        <v>3.7858999999999998</v>
      </c>
      <c r="E10" s="31">
        <v>43.408999999999999</v>
      </c>
    </row>
    <row r="11" spans="1:8" x14ac:dyDescent="0.25">
      <c r="A11" s="31" t="s">
        <v>11</v>
      </c>
      <c r="B11" s="31" t="s">
        <v>38</v>
      </c>
      <c r="C11" s="31">
        <v>10</v>
      </c>
      <c r="D11" s="31">
        <v>3.9344000000000001</v>
      </c>
      <c r="E11" s="31">
        <v>43.313000000000002</v>
      </c>
    </row>
    <row r="12" spans="1:8" x14ac:dyDescent="0.25">
      <c r="A12" s="31" t="s">
        <v>12</v>
      </c>
      <c r="B12" s="31" t="s">
        <v>39</v>
      </c>
      <c r="C12" s="31">
        <v>11</v>
      </c>
      <c r="D12" s="31">
        <v>3.8458999999999999</v>
      </c>
      <c r="E12" s="31">
        <v>43.331000000000003</v>
      </c>
    </row>
    <row r="13" spans="1:8" x14ac:dyDescent="0.25">
      <c r="A13" s="31" t="s">
        <v>13</v>
      </c>
      <c r="B13" s="31" t="s">
        <v>40</v>
      </c>
      <c r="C13" s="31">
        <v>12</v>
      </c>
      <c r="D13" s="31">
        <v>3.8574999999999999</v>
      </c>
      <c r="E13" s="31">
        <v>43.292999999999999</v>
      </c>
    </row>
    <row r="14" spans="1:8" x14ac:dyDescent="0.25">
      <c r="A14" s="32" t="s">
        <v>14</v>
      </c>
      <c r="B14" s="32" t="s">
        <v>41</v>
      </c>
      <c r="C14" s="32">
        <v>13</v>
      </c>
      <c r="D14" s="32">
        <v>3.6320999999999999</v>
      </c>
      <c r="E14" s="32">
        <v>44.276000000000003</v>
      </c>
    </row>
    <row r="15" spans="1:8" x14ac:dyDescent="0.25">
      <c r="A15" s="32" t="s">
        <v>15</v>
      </c>
      <c r="B15" s="32" t="s">
        <v>42</v>
      </c>
      <c r="C15" s="32">
        <v>14</v>
      </c>
      <c r="D15" s="32">
        <v>3.5590999999999999</v>
      </c>
      <c r="E15" s="32">
        <v>44.088000000000001</v>
      </c>
    </row>
    <row r="16" spans="1:8" x14ac:dyDescent="0.25">
      <c r="A16" s="32" t="s">
        <v>16</v>
      </c>
      <c r="B16" s="32" t="s">
        <v>43</v>
      </c>
      <c r="C16" s="32">
        <v>15</v>
      </c>
      <c r="D16" s="32">
        <v>3.0398999999999998</v>
      </c>
      <c r="E16" s="32">
        <v>43.1</v>
      </c>
    </row>
    <row r="17" spans="1:6" x14ac:dyDescent="0.25">
      <c r="A17" s="32" t="s">
        <v>17</v>
      </c>
      <c r="B17" s="32" t="s">
        <v>44</v>
      </c>
      <c r="C17" s="32">
        <v>16</v>
      </c>
      <c r="D17" s="32">
        <v>3.5222000000000002</v>
      </c>
      <c r="E17" s="32">
        <v>43.676000000000002</v>
      </c>
    </row>
    <row r="18" spans="1:6" x14ac:dyDescent="0.25">
      <c r="A18" s="31" t="s">
        <v>18</v>
      </c>
      <c r="B18" s="31" t="s">
        <v>45</v>
      </c>
      <c r="C18" s="31">
        <v>17</v>
      </c>
      <c r="D18" s="31">
        <v>2.5804</v>
      </c>
      <c r="E18" s="31">
        <v>44.387</v>
      </c>
    </row>
    <row r="19" spans="1:6" x14ac:dyDescent="0.25">
      <c r="A19" s="31" t="s">
        <v>19</v>
      </c>
      <c r="B19" s="31" t="s">
        <v>46</v>
      </c>
      <c r="C19" s="31">
        <v>18</v>
      </c>
      <c r="D19" s="31">
        <v>3.3170000000000002</v>
      </c>
      <c r="E19" s="31">
        <v>43.485999999999997</v>
      </c>
    </row>
    <row r="20" spans="1:6" x14ac:dyDescent="0.25">
      <c r="A20" s="31" t="s">
        <v>20</v>
      </c>
      <c r="B20" s="31" t="s">
        <v>28</v>
      </c>
      <c r="C20" s="31">
        <v>19</v>
      </c>
      <c r="D20" s="31">
        <v>2.6665999999999999</v>
      </c>
      <c r="E20" s="31">
        <v>44.445</v>
      </c>
    </row>
    <row r="21" spans="1:6" x14ac:dyDescent="0.25">
      <c r="A21" s="31" t="s">
        <v>21</v>
      </c>
      <c r="B21" s="31" t="s">
        <v>47</v>
      </c>
      <c r="C21" s="31">
        <v>20</v>
      </c>
      <c r="D21" s="31">
        <v>2.3538000000000001</v>
      </c>
      <c r="E21" s="31">
        <v>44.104999999999997</v>
      </c>
    </row>
    <row r="22" spans="1:6" x14ac:dyDescent="0.25">
      <c r="A22" s="32" t="s">
        <v>22</v>
      </c>
      <c r="B22" s="32" t="s">
        <v>48</v>
      </c>
      <c r="C22" s="32">
        <v>21</v>
      </c>
      <c r="D22" s="32">
        <v>2.4977</v>
      </c>
      <c r="E22" s="32">
        <v>43.104999999999997</v>
      </c>
    </row>
    <row r="23" spans="1:6" x14ac:dyDescent="0.25">
      <c r="A23" s="32" t="s">
        <v>23</v>
      </c>
      <c r="B23" s="32" t="s">
        <v>49</v>
      </c>
      <c r="C23" s="32">
        <v>22</v>
      </c>
      <c r="D23" s="32">
        <v>2.3368000000000002</v>
      </c>
      <c r="E23" s="32">
        <v>44.658000000000001</v>
      </c>
    </row>
    <row r="24" spans="1:6" x14ac:dyDescent="0.25">
      <c r="A24" s="32" t="s">
        <v>24</v>
      </c>
      <c r="B24" s="32" t="s">
        <v>50</v>
      </c>
      <c r="C24" s="32">
        <v>23</v>
      </c>
      <c r="D24" s="32">
        <v>2.1454</v>
      </c>
      <c r="E24" s="32">
        <v>44.857999999999997</v>
      </c>
    </row>
    <row r="25" spans="1:6" x14ac:dyDescent="0.25">
      <c r="A25" s="32" t="s">
        <v>25</v>
      </c>
      <c r="B25" s="32" t="s">
        <v>51</v>
      </c>
      <c r="C25" s="32">
        <v>24</v>
      </c>
      <c r="D25" s="32">
        <v>2.5142000000000002</v>
      </c>
      <c r="E25" s="32">
        <v>44.252000000000002</v>
      </c>
    </row>
    <row r="26" spans="1:6" x14ac:dyDescent="0.25">
      <c r="A26" s="1" t="s">
        <v>3</v>
      </c>
      <c r="B26" s="1">
        <v>0.2001</v>
      </c>
      <c r="C26" s="1">
        <v>25</v>
      </c>
      <c r="D26" s="1">
        <v>2.2555999999999998</v>
      </c>
      <c r="E26" s="1">
        <v>50.817999999999998</v>
      </c>
      <c r="F26" s="1" t="s">
        <v>54</v>
      </c>
    </row>
    <row r="30" spans="1:6" x14ac:dyDescent="0.25">
      <c r="A30" s="2" t="s">
        <v>26</v>
      </c>
    </row>
  </sheetData>
  <mergeCells count="1">
    <mergeCell ref="G3:H3"/>
  </mergeCells>
  <phoneticPr fontId="3" type="noConversion"/>
  <hyperlinks>
    <hyperlink ref="A30" r:id="rId1"/>
  </hyperlinks>
  <pageMargins left="0.7" right="0.7" top="0.75" bottom="0.75" header="0.3" footer="0.3"/>
  <pageSetup orientation="portrait" horizontalDpi="0" verticalDpi="0" r:id="rId2"/>
  <legacy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workbookViewId="0">
      <selection activeCell="C2" sqref="C2:C17"/>
    </sheetView>
  </sheetViews>
  <sheetFormatPr defaultColWidth="8.85546875" defaultRowHeight="15" x14ac:dyDescent="0.25"/>
  <cols>
    <col min="1" max="1" width="17.42578125" bestFit="1" customWidth="1"/>
    <col min="2" max="2" width="16.7109375" bestFit="1" customWidth="1"/>
    <col min="3" max="3" width="23.42578125" bestFit="1" customWidth="1"/>
    <col min="4" max="4" width="10.42578125" bestFit="1" customWidth="1"/>
  </cols>
  <sheetData>
    <row r="1" spans="1:4" ht="15.75" thickBot="1" x14ac:dyDescent="0.3">
      <c r="A1" s="29" t="s">
        <v>104</v>
      </c>
      <c r="B1" s="29" t="s">
        <v>105</v>
      </c>
      <c r="C1" s="29" t="s">
        <v>106</v>
      </c>
      <c r="D1" s="29" t="s">
        <v>107</v>
      </c>
    </row>
    <row r="2" spans="1:4" x14ac:dyDescent="0.25">
      <c r="A2" s="26" t="s">
        <v>92</v>
      </c>
      <c r="B2" s="27">
        <v>116</v>
      </c>
      <c r="C2" s="40">
        <f>'Cook Data'!D2</f>
        <v>50.310746666666667</v>
      </c>
      <c r="D2" s="49">
        <v>41047</v>
      </c>
    </row>
    <row r="3" spans="1:4" x14ac:dyDescent="0.25">
      <c r="A3" s="21" t="s">
        <v>93</v>
      </c>
      <c r="B3" s="22">
        <v>181</v>
      </c>
      <c r="C3" s="46">
        <f>'Cook Data'!D3</f>
        <v>76.608249999999998</v>
      </c>
      <c r="D3" s="47">
        <v>41047</v>
      </c>
    </row>
    <row r="4" spans="1:4" x14ac:dyDescent="0.25">
      <c r="A4" s="21" t="s">
        <v>94</v>
      </c>
      <c r="B4" s="22">
        <v>161</v>
      </c>
      <c r="C4" s="46">
        <f>'Cook Data'!D4</f>
        <v>70.075249999999997</v>
      </c>
      <c r="D4" s="47">
        <v>41047</v>
      </c>
    </row>
    <row r="5" spans="1:4" x14ac:dyDescent="0.25">
      <c r="A5" s="21" t="s">
        <v>95</v>
      </c>
      <c r="B5" s="22">
        <v>150</v>
      </c>
      <c r="C5" s="46">
        <f>'Cook Data'!D5</f>
        <v>64.968500000000006</v>
      </c>
      <c r="D5" s="47">
        <v>41047</v>
      </c>
    </row>
    <row r="6" spans="1:4" x14ac:dyDescent="0.25">
      <c r="A6" s="24" t="s">
        <v>18</v>
      </c>
      <c r="B6" s="24">
        <v>390</v>
      </c>
      <c r="C6" s="46">
        <f>'Cook Data'!D6</f>
        <v>173.10929999999999</v>
      </c>
      <c r="D6" s="47">
        <v>41064</v>
      </c>
    </row>
    <row r="7" spans="1:4" x14ac:dyDescent="0.25">
      <c r="A7" s="24" t="s">
        <v>19</v>
      </c>
      <c r="B7" s="24">
        <v>314</v>
      </c>
      <c r="C7" s="46">
        <f>'Cook Data'!D7</f>
        <v>136.54603999999998</v>
      </c>
      <c r="D7" s="47">
        <v>41064</v>
      </c>
    </row>
    <row r="8" spans="1:4" x14ac:dyDescent="0.25">
      <c r="A8" s="24" t="s">
        <v>20</v>
      </c>
      <c r="B8" s="24">
        <v>452</v>
      </c>
      <c r="C8" s="46">
        <f>'Cook Data'!D8</f>
        <v>200.8914</v>
      </c>
      <c r="D8" s="47">
        <v>41064</v>
      </c>
    </row>
    <row r="9" spans="1:4" x14ac:dyDescent="0.25">
      <c r="A9" s="24" t="s">
        <v>21</v>
      </c>
      <c r="B9" s="24">
        <v>410</v>
      </c>
      <c r="C9" s="46">
        <f>'Cook Data'!D9</f>
        <v>180.83049999999997</v>
      </c>
      <c r="D9" s="47">
        <v>41064</v>
      </c>
    </row>
    <row r="10" spans="1:4" x14ac:dyDescent="0.25">
      <c r="A10" s="25" t="s">
        <v>62</v>
      </c>
      <c r="B10" s="24">
        <v>954</v>
      </c>
      <c r="C10" s="46">
        <f>'Cook Data'!D10</f>
        <v>417.45132000000001</v>
      </c>
      <c r="D10" s="47">
        <v>41081</v>
      </c>
    </row>
    <row r="11" spans="1:4" x14ac:dyDescent="0.25">
      <c r="A11" s="25" t="s">
        <v>63</v>
      </c>
      <c r="B11" s="24">
        <v>740</v>
      </c>
      <c r="C11" s="46">
        <f>'Cook Data'!D11</f>
        <v>323.36519999999996</v>
      </c>
      <c r="D11" s="47">
        <v>41081</v>
      </c>
    </row>
    <row r="12" spans="1:4" x14ac:dyDescent="0.25">
      <c r="A12" s="25" t="s">
        <v>64</v>
      </c>
      <c r="B12" s="24">
        <v>774</v>
      </c>
      <c r="C12" s="46">
        <f>'Cook Data'!D12</f>
        <v>339.08940000000001</v>
      </c>
      <c r="D12" s="47">
        <v>41081</v>
      </c>
    </row>
    <row r="13" spans="1:4" x14ac:dyDescent="0.25">
      <c r="A13" s="25" t="s">
        <v>65</v>
      </c>
      <c r="B13" s="24">
        <v>721</v>
      </c>
      <c r="C13" s="46">
        <f>'Cook Data'!D13</f>
        <v>315.37261000000001</v>
      </c>
      <c r="D13" s="47">
        <v>41081</v>
      </c>
    </row>
    <row r="14" spans="1:4" x14ac:dyDescent="0.25">
      <c r="A14" s="25" t="s">
        <v>66</v>
      </c>
      <c r="B14" s="25">
        <v>1276</v>
      </c>
      <c r="C14" s="46">
        <f>'Cook Data'!D14</f>
        <v>573.84271999999999</v>
      </c>
      <c r="D14" s="48">
        <v>41103</v>
      </c>
    </row>
    <row r="15" spans="1:4" x14ac:dyDescent="0.25">
      <c r="A15" s="25" t="s">
        <v>67</v>
      </c>
      <c r="B15" s="25">
        <v>1837</v>
      </c>
      <c r="C15" s="46">
        <f>'Cook Data'!D15</f>
        <v>815.11364000000003</v>
      </c>
      <c r="D15" s="48">
        <v>41103</v>
      </c>
    </row>
    <row r="16" spans="1:4" x14ac:dyDescent="0.25">
      <c r="A16" s="25" t="s">
        <v>68</v>
      </c>
      <c r="B16" s="25">
        <v>1438</v>
      </c>
      <c r="C16" s="46">
        <f>'Cook Data'!D16</f>
        <v>644.98614000000009</v>
      </c>
      <c r="D16" s="48">
        <v>41103</v>
      </c>
    </row>
    <row r="17" spans="1:4" x14ac:dyDescent="0.25">
      <c r="A17" s="25" t="s">
        <v>69</v>
      </c>
      <c r="B17" s="25">
        <v>1574</v>
      </c>
      <c r="C17" s="46">
        <f>'Cook Data'!D17</f>
        <v>695.83391999999992</v>
      </c>
      <c r="D17" s="48">
        <v>41103</v>
      </c>
    </row>
  </sheetData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17" sqref="H17"/>
    </sheetView>
  </sheetViews>
  <sheetFormatPr defaultRowHeight="15" x14ac:dyDescent="0.25"/>
  <cols>
    <col min="1" max="1" width="17.28515625" bestFit="1" customWidth="1"/>
    <col min="2" max="2" width="16.7109375" bestFit="1" customWidth="1"/>
    <col min="3" max="3" width="23.42578125" bestFit="1" customWidth="1"/>
    <col min="4" max="4" width="10.42578125" bestFit="1" customWidth="1"/>
  </cols>
  <sheetData>
    <row r="1" spans="1:4" ht="15.75" thickBot="1" x14ac:dyDescent="0.3">
      <c r="A1" s="29" t="s">
        <v>102</v>
      </c>
      <c r="B1" s="29" t="s">
        <v>103</v>
      </c>
      <c r="C1" s="29" t="s">
        <v>100</v>
      </c>
      <c r="D1" s="29" t="s">
        <v>101</v>
      </c>
    </row>
    <row r="2" spans="1:4" x14ac:dyDescent="0.25">
      <c r="A2" s="45" t="s">
        <v>14</v>
      </c>
      <c r="B2" s="45">
        <v>247</v>
      </c>
      <c r="C2" s="40">
        <f>'Clark Data'!D2</f>
        <v>109.36172000000001</v>
      </c>
      <c r="D2" s="51">
        <v>41047</v>
      </c>
    </row>
    <row r="3" spans="1:4" x14ac:dyDescent="0.25">
      <c r="A3" s="42" t="s">
        <v>15</v>
      </c>
      <c r="B3" s="42">
        <v>222</v>
      </c>
      <c r="C3" s="46">
        <f>'Clark Data'!D3</f>
        <v>97.875360000000001</v>
      </c>
      <c r="D3" s="50">
        <v>41047</v>
      </c>
    </row>
    <row r="4" spans="1:4" x14ac:dyDescent="0.25">
      <c r="A4" s="42" t="s">
        <v>16</v>
      </c>
      <c r="B4" s="42">
        <v>322</v>
      </c>
      <c r="C4" s="46">
        <f>'Clark Data'!D4</f>
        <v>138.78200000000001</v>
      </c>
      <c r="D4" s="50">
        <v>41047</v>
      </c>
    </row>
    <row r="5" spans="1:4" x14ac:dyDescent="0.25">
      <c r="A5" s="42" t="s">
        <v>17</v>
      </c>
      <c r="B5" s="42">
        <v>357</v>
      </c>
      <c r="C5" s="46">
        <f>'Clark Data'!D5</f>
        <v>155.92332000000002</v>
      </c>
      <c r="D5" s="50">
        <v>41047</v>
      </c>
    </row>
    <row r="6" spans="1:4" x14ac:dyDescent="0.25">
      <c r="A6" s="42" t="s">
        <v>22</v>
      </c>
      <c r="B6" s="42">
        <v>752</v>
      </c>
      <c r="C6" s="46">
        <f>'Clark Data'!D6</f>
        <v>324.14959999999996</v>
      </c>
      <c r="D6" s="50">
        <v>41064</v>
      </c>
    </row>
    <row r="7" spans="1:4" x14ac:dyDescent="0.25">
      <c r="A7" s="42" t="s">
        <v>23</v>
      </c>
      <c r="B7" s="42">
        <v>686</v>
      </c>
      <c r="C7" s="46">
        <f>'Clark Data'!D7</f>
        <v>306.35388</v>
      </c>
      <c r="D7" s="50">
        <v>41064</v>
      </c>
    </row>
    <row r="8" spans="1:4" x14ac:dyDescent="0.25">
      <c r="A8" s="42" t="s">
        <v>24</v>
      </c>
      <c r="B8" s="42">
        <v>601</v>
      </c>
      <c r="C8" s="46">
        <f>'Clark Data'!D8</f>
        <v>269.59657999999996</v>
      </c>
      <c r="D8" s="50">
        <v>41064</v>
      </c>
    </row>
    <row r="9" spans="1:4" x14ac:dyDescent="0.25">
      <c r="A9" s="42" t="s">
        <v>25</v>
      </c>
      <c r="B9" s="42">
        <v>643</v>
      </c>
      <c r="C9" s="46">
        <f>'Clark Data'!D9</f>
        <v>284.54036000000002</v>
      </c>
      <c r="D9" s="50">
        <v>41064</v>
      </c>
    </row>
    <row r="10" spans="1:4" x14ac:dyDescent="0.25">
      <c r="A10" s="21" t="s">
        <v>70</v>
      </c>
      <c r="B10" s="42">
        <v>1220</v>
      </c>
      <c r="C10" s="46">
        <f>'Clark Data'!D10</f>
        <v>546.55999999999995</v>
      </c>
      <c r="D10" s="50">
        <v>41088</v>
      </c>
    </row>
    <row r="11" spans="1:4" x14ac:dyDescent="0.25">
      <c r="A11" s="21" t="s">
        <v>71</v>
      </c>
      <c r="B11" s="42">
        <v>1125</v>
      </c>
      <c r="C11" s="46">
        <f>'Clark Data'!D11</f>
        <v>501.53625000000005</v>
      </c>
      <c r="D11" s="50">
        <v>41088</v>
      </c>
    </row>
    <row r="12" spans="1:4" x14ac:dyDescent="0.25">
      <c r="A12" s="21" t="s">
        <v>72</v>
      </c>
      <c r="B12" s="42">
        <v>1358</v>
      </c>
      <c r="C12" s="46">
        <f>'Clark Data'!D12</f>
        <v>595.42867999999999</v>
      </c>
      <c r="D12" s="50">
        <v>41088</v>
      </c>
    </row>
    <row r="13" spans="1:4" x14ac:dyDescent="0.25">
      <c r="A13" s="21" t="s">
        <v>73</v>
      </c>
      <c r="B13" s="42">
        <v>1299</v>
      </c>
      <c r="C13" s="46">
        <f>'Clark Data'!D13</f>
        <v>577.0417799999999</v>
      </c>
      <c r="D13" s="50">
        <v>41088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Cook Data</vt:lpstr>
      <vt:lpstr>Clark Data</vt:lpstr>
      <vt:lpstr>Statistical Analysis</vt:lpstr>
      <vt:lpstr>Raw Truspec Data All</vt:lpstr>
      <vt:lpstr>Igor-Friendly Cook Data</vt:lpstr>
      <vt:lpstr>Igor-Friendly Clark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DrLECO</dc:creator>
  <cp:lastModifiedBy>Heber</cp:lastModifiedBy>
  <dcterms:created xsi:type="dcterms:W3CDTF">2012-06-15T19:29:46Z</dcterms:created>
  <dcterms:modified xsi:type="dcterms:W3CDTF">2012-09-01T04:59:54Z</dcterms:modified>
</cp:coreProperties>
</file>