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keeffe\1D\Lab management\service records\2B Technologies\Model 405 nm (1016)\20171221 Calibration\"/>
    </mc:Choice>
  </mc:AlternateContent>
  <bookViews>
    <workbookView xWindow="0" yWindow="0" windowWidth="25200" windowHeight="11805" activeTab="2"/>
  </bookViews>
  <sheets>
    <sheet name="NO" sheetId="2" r:id="rId1"/>
    <sheet name="NO2" sheetId="3" r:id="rId2"/>
    <sheet name="stats (second collect)" sheetId="1" r:id="rId3"/>
  </sheets>
  <calcPr calcId="162913"/>
</workbook>
</file>

<file path=xl/calcChain.xml><?xml version="1.0" encoding="utf-8"?>
<calcChain xmlns="http://schemas.openxmlformats.org/spreadsheetml/2006/main">
  <c r="Y11" i="1" l="1"/>
  <c r="Y12" i="1"/>
  <c r="Y13" i="1"/>
  <c r="Y10" i="1"/>
  <c r="AA9" i="1" l="1"/>
  <c r="AA8" i="1"/>
  <c r="AA7" i="1"/>
</calcChain>
</file>

<file path=xl/sharedStrings.xml><?xml version="1.0" encoding="utf-8"?>
<sst xmlns="http://schemas.openxmlformats.org/spreadsheetml/2006/main" count="124" uniqueCount="65">
  <si>
    <t>TOA5</t>
  </si>
  <si>
    <t>Urbanova AQ Reference Site</t>
  </si>
  <si>
    <t>CR6</t>
  </si>
  <si>
    <t>CR6.Std.07</t>
  </si>
  <si>
    <t>CPU:manual_m405.cr6</t>
  </si>
  <si>
    <t>stats</t>
  </si>
  <si>
    <t>TIMESTAMP</t>
  </si>
  <si>
    <t>RECORD</t>
  </si>
  <si>
    <t>duration</t>
  </si>
  <si>
    <t>m405_NO2_Avg</t>
  </si>
  <si>
    <t>m405_NO2_Std</t>
  </si>
  <si>
    <t>m405_NO_Avg</t>
  </si>
  <si>
    <t>m405_NO_Std</t>
  </si>
  <si>
    <t>m405_NOx_Avg</t>
  </si>
  <si>
    <t>m405_NOx_Std</t>
  </si>
  <si>
    <t>m405_NO2_zero_Avg</t>
  </si>
  <si>
    <t>m405_NO2_zero_Std</t>
  </si>
  <si>
    <t>m405_NO_zero_Avg</t>
  </si>
  <si>
    <t>m405_NO_zero_Std</t>
  </si>
  <si>
    <t>m405_flow_factor_Avg</t>
  </si>
  <si>
    <t>m405_cell_T_Avg</t>
  </si>
  <si>
    <t>m405_cell_P_Avg</t>
  </si>
  <si>
    <t>m405_overflow_F_Avg</t>
  </si>
  <si>
    <t>m405_cell_F_Avg</t>
  </si>
  <si>
    <t>m405_O3_F_Avg</t>
  </si>
  <si>
    <t>m405_samp_LED_V_Avg</t>
  </si>
  <si>
    <t>m405_ref_LED_V_Avg</t>
  </si>
  <si>
    <t>m405_NO_gen_V_Avg</t>
  </si>
  <si>
    <t>m405_scrubber_T_Avg</t>
  </si>
  <si>
    <t>ref_NO2_conc</t>
  </si>
  <si>
    <t>ref_NO2_tolerance</t>
  </si>
  <si>
    <t>ref_NO_conc</t>
  </si>
  <si>
    <t>ref_NO_tolerance</t>
  </si>
  <si>
    <t>ref_NOx_conc</t>
  </si>
  <si>
    <t>ref_NOx_tolerance</t>
  </si>
  <si>
    <t>ref_source</t>
  </si>
  <si>
    <t>notes</t>
  </si>
  <si>
    <t>TS</t>
  </si>
  <si>
    <t>RN</t>
  </si>
  <si>
    <t>sec</t>
  </si>
  <si>
    <t>ppb</t>
  </si>
  <si>
    <t>degC</t>
  </si>
  <si>
    <t>mbar</t>
  </si>
  <si>
    <t>cc/min</t>
  </si>
  <si>
    <t>volts</t>
  </si>
  <si>
    <t>Smp</t>
  </si>
  <si>
    <t>Avg</t>
  </si>
  <si>
    <t>Std</t>
  </si>
  <si>
    <t>T700U (sn 294) and T701H (sn 195)</t>
  </si>
  <si>
    <t>with both NO/NO2 set S=1.000, Z=000.0</t>
  </si>
  <si>
    <t>T700U (sn 294) w/ JB03993 (NO @ 4.02Â±0.03 ppmv EPA, ...)</t>
  </si>
  <si>
    <t>T700U (sn 294) w/ JB03993, GPT: NO=250 ppb, O3=150 ppb</t>
  </si>
  <si>
    <t>T700U (sn 294) w/ JB03993, GPTZ: NO=250 ppb, O3=150 ppb</t>
  </si>
  <si>
    <t>T700U (sn 294) w/ JB03993, GPT: NO=50 ppb, O3=30 ppb</t>
  </si>
  <si>
    <t>T700U (sn 294) w/ JB03993, GPTZ: NO=50 ppb, O3=30 ppb</t>
  </si>
  <si>
    <t>Zero, both NO/NO2</t>
  </si>
  <si>
    <t>NO high span</t>
  </si>
  <si>
    <t>NO mid span</t>
  </si>
  <si>
    <t>NO low span</t>
  </si>
  <si>
    <t>NO2 high span</t>
  </si>
  <si>
    <t>NO2 converter eff.</t>
  </si>
  <si>
    <t>Discard</t>
  </si>
  <si>
    <t>NO/NO2 zero conc. tolerance is from T701H user manual (&lt;0.025 ppb)</t>
  </si>
  <si>
    <t>NO delivery tolerance is from source tank uncertainty, omitting effects of dynamic dilution system</t>
  </si>
  <si>
    <t>NO2 delivery tolerance is from T700U user manual (±2%)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</si>
</sst>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22" fontId="18" fillId="0" borderId="0" xfId="0" applyNumberFormat="1" applyFont="1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Nitric</a:t>
            </a:r>
            <a:r>
              <a:rPr lang="en-US" baseline="0"/>
              <a:t> oxide response, 2017-12-21 (Model 405nm, s/n 1016)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14672863597113E-2"/>
                  <c:y val="3.74665865781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('stats (second collect)'!$AA$5,'stats (second collect)'!$AA$7:$AA$9)</c:f>
                <c:numCache>
                  <c:formatCode>General</c:formatCode>
                  <c:ptCount val="4"/>
                  <c:pt idx="0">
                    <c:v>2.5000000000000001E-2</c:v>
                  </c:pt>
                  <c:pt idx="1">
                    <c:v>1.3432835820895523</c:v>
                  </c:pt>
                  <c:pt idx="2">
                    <c:v>0.67164179104477617</c:v>
                  </c:pt>
                  <c:pt idx="3">
                    <c:v>0.1119402985074627</c:v>
                  </c:pt>
                </c:numCache>
              </c:numRef>
            </c:plus>
            <c:minus>
              <c:numRef>
                <c:f>('stats (second collect)'!$AA$5,'stats (second collect)'!$AA$7:$AA$9)</c:f>
                <c:numCache>
                  <c:formatCode>General</c:formatCode>
                  <c:ptCount val="4"/>
                  <c:pt idx="0">
                    <c:v>2.5000000000000001E-2</c:v>
                  </c:pt>
                  <c:pt idx="1">
                    <c:v>1.3432835820895523</c:v>
                  </c:pt>
                  <c:pt idx="2">
                    <c:v>0.67164179104477617</c:v>
                  </c:pt>
                  <c:pt idx="3">
                    <c:v>0.1119402985074627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('stats (second collect)'!$G$5,'stats (second collect)'!$G$7:$G$9)</c:f>
                <c:numCache>
                  <c:formatCode>General</c:formatCode>
                  <c:ptCount val="4"/>
                  <c:pt idx="0">
                    <c:v>3.823</c:v>
                  </c:pt>
                  <c:pt idx="1">
                    <c:v>3.77</c:v>
                  </c:pt>
                  <c:pt idx="2">
                    <c:v>3.613</c:v>
                  </c:pt>
                  <c:pt idx="3">
                    <c:v>3.0409999999999999</c:v>
                  </c:pt>
                </c:numCache>
              </c:numRef>
            </c:plus>
            <c:minus>
              <c:numRef>
                <c:f>('stats (second collect)'!$G$5,'stats (second collect)'!$G$7:$G$9)</c:f>
                <c:numCache>
                  <c:formatCode>General</c:formatCode>
                  <c:ptCount val="4"/>
                  <c:pt idx="0">
                    <c:v>3.823</c:v>
                  </c:pt>
                  <c:pt idx="1">
                    <c:v>3.77</c:v>
                  </c:pt>
                  <c:pt idx="2">
                    <c:v>3.613</c:v>
                  </c:pt>
                  <c:pt idx="3">
                    <c:v>3.0409999999999999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('stats (second collect)'!$F$5,'stats (second collect)'!$F$7:$F$9)</c:f>
              <c:numCache>
                <c:formatCode>General</c:formatCode>
                <c:ptCount val="4"/>
                <c:pt idx="0">
                  <c:v>1.3759999999999999</c:v>
                </c:pt>
                <c:pt idx="1">
                  <c:v>166.9</c:v>
                </c:pt>
                <c:pt idx="2">
                  <c:v>84.7</c:v>
                </c:pt>
                <c:pt idx="3">
                  <c:v>14.78</c:v>
                </c:pt>
              </c:numCache>
            </c:numRef>
          </c:xVal>
          <c:yVal>
            <c:numRef>
              <c:f>('stats (second collect)'!$Z$5,'stats (second collect)'!$Z$7:$Z$9)</c:f>
              <c:numCache>
                <c:formatCode>General</c:formatCode>
                <c:ptCount val="4"/>
                <c:pt idx="0">
                  <c:v>0</c:v>
                </c:pt>
                <c:pt idx="1">
                  <c:v>180</c:v>
                </c:pt>
                <c:pt idx="2">
                  <c:v>90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4FD6-B6E3-03697F3B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4152"/>
        <c:axId val="209164544"/>
      </c:scatterChart>
      <c:valAx>
        <c:axId val="2091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conc.,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544"/>
        <c:crossesAt val="-20"/>
        <c:crossBetween val="midCat"/>
      </c:valAx>
      <c:valAx>
        <c:axId val="209164544"/>
        <c:scaling>
          <c:orientation val="minMax"/>
          <c:max val="2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Reference/actual</a:t>
                </a:r>
                <a:r>
                  <a:rPr lang="en-US" baseline="0"/>
                  <a:t> conc., ppbv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152"/>
        <c:crossesAt val="0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  <a:r>
              <a:rPr lang="en-US" baseline="0"/>
              <a:t> dioxide response, 2017-12-20 (Model 405nm, s/n 1016)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0792059185338"/>
                  <c:y val="9.4253193223490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('stats (second collect)'!$Y$5,'stats (second collect)'!$Y$10,'stats (second collect)'!$Y$12)</c:f>
                <c:numCache>
                  <c:formatCode>General</c:formatCode>
                  <c:ptCount val="3"/>
                  <c:pt idx="0">
                    <c:v>0.1</c:v>
                  </c:pt>
                  <c:pt idx="1">
                    <c:v>3</c:v>
                  </c:pt>
                  <c:pt idx="2">
                    <c:v>0.6</c:v>
                  </c:pt>
                </c:numCache>
              </c:numRef>
            </c:plus>
            <c:minus>
              <c:numRef>
                <c:f>('stats (second collect)'!$Y$5,'stats (second collect)'!$Y$10,'stats (second collect)'!$Y$12)</c:f>
                <c:numCache>
                  <c:formatCode>General</c:formatCode>
                  <c:ptCount val="3"/>
                  <c:pt idx="0">
                    <c:v>0.1</c:v>
                  </c:pt>
                  <c:pt idx="1">
                    <c:v>3</c:v>
                  </c:pt>
                  <c:pt idx="2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('stats (second collect)'!$E$5,'stats (second collect)'!$E$10,'stats (second collect)'!$E$12)</c:f>
                <c:numCache>
                  <c:formatCode>General</c:formatCode>
                  <c:ptCount val="3"/>
                  <c:pt idx="0">
                    <c:v>5.452</c:v>
                  </c:pt>
                  <c:pt idx="1">
                    <c:v>3.161</c:v>
                  </c:pt>
                  <c:pt idx="2">
                    <c:v>7.1669999999999998</c:v>
                  </c:pt>
                </c:numCache>
              </c:numRef>
            </c:plus>
            <c:minus>
              <c:numRef>
                <c:f>('stats (second collect)'!$E$5,'stats (second collect)'!$E$10,'stats (second collect)'!$E$12)</c:f>
                <c:numCache>
                  <c:formatCode>General</c:formatCode>
                  <c:ptCount val="3"/>
                  <c:pt idx="0">
                    <c:v>5.452</c:v>
                  </c:pt>
                  <c:pt idx="1">
                    <c:v>3.161</c:v>
                  </c:pt>
                  <c:pt idx="2">
                    <c:v>7.1669999999999998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('stats (second collect)'!$D$5,'stats (second collect)'!$D$10,'stats (second collect)'!$D$12)</c:f>
              <c:numCache>
                <c:formatCode>General</c:formatCode>
                <c:ptCount val="3"/>
                <c:pt idx="0">
                  <c:v>-20.58</c:v>
                </c:pt>
                <c:pt idx="1">
                  <c:v>122.9</c:v>
                </c:pt>
                <c:pt idx="2">
                  <c:v>10.71</c:v>
                </c:pt>
              </c:numCache>
            </c:numRef>
          </c:xVal>
          <c:yVal>
            <c:numRef>
              <c:f>('stats (second collect)'!$X$5,'stats (second collect)'!$X$10,'stats (second collect)'!$X$12)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8-47B8-8342-4E3292AC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80"/>
        <c:axId val="206094072"/>
      </c:scatterChart>
      <c:valAx>
        <c:axId val="2060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conc.,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4072"/>
        <c:crosses val="autoZero"/>
        <c:crossBetween val="midCat"/>
      </c:valAx>
      <c:valAx>
        <c:axId val="2060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Reference/actual conc.,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S1" workbookViewId="0">
      <selection activeCell="Y10" sqref="Y10"/>
    </sheetView>
  </sheetViews>
  <sheetFormatPr defaultRowHeight="15" x14ac:dyDescent="0.25"/>
  <cols>
    <col min="1" max="1" width="15.5703125" bestFit="1" customWidth="1"/>
    <col min="2" max="2" width="4" customWidth="1"/>
    <col min="3" max="3" width="8.5703125" bestFit="1" customWidth="1"/>
    <col min="4" max="4" width="15" bestFit="1" customWidth="1"/>
    <col min="5" max="5" width="14.5703125" bestFit="1" customWidth="1"/>
    <col min="6" max="6" width="14.140625" customWidth="1"/>
    <col min="7" max="7" width="13.5703125" bestFit="1" customWidth="1"/>
    <col min="8" max="8" width="15" bestFit="1" customWidth="1"/>
    <col min="9" max="9" width="14.5703125" bestFit="1" customWidth="1"/>
    <col min="10" max="10" width="20" bestFit="1" customWidth="1"/>
    <col min="11" max="11" width="19.5703125" bestFit="1" customWidth="1"/>
    <col min="12" max="12" width="19" bestFit="1" customWidth="1"/>
    <col min="13" max="13" width="18.5703125" bestFit="1" customWidth="1"/>
    <col min="14" max="14" width="21.5703125" bestFit="1" customWidth="1"/>
    <col min="15" max="15" width="16.28515625" bestFit="1" customWidth="1"/>
    <col min="16" max="16" width="16.42578125" bestFit="1" customWidth="1"/>
    <col min="17" max="17" width="21.42578125" bestFit="1" customWidth="1"/>
    <col min="18" max="18" width="16.28515625" bestFit="1" customWidth="1"/>
    <col min="19" max="19" width="15.5703125" bestFit="1" customWidth="1"/>
    <col min="20" max="20" width="22.5703125" bestFit="1" customWidth="1"/>
    <col min="21" max="21" width="20.28515625" bestFit="1" customWidth="1"/>
    <col min="22" max="22" width="20.7109375" bestFit="1" customWidth="1"/>
    <col min="23" max="23" width="21" bestFit="1" customWidth="1"/>
    <col min="24" max="24" width="13.5703125" bestFit="1" customWidth="1"/>
    <col min="25" max="25" width="18.140625" bestFit="1" customWidth="1"/>
    <col min="26" max="26" width="12.42578125" bestFit="1" customWidth="1"/>
    <col min="27" max="27" width="17" bestFit="1" customWidth="1"/>
    <col min="28" max="28" width="13.5703125" bestFit="1" customWidth="1"/>
    <col min="29" max="29" width="18.140625" bestFit="1" customWidth="1"/>
    <col min="30" max="30" width="54" bestFit="1" customWidth="1"/>
    <col min="31" max="31" width="36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>
        <v>7196</v>
      </c>
      <c r="E1" t="s">
        <v>3</v>
      </c>
      <c r="F1" t="s">
        <v>4</v>
      </c>
      <c r="G1">
        <v>590</v>
      </c>
      <c r="H1" t="s">
        <v>5</v>
      </c>
    </row>
    <row r="2" spans="1:32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3" spans="1:32" x14ac:dyDescent="0.25">
      <c r="A3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O3" t="s">
        <v>41</v>
      </c>
      <c r="P3" t="s">
        <v>42</v>
      </c>
      <c r="Q3" t="s">
        <v>43</v>
      </c>
      <c r="R3" t="s">
        <v>43</v>
      </c>
      <c r="S3" t="s">
        <v>43</v>
      </c>
      <c r="T3" t="s">
        <v>44</v>
      </c>
      <c r="U3" t="s">
        <v>44</v>
      </c>
      <c r="V3" t="s">
        <v>44</v>
      </c>
      <c r="W3" t="s">
        <v>41</v>
      </c>
      <c r="X3" t="s">
        <v>40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</row>
    <row r="4" spans="1:32" x14ac:dyDescent="0.25">
      <c r="C4" t="s">
        <v>45</v>
      </c>
      <c r="D4" t="s">
        <v>46</v>
      </c>
      <c r="E4" t="s">
        <v>47</v>
      </c>
      <c r="F4" t="s">
        <v>46</v>
      </c>
      <c r="G4" t="s">
        <v>47</v>
      </c>
      <c r="H4" t="s">
        <v>46</v>
      </c>
      <c r="I4" t="s">
        <v>47</v>
      </c>
      <c r="J4" t="s">
        <v>46</v>
      </c>
      <c r="K4" t="s">
        <v>47</v>
      </c>
      <c r="L4" t="s">
        <v>46</v>
      </c>
      <c r="M4" t="s">
        <v>47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</row>
    <row r="5" spans="1:32" x14ac:dyDescent="0.25">
      <c r="A5" s="1">
        <v>43090.616203703707</v>
      </c>
      <c r="B5">
        <v>0</v>
      </c>
      <c r="C5">
        <v>2060</v>
      </c>
      <c r="D5">
        <v>-20.58</v>
      </c>
      <c r="E5">
        <v>5.452</v>
      </c>
      <c r="F5">
        <v>1.3759999999999999</v>
      </c>
      <c r="G5">
        <v>3.823</v>
      </c>
      <c r="H5">
        <v>-19.2</v>
      </c>
      <c r="I5">
        <v>6.3650000000000002</v>
      </c>
      <c r="J5">
        <v>0</v>
      </c>
      <c r="K5">
        <v>0</v>
      </c>
      <c r="L5">
        <v>0</v>
      </c>
      <c r="M5">
        <v>0</v>
      </c>
      <c r="N5">
        <v>1.06</v>
      </c>
      <c r="O5">
        <v>32.9</v>
      </c>
      <c r="P5">
        <v>894.12429999999995</v>
      </c>
      <c r="Q5">
        <v>515.5</v>
      </c>
      <c r="R5">
        <v>2278</v>
      </c>
      <c r="S5">
        <v>138.30000000000001</v>
      </c>
      <c r="T5">
        <v>0.35099930000000001</v>
      </c>
      <c r="U5">
        <v>0.78839110000000001</v>
      </c>
      <c r="V5">
        <v>5.8999999999999997E-2</v>
      </c>
      <c r="W5">
        <v>109.9</v>
      </c>
      <c r="X5">
        <v>0</v>
      </c>
      <c r="Y5">
        <v>0.1</v>
      </c>
      <c r="Z5">
        <v>0</v>
      </c>
      <c r="AA5">
        <v>2.5000000000000001E-2</v>
      </c>
      <c r="AB5">
        <v>0</v>
      </c>
      <c r="AC5">
        <v>0</v>
      </c>
      <c r="AD5" t="s">
        <v>48</v>
      </c>
      <c r="AE5" t="s">
        <v>49</v>
      </c>
      <c r="AF5" t="s">
        <v>55</v>
      </c>
    </row>
    <row r="6" spans="1:32" x14ac:dyDescent="0.25">
      <c r="A6" s="3">
        <v>43090.624537037038</v>
      </c>
      <c r="B6" s="4">
        <v>1</v>
      </c>
      <c r="C6" s="4">
        <v>80</v>
      </c>
      <c r="D6" s="4">
        <v>-18.57</v>
      </c>
      <c r="E6" s="4">
        <v>0.57999999999999996</v>
      </c>
      <c r="F6" s="4">
        <v>164.7</v>
      </c>
      <c r="G6" s="4">
        <v>1.925</v>
      </c>
      <c r="H6" s="4">
        <v>146.19999999999999</v>
      </c>
      <c r="I6" s="4">
        <v>1.7909999999999999</v>
      </c>
      <c r="J6" s="4">
        <v>0</v>
      </c>
      <c r="K6" s="4">
        <v>0</v>
      </c>
      <c r="L6" s="4">
        <v>0</v>
      </c>
      <c r="M6" s="4">
        <v>0</v>
      </c>
      <c r="N6" s="4">
        <v>1.06</v>
      </c>
      <c r="O6" s="4">
        <v>32.5</v>
      </c>
      <c r="P6" s="4">
        <v>893.92499999999995</v>
      </c>
      <c r="Q6" s="4">
        <v>512</v>
      </c>
      <c r="R6" s="4">
        <v>2280</v>
      </c>
      <c r="S6" s="4">
        <v>137.80000000000001</v>
      </c>
      <c r="T6" s="4">
        <v>0.35180020000000001</v>
      </c>
      <c r="U6" s="4">
        <v>0.79099969999999997</v>
      </c>
      <c r="V6" s="4">
        <v>5.8000000000000003E-2</v>
      </c>
      <c r="W6" s="4">
        <v>110</v>
      </c>
      <c r="X6" s="4">
        <v>0</v>
      </c>
      <c r="Y6" s="4">
        <v>0</v>
      </c>
      <c r="Z6" s="4">
        <v>180</v>
      </c>
      <c r="AA6" s="5"/>
      <c r="AB6" s="4">
        <v>0</v>
      </c>
      <c r="AC6" s="4">
        <v>0</v>
      </c>
      <c r="AD6" s="4" t="s">
        <v>48</v>
      </c>
      <c r="AE6" s="4" t="s">
        <v>49</v>
      </c>
      <c r="AF6" t="s">
        <v>61</v>
      </c>
    </row>
    <row r="7" spans="1:32" x14ac:dyDescent="0.25">
      <c r="A7" s="1">
        <v>43090.650462962964</v>
      </c>
      <c r="B7">
        <v>2</v>
      </c>
      <c r="C7">
        <v>2180</v>
      </c>
      <c r="D7">
        <v>-19.75</v>
      </c>
      <c r="E7">
        <v>3.7559999999999998</v>
      </c>
      <c r="F7">
        <v>166.9</v>
      </c>
      <c r="G7">
        <v>3.77</v>
      </c>
      <c r="H7">
        <v>147.1</v>
      </c>
      <c r="I7">
        <v>4.0730000000000004</v>
      </c>
      <c r="J7">
        <v>0</v>
      </c>
      <c r="K7">
        <v>0</v>
      </c>
      <c r="L7">
        <v>0</v>
      </c>
      <c r="M7">
        <v>0</v>
      </c>
      <c r="N7">
        <v>1.06</v>
      </c>
      <c r="O7">
        <v>32.26</v>
      </c>
      <c r="P7">
        <v>893.76689999999996</v>
      </c>
      <c r="Q7">
        <v>514.5</v>
      </c>
      <c r="R7">
        <v>2279</v>
      </c>
      <c r="S7">
        <v>137.9</v>
      </c>
      <c r="T7">
        <v>0.35192370000000001</v>
      </c>
      <c r="U7">
        <v>0.79180340000000005</v>
      </c>
      <c r="V7">
        <v>5.8000000000000003E-2</v>
      </c>
      <c r="W7">
        <v>109.9</v>
      </c>
      <c r="X7">
        <v>0</v>
      </c>
      <c r="Y7">
        <v>0</v>
      </c>
      <c r="Z7">
        <v>180</v>
      </c>
      <c r="AA7" s="2">
        <f>(0.03/4.02)*Z7</f>
        <v>1.3432835820895523</v>
      </c>
      <c r="AB7">
        <v>0</v>
      </c>
      <c r="AC7">
        <v>0</v>
      </c>
      <c r="AD7" t="s">
        <v>50</v>
      </c>
      <c r="AE7" t="s">
        <v>49</v>
      </c>
      <c r="AF7" t="s">
        <v>56</v>
      </c>
    </row>
    <row r="8" spans="1:32" x14ac:dyDescent="0.25">
      <c r="A8" s="1">
        <v>43090.706712962965</v>
      </c>
      <c r="B8">
        <v>3</v>
      </c>
      <c r="C8">
        <v>2860</v>
      </c>
      <c r="D8">
        <v>-17.27</v>
      </c>
      <c r="E8">
        <v>3.3140000000000001</v>
      </c>
      <c r="F8">
        <v>84.7</v>
      </c>
      <c r="G8">
        <v>3.613</v>
      </c>
      <c r="H8">
        <v>67.47</v>
      </c>
      <c r="I8">
        <v>3.5529999999999999</v>
      </c>
      <c r="J8">
        <v>0</v>
      </c>
      <c r="K8">
        <v>0</v>
      </c>
      <c r="L8">
        <v>0</v>
      </c>
      <c r="M8">
        <v>0</v>
      </c>
      <c r="N8">
        <v>1.06</v>
      </c>
      <c r="O8">
        <v>31.61</v>
      </c>
      <c r="P8">
        <v>892.80550000000005</v>
      </c>
      <c r="Q8">
        <v>513.5</v>
      </c>
      <c r="R8">
        <v>2277</v>
      </c>
      <c r="S8">
        <v>137.80000000000001</v>
      </c>
      <c r="T8">
        <v>0.35363889999999998</v>
      </c>
      <c r="U8">
        <v>0.79509640000000004</v>
      </c>
      <c r="V8">
        <v>5.8000000000000003E-2</v>
      </c>
      <c r="W8">
        <v>109.9</v>
      </c>
      <c r="X8">
        <v>0</v>
      </c>
      <c r="Y8">
        <v>0</v>
      </c>
      <c r="Z8">
        <v>90</v>
      </c>
      <c r="AA8" s="2">
        <f>(0.03/4.02)*Z8</f>
        <v>0.67164179104477617</v>
      </c>
      <c r="AB8">
        <v>0</v>
      </c>
      <c r="AC8">
        <v>0</v>
      </c>
      <c r="AD8" t="s">
        <v>50</v>
      </c>
      <c r="AE8" t="s">
        <v>49</v>
      </c>
      <c r="AF8" t="s">
        <v>57</v>
      </c>
    </row>
    <row r="9" spans="1:32" x14ac:dyDescent="0.25">
      <c r="A9" s="1">
        <v>43090.744212962964</v>
      </c>
      <c r="B9">
        <v>4</v>
      </c>
      <c r="C9">
        <v>2260</v>
      </c>
      <c r="D9">
        <v>-17.68</v>
      </c>
      <c r="E9">
        <v>3.0419999999999998</v>
      </c>
      <c r="F9">
        <v>14.78</v>
      </c>
      <c r="G9">
        <v>3.0409999999999999</v>
      </c>
      <c r="H9">
        <v>-2.9009999999999998</v>
      </c>
      <c r="I9">
        <v>2.944</v>
      </c>
      <c r="J9">
        <v>0</v>
      </c>
      <c r="K9">
        <v>0</v>
      </c>
      <c r="L9">
        <v>0</v>
      </c>
      <c r="M9">
        <v>0</v>
      </c>
      <c r="N9">
        <v>1.06</v>
      </c>
      <c r="O9">
        <v>31.25</v>
      </c>
      <c r="P9">
        <v>892.47339999999997</v>
      </c>
      <c r="Q9">
        <v>513.79999999999995</v>
      </c>
      <c r="R9">
        <v>2275</v>
      </c>
      <c r="S9">
        <v>137.80000000000001</v>
      </c>
      <c r="T9">
        <v>0.3542476</v>
      </c>
      <c r="U9">
        <v>0.79652199999999995</v>
      </c>
      <c r="V9">
        <v>5.8000000000000003E-2</v>
      </c>
      <c r="W9">
        <v>109.9</v>
      </c>
      <c r="X9">
        <v>0</v>
      </c>
      <c r="Y9">
        <v>0</v>
      </c>
      <c r="Z9">
        <v>15</v>
      </c>
      <c r="AA9" s="2">
        <f>(0.03/4.02)*Z9</f>
        <v>0.1119402985074627</v>
      </c>
      <c r="AB9">
        <v>0</v>
      </c>
      <c r="AC9">
        <v>0</v>
      </c>
      <c r="AD9" t="s">
        <v>50</v>
      </c>
      <c r="AE9" t="s">
        <v>49</v>
      </c>
      <c r="AF9" t="s">
        <v>58</v>
      </c>
    </row>
    <row r="10" spans="1:32" x14ac:dyDescent="0.25">
      <c r="A10" s="1">
        <v>43090.866435185184</v>
      </c>
      <c r="B10">
        <v>5</v>
      </c>
      <c r="C10">
        <v>1900</v>
      </c>
      <c r="D10">
        <v>122.9</v>
      </c>
      <c r="E10">
        <v>3.161</v>
      </c>
      <c r="F10">
        <v>93.6</v>
      </c>
      <c r="G10">
        <v>3.786</v>
      </c>
      <c r="H10">
        <v>216.5</v>
      </c>
      <c r="I10">
        <v>4.41</v>
      </c>
      <c r="J10">
        <v>0</v>
      </c>
      <c r="K10">
        <v>0</v>
      </c>
      <c r="L10">
        <v>0</v>
      </c>
      <c r="M10">
        <v>0</v>
      </c>
      <c r="N10">
        <v>1.06</v>
      </c>
      <c r="O10">
        <v>30.9</v>
      </c>
      <c r="P10">
        <v>891.46310000000005</v>
      </c>
      <c r="Q10">
        <v>512.4</v>
      </c>
      <c r="R10">
        <v>2274</v>
      </c>
      <c r="S10">
        <v>137.5</v>
      </c>
      <c r="T10">
        <v>0.35560639999999999</v>
      </c>
      <c r="U10">
        <v>0.79744789999999999</v>
      </c>
      <c r="V10">
        <v>5.7000000000000002E-2</v>
      </c>
      <c r="W10">
        <v>109.9</v>
      </c>
      <c r="X10">
        <v>150</v>
      </c>
      <c r="Y10">
        <f>0.02*X10</f>
        <v>3</v>
      </c>
      <c r="Z10">
        <v>250</v>
      </c>
      <c r="AA10">
        <v>0</v>
      </c>
      <c r="AB10">
        <v>0</v>
      </c>
      <c r="AC10">
        <v>0</v>
      </c>
      <c r="AD10" t="s">
        <v>51</v>
      </c>
      <c r="AE10" t="s">
        <v>49</v>
      </c>
      <c r="AF10" t="s">
        <v>59</v>
      </c>
    </row>
    <row r="11" spans="1:32" x14ac:dyDescent="0.25">
      <c r="A11" s="1">
        <v>43090.897222222222</v>
      </c>
      <c r="B11">
        <v>6</v>
      </c>
      <c r="C11">
        <v>1920</v>
      </c>
      <c r="D11">
        <v>-18.37</v>
      </c>
      <c r="E11">
        <v>3.76</v>
      </c>
      <c r="F11">
        <v>230.4</v>
      </c>
      <c r="G11">
        <v>4.0229999999999997</v>
      </c>
      <c r="H11">
        <v>212.1</v>
      </c>
      <c r="I11">
        <v>4.7939999999999996</v>
      </c>
      <c r="J11">
        <v>0</v>
      </c>
      <c r="K11">
        <v>0</v>
      </c>
      <c r="L11">
        <v>0</v>
      </c>
      <c r="M11">
        <v>0</v>
      </c>
      <c r="N11">
        <v>1.06</v>
      </c>
      <c r="O11">
        <v>30.85</v>
      </c>
      <c r="P11">
        <v>891.55830000000003</v>
      </c>
      <c r="Q11">
        <v>512.6</v>
      </c>
      <c r="R11">
        <v>2274</v>
      </c>
      <c r="S11">
        <v>137.5</v>
      </c>
      <c r="T11">
        <v>0.35578280000000001</v>
      </c>
      <c r="U11">
        <v>0.79742409999999997</v>
      </c>
      <c r="V11">
        <v>5.7000000000000002E-2</v>
      </c>
      <c r="W11">
        <v>109.9</v>
      </c>
      <c r="X11">
        <v>0</v>
      </c>
      <c r="Y11">
        <f t="shared" ref="Y11:Y13" si="0">0.02*X11</f>
        <v>0</v>
      </c>
      <c r="Z11">
        <v>250</v>
      </c>
      <c r="AA11">
        <v>0</v>
      </c>
      <c r="AB11">
        <v>0</v>
      </c>
      <c r="AC11">
        <v>0</v>
      </c>
      <c r="AD11" t="s">
        <v>52</v>
      </c>
      <c r="AE11" t="s">
        <v>49</v>
      </c>
      <c r="AF11" t="s">
        <v>60</v>
      </c>
    </row>
    <row r="12" spans="1:32" x14ac:dyDescent="0.25">
      <c r="A12" s="1">
        <v>43090.929398148146</v>
      </c>
      <c r="B12">
        <v>7</v>
      </c>
      <c r="C12">
        <v>1240</v>
      </c>
      <c r="D12">
        <v>10.71</v>
      </c>
      <c r="E12">
        <v>7.1669999999999998</v>
      </c>
      <c r="F12">
        <v>19.68</v>
      </c>
      <c r="G12">
        <v>3.6320000000000001</v>
      </c>
      <c r="H12">
        <v>30.37</v>
      </c>
      <c r="I12">
        <v>7.2130000000000001</v>
      </c>
      <c r="J12">
        <v>0</v>
      </c>
      <c r="K12">
        <v>0</v>
      </c>
      <c r="L12">
        <v>0</v>
      </c>
      <c r="M12">
        <v>0</v>
      </c>
      <c r="N12">
        <v>1.06</v>
      </c>
      <c r="O12">
        <v>30.8</v>
      </c>
      <c r="P12">
        <v>891.46119999999996</v>
      </c>
      <c r="Q12">
        <v>512.5</v>
      </c>
      <c r="R12">
        <v>2273</v>
      </c>
      <c r="S12">
        <v>137.6</v>
      </c>
      <c r="T12">
        <v>0.35571320000000001</v>
      </c>
      <c r="U12">
        <v>0.79740520000000004</v>
      </c>
      <c r="V12">
        <v>5.7000000000000002E-2</v>
      </c>
      <c r="W12">
        <v>109.9</v>
      </c>
      <c r="X12">
        <v>30</v>
      </c>
      <c r="Y12">
        <f t="shared" si="0"/>
        <v>0.6</v>
      </c>
      <c r="Z12">
        <v>50</v>
      </c>
      <c r="AA12">
        <v>0</v>
      </c>
      <c r="AB12">
        <v>0</v>
      </c>
      <c r="AC12">
        <v>0</v>
      </c>
      <c r="AD12" t="s">
        <v>53</v>
      </c>
      <c r="AE12" t="s">
        <v>49</v>
      </c>
      <c r="AF12" t="s">
        <v>59</v>
      </c>
    </row>
    <row r="13" spans="1:32" x14ac:dyDescent="0.25">
      <c r="A13" s="1">
        <v>43090.953009259261</v>
      </c>
      <c r="B13">
        <v>8</v>
      </c>
      <c r="C13">
        <v>1300</v>
      </c>
      <c r="D13">
        <v>-19.010000000000002</v>
      </c>
      <c r="E13">
        <v>4.242</v>
      </c>
      <c r="F13">
        <v>47.46</v>
      </c>
      <c r="G13">
        <v>3.198</v>
      </c>
      <c r="H13">
        <v>28.45</v>
      </c>
      <c r="I13">
        <v>4.4489999999999998</v>
      </c>
      <c r="J13">
        <v>0</v>
      </c>
      <c r="K13">
        <v>0</v>
      </c>
      <c r="L13">
        <v>0</v>
      </c>
      <c r="M13">
        <v>0</v>
      </c>
      <c r="N13">
        <v>1.06</v>
      </c>
      <c r="O13">
        <v>30.8</v>
      </c>
      <c r="P13">
        <v>891.34299999999996</v>
      </c>
      <c r="Q13">
        <v>513</v>
      </c>
      <c r="R13">
        <v>2273</v>
      </c>
      <c r="S13">
        <v>137.6</v>
      </c>
      <c r="T13">
        <v>0.35532049999999998</v>
      </c>
      <c r="U13">
        <v>0.7969096</v>
      </c>
      <c r="V13">
        <v>5.7000000000000002E-2</v>
      </c>
      <c r="W13">
        <v>109.9</v>
      </c>
      <c r="X13">
        <v>0</v>
      </c>
      <c r="Y13">
        <f t="shared" si="0"/>
        <v>0</v>
      </c>
      <c r="Z13">
        <v>50</v>
      </c>
      <c r="AA13">
        <v>0</v>
      </c>
      <c r="AB13">
        <v>0</v>
      </c>
      <c r="AC13">
        <v>0</v>
      </c>
      <c r="AD13" t="s">
        <v>54</v>
      </c>
      <c r="AE13" t="s">
        <v>49</v>
      </c>
      <c r="AF13" t="s">
        <v>60</v>
      </c>
    </row>
    <row r="16" spans="1:32" x14ac:dyDescent="0.25">
      <c r="Y16" t="s">
        <v>62</v>
      </c>
    </row>
    <row r="17" spans="25:25" x14ac:dyDescent="0.25">
      <c r="Y17" t="s">
        <v>63</v>
      </c>
    </row>
    <row r="18" spans="25:25" x14ac:dyDescent="0.25">
      <c r="Y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stats (second collect)</vt:lpstr>
      <vt:lpstr>NO</vt:lpstr>
      <vt:lpstr>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2018-01-08T19:11:31Z</dcterms:created>
  <dcterms:modified xsi:type="dcterms:W3CDTF">2018-03-28T23:17:00Z</dcterms:modified>
</cp:coreProperties>
</file>