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K:\EMEA\Training &amp; Implementation\Implementation\SALESFORCE\Salesforce Local Market Set Up\Belgium\Requirements gathering\"/>
    </mc:Choice>
  </mc:AlternateContent>
  <bookViews>
    <workbookView xWindow="0" yWindow="0" windowWidth="15360" windowHeight="6330" tabRatio="794"/>
  </bookViews>
  <sheets>
    <sheet name="SalesTracker" sheetId="4" r:id="rId1"/>
    <sheet name="BDC" sheetId="5" r:id="rId2"/>
    <sheet name="Salesforce Status" sheetId="22" r:id="rId3"/>
    <sheet name="Briefing TV 247" sheetId="9" state="hidden" r:id="rId4"/>
    <sheet name="Briefing Adops DISPLAY" sheetId="20" r:id="rId5"/>
    <sheet name="Interesses" sheetId="2" state="hidden" r:id="rId6"/>
    <sheet name="Briefing Adops TV" sheetId="25" r:id="rId7"/>
    <sheet name="Briefing Adops Mobile" sheetId="26" r:id="rId8"/>
    <sheet name="Mediaplan (2)" sheetId="17" state="hidden" r:id="rId9"/>
    <sheet name="Data" sheetId="6" r:id="rId10"/>
  </sheets>
  <externalReferences>
    <externalReference r:id="rId11"/>
  </externalReferences>
  <definedNames>
    <definedName name="_xlnm._FilterDatabase" localSheetId="2" hidden="1">'Salesforce Status'!$A$2:$P$730</definedName>
    <definedName name="_xlnm._FilterDatabase" localSheetId="0" hidden="1">SalesTracker!$B$5:$AP$1135</definedName>
    <definedName name="_MailAutoSig" localSheetId="0">SalesTracker!#REF!</definedName>
    <definedName name="AdExchange">Data!$I$76:$I$78</definedName>
    <definedName name="Adserver">Data!$M$5:$M$7</definedName>
    <definedName name="Agency">Data!$N$5:$N$8</definedName>
    <definedName name="AH" comment="Interesse 2 At Home">Interesses!$B$2:$B$25</definedName>
    <definedName name="CA" comment="Interesse 2 Car and Traffic">Interesses!$B$26:$B$35</definedName>
    <definedName name="CampaignPriority">Data!$B$76:$B$82</definedName>
    <definedName name="CH" comment="Interesse 2 Children and Kids">Interesses!$B$36:$B$52</definedName>
    <definedName name="CO" comment="Interesse 2 Compter">Interesses!$B$53:$B$67</definedName>
    <definedName name="CreateComparison">Data!$H$76:$H$78</definedName>
    <definedName name="CreativeDimensions">Data!$F$76:$F$89</definedName>
    <definedName name="CU" comment="Interesse 2 Culture">Interesses!$B$68:$B$97</definedName>
    <definedName name="DeliveryTemplate">Data!$D$76:$D$87</definedName>
    <definedName name="EC" comment="Interesse 2 Economics Finance and B2B">Interesses!$B$98:$B$129</definedName>
    <definedName name="Education">Data!$H$5:$H$10</definedName>
    <definedName name="Format">Data!$C$5:$C$9</definedName>
    <definedName name="FreqCapPeriode">Data!$L$5:$L$10</definedName>
    <definedName name="GA" comment="Interesse 2 Games">Interesses!$B$130:$B$142</definedName>
    <definedName name="Geslacht">Data!$E$5:$E$8</definedName>
    <definedName name="HE" comment="Interesse 2 Health">Interesses!$B$143:$B$152</definedName>
    <definedName name="Holidays">Data!$O$6:$O$21</definedName>
    <definedName name="IN" comment="Interesse 2 Internet">Interesses!$B$153:$B$160</definedName>
    <definedName name="Income">Data!$G$5:$G$16</definedName>
    <definedName name="IndustryTypeXaxisDE">Data!$C$76:$C$92</definedName>
    <definedName name="Interesses1">Data!$K$6:$K$26</definedName>
    <definedName name="Invoiced">Data!$J$5:$J$7</definedName>
    <definedName name="KN" comment="Interesse 2 Knowledge">Interesses!$B$161:$B$166</definedName>
    <definedName name="Leeftijd">Data!$F$5:$F$16</definedName>
    <definedName name="ME" comment="Interesse 2 Media">Interesses!$B$167:$B$177</definedName>
    <definedName name="PixelRequest">Data!$E$76:$E$78</definedName>
    <definedName name="_xlnm.Print_Area" localSheetId="1">BDC!$A$1:$F$63</definedName>
    <definedName name="_xlnm.Print_Area" localSheetId="4">'Briefing Adops DISPLAY'!$A:$Q</definedName>
    <definedName name="_xlnm.Print_Area" localSheetId="7">'Briefing Adops Mobile'!$A:$Q</definedName>
    <definedName name="_xlnm.Print_Area" localSheetId="6">'Briefing Adops TV'!$A:$Q</definedName>
    <definedName name="_xlnm.Print_Area" localSheetId="3">'Briefing TV 247'!$B$1:$P$31</definedName>
    <definedName name="_xlnm.Print_Area" localSheetId="8">'Mediaplan (2)'!$B$1:$O$30</definedName>
    <definedName name="_xlnm.Print_Area" localSheetId="0">SalesTracker!#REF!</definedName>
    <definedName name="ProductType">Data!$D$5:$D$9</definedName>
    <definedName name="Publisher">Data!$G$76:$G$80</definedName>
    <definedName name="PurchaseType">Data!$K$76:$K$81</definedName>
    <definedName name="SalesProduct">Data!$B$5:$B$10</definedName>
    <definedName name="SC" comment="Interesse 2 Science">Interesses!$B$178:$B$195</definedName>
    <definedName name="Sector">Data!$P$5:$P$36</definedName>
    <definedName name="SH" comment="Interesse 2 Shopping">Interesses!$B$196:$B$202</definedName>
    <definedName name="SO" comment="Interesse 2 Society">Interesses!$B$203:$B$237</definedName>
    <definedName name="SP" comment="Interesse 2 Sports">Interesses!$B$277:$B$309</definedName>
    <definedName name="ST" comment="Interesse 2 Spare Time">Interesses!$B$238:$B$276</definedName>
    <definedName name="Status">Data!$I$5:$I$8</definedName>
    <definedName name="TE" comment="Interesse 2 Telecom">Interesses!$B$310:$B$312</definedName>
    <definedName name="TrackingType">Data!$L$76:$L$78</definedName>
  </definedNames>
  <calcPr calcId="152511" concurrentCalc="0"/>
</workbook>
</file>

<file path=xl/calcChain.xml><?xml version="1.0" encoding="utf-8"?>
<calcChain xmlns="http://schemas.openxmlformats.org/spreadsheetml/2006/main">
  <c r="Y9" i="4" l="1"/>
  <c r="Z10" i="4"/>
  <c r="Z11" i="4"/>
  <c r="Z12" i="4"/>
  <c r="Z13" i="4"/>
  <c r="Z14" i="4"/>
  <c r="Z15" i="4"/>
  <c r="Z16" i="4"/>
  <c r="Z17" i="4"/>
  <c r="Z18" i="4"/>
  <c r="Z19" i="4"/>
  <c r="Z20" i="4"/>
  <c r="Z21" i="4"/>
  <c r="Z22" i="4"/>
  <c r="Z23" i="4"/>
  <c r="Z24" i="4"/>
  <c r="Z25" i="4"/>
  <c r="Z26" i="4"/>
  <c r="Z27" i="4"/>
  <c r="Z28" i="4"/>
  <c r="Z29" i="4"/>
  <c r="Z30" i="4"/>
  <c r="Z31" i="4"/>
  <c r="Z32" i="4"/>
  <c r="Z33" i="4"/>
  <c r="Z34" i="4"/>
  <c r="Z35" i="4"/>
  <c r="Z36" i="4"/>
  <c r="Z37" i="4"/>
  <c r="Z38" i="4"/>
  <c r="Z39" i="4"/>
  <c r="Z40" i="4"/>
  <c r="Z41" i="4"/>
  <c r="Z42" i="4"/>
  <c r="Z43" i="4"/>
  <c r="Z44" i="4"/>
  <c r="Z45" i="4"/>
  <c r="Z46" i="4"/>
  <c r="Z47" i="4"/>
  <c r="Z48" i="4"/>
  <c r="Z49" i="4"/>
  <c r="Z50" i="4"/>
  <c r="Z51" i="4"/>
  <c r="Z52" i="4"/>
  <c r="Z53" i="4"/>
  <c r="Z54" i="4"/>
  <c r="Z55" i="4"/>
  <c r="Z56" i="4"/>
  <c r="Z57" i="4"/>
  <c r="Z58" i="4"/>
  <c r="Z59" i="4"/>
  <c r="Z60" i="4"/>
  <c r="Z61" i="4"/>
  <c r="Z62" i="4"/>
  <c r="Z63" i="4"/>
  <c r="Z64" i="4"/>
  <c r="Z65" i="4"/>
  <c r="Z66" i="4"/>
  <c r="Z67" i="4"/>
  <c r="Z68" i="4"/>
  <c r="Z69" i="4"/>
  <c r="Z70" i="4"/>
  <c r="Z71" i="4"/>
  <c r="Z72" i="4"/>
  <c r="Z73" i="4"/>
  <c r="Z74" i="4"/>
  <c r="Z75" i="4"/>
  <c r="Z76" i="4"/>
  <c r="Z77" i="4"/>
  <c r="Z78" i="4"/>
  <c r="Z79" i="4"/>
  <c r="Z80" i="4"/>
  <c r="Z81" i="4"/>
  <c r="Z82" i="4"/>
  <c r="Z83" i="4"/>
  <c r="Z84" i="4"/>
  <c r="Z85" i="4"/>
  <c r="Z86" i="4"/>
  <c r="Z87" i="4"/>
  <c r="Z88" i="4"/>
  <c r="Z89" i="4"/>
  <c r="Z90" i="4"/>
  <c r="Z91" i="4"/>
  <c r="Z92" i="4"/>
  <c r="Z93" i="4"/>
  <c r="Z94" i="4"/>
  <c r="Z95" i="4"/>
  <c r="Z96" i="4"/>
  <c r="Z97" i="4"/>
  <c r="Z98" i="4"/>
  <c r="Z99" i="4"/>
  <c r="Z100" i="4"/>
  <c r="Z101" i="4"/>
  <c r="Z102" i="4"/>
  <c r="Z103" i="4"/>
  <c r="Z104" i="4"/>
  <c r="Z105" i="4"/>
  <c r="Z106" i="4"/>
  <c r="Z107" i="4"/>
  <c r="Z108" i="4"/>
  <c r="Z109" i="4"/>
  <c r="Z110" i="4"/>
  <c r="Z111" i="4"/>
  <c r="Z112" i="4"/>
  <c r="Z113" i="4"/>
  <c r="Z114" i="4"/>
  <c r="Z115" i="4"/>
  <c r="Z116" i="4"/>
  <c r="Z117" i="4"/>
  <c r="Z118" i="4"/>
  <c r="Z119" i="4"/>
  <c r="Z120" i="4"/>
  <c r="Z121" i="4"/>
  <c r="Z122" i="4"/>
  <c r="Z123" i="4"/>
  <c r="Z124" i="4"/>
  <c r="Z125" i="4"/>
  <c r="Z126" i="4"/>
  <c r="Z127" i="4"/>
  <c r="Z128" i="4"/>
  <c r="Z129" i="4"/>
  <c r="Z130" i="4"/>
  <c r="Z131" i="4"/>
  <c r="Z132" i="4"/>
  <c r="Z133" i="4"/>
  <c r="Z134" i="4"/>
  <c r="Z135" i="4"/>
  <c r="Z136" i="4"/>
  <c r="Z137" i="4"/>
  <c r="Z138" i="4"/>
  <c r="Z139" i="4"/>
  <c r="Z140" i="4"/>
  <c r="Z141" i="4"/>
  <c r="Z142" i="4"/>
  <c r="Z143" i="4"/>
  <c r="Z144" i="4"/>
  <c r="Z145" i="4"/>
  <c r="Z146" i="4"/>
  <c r="Z147" i="4"/>
  <c r="Z148" i="4"/>
  <c r="Z149" i="4"/>
  <c r="Z150" i="4"/>
  <c r="Z151" i="4"/>
  <c r="Z152" i="4"/>
  <c r="Z153" i="4"/>
  <c r="Z154" i="4"/>
  <c r="Z155" i="4"/>
  <c r="Z156" i="4"/>
  <c r="Z157" i="4"/>
  <c r="Z158" i="4"/>
  <c r="Z159" i="4"/>
  <c r="Z160" i="4"/>
  <c r="Z161" i="4"/>
  <c r="Z162" i="4"/>
  <c r="Z163" i="4"/>
  <c r="Z164" i="4"/>
  <c r="Z165" i="4"/>
  <c r="Z166" i="4"/>
  <c r="Z167" i="4"/>
  <c r="Z168" i="4"/>
  <c r="Z169" i="4"/>
  <c r="Z170" i="4"/>
  <c r="Z171" i="4"/>
  <c r="Z172" i="4"/>
  <c r="Z173" i="4"/>
  <c r="Z174" i="4"/>
  <c r="Z175" i="4"/>
  <c r="Z176" i="4"/>
  <c r="Z177" i="4"/>
  <c r="Z178" i="4"/>
  <c r="Z179" i="4"/>
  <c r="Z180" i="4"/>
  <c r="Z181" i="4"/>
  <c r="Z182" i="4"/>
  <c r="Z183" i="4"/>
  <c r="Z184" i="4"/>
  <c r="Z185" i="4"/>
  <c r="Z186" i="4"/>
  <c r="Z187" i="4"/>
  <c r="Z188" i="4"/>
  <c r="Z189" i="4"/>
  <c r="Z190" i="4"/>
  <c r="Z191" i="4"/>
  <c r="Z192" i="4"/>
  <c r="Z193" i="4"/>
  <c r="Z194" i="4"/>
  <c r="Z195" i="4"/>
  <c r="Z196" i="4"/>
  <c r="Z197" i="4"/>
  <c r="Z198" i="4"/>
  <c r="Z199" i="4"/>
  <c r="Z200" i="4"/>
  <c r="Z201" i="4"/>
  <c r="Z202" i="4"/>
  <c r="Z203" i="4"/>
  <c r="Z204" i="4"/>
  <c r="Z205" i="4"/>
  <c r="Z206" i="4"/>
  <c r="Z207" i="4"/>
  <c r="Z208" i="4"/>
  <c r="Z209" i="4"/>
  <c r="Z210" i="4"/>
  <c r="Z211" i="4"/>
  <c r="Z212" i="4"/>
  <c r="Z213" i="4"/>
  <c r="Z214" i="4"/>
  <c r="Z215" i="4"/>
  <c r="Z216" i="4"/>
  <c r="Z217" i="4"/>
  <c r="Z218" i="4"/>
  <c r="Z219" i="4"/>
  <c r="Z220" i="4"/>
  <c r="Z221" i="4"/>
  <c r="Z222" i="4"/>
  <c r="Z223" i="4"/>
  <c r="Z224" i="4"/>
  <c r="Z225" i="4"/>
  <c r="Z226" i="4"/>
  <c r="Z227" i="4"/>
  <c r="Z228" i="4"/>
  <c r="Z229" i="4"/>
  <c r="Z230" i="4"/>
  <c r="Z231" i="4"/>
  <c r="Z232" i="4"/>
  <c r="Z233" i="4"/>
  <c r="Z234" i="4"/>
  <c r="Z235" i="4"/>
  <c r="Z236" i="4"/>
  <c r="Z237" i="4"/>
  <c r="Z238" i="4"/>
  <c r="Z239" i="4"/>
  <c r="Z240" i="4"/>
  <c r="Z241" i="4"/>
  <c r="Z242" i="4"/>
  <c r="Z243" i="4"/>
  <c r="Z244" i="4"/>
  <c r="Z245" i="4"/>
  <c r="Z246" i="4"/>
  <c r="Z247" i="4"/>
  <c r="Z248" i="4"/>
  <c r="Z249" i="4"/>
  <c r="Z250" i="4"/>
  <c r="Z251" i="4"/>
  <c r="Z252" i="4"/>
  <c r="Z253" i="4"/>
  <c r="Z254" i="4"/>
  <c r="Z255" i="4"/>
  <c r="Z256" i="4"/>
  <c r="Z257" i="4"/>
  <c r="Z258" i="4"/>
  <c r="Z259" i="4"/>
  <c r="Z260" i="4"/>
  <c r="Z261" i="4"/>
  <c r="Z262" i="4"/>
  <c r="Z263" i="4"/>
  <c r="Z264" i="4"/>
  <c r="Z265" i="4"/>
  <c r="Z266" i="4"/>
  <c r="Z267" i="4"/>
  <c r="Z268" i="4"/>
  <c r="Z269" i="4"/>
  <c r="Z270" i="4"/>
  <c r="Z271" i="4"/>
  <c r="Z272" i="4"/>
  <c r="Z273" i="4"/>
  <c r="Z274" i="4"/>
  <c r="Z275" i="4"/>
  <c r="Z276" i="4"/>
  <c r="Z277" i="4"/>
  <c r="Z278" i="4"/>
  <c r="Z279" i="4"/>
  <c r="Z280" i="4"/>
  <c r="Z281" i="4"/>
  <c r="Z282" i="4"/>
  <c r="Z283" i="4"/>
  <c r="Z284" i="4"/>
  <c r="Z285" i="4"/>
  <c r="Z286" i="4"/>
  <c r="Z287" i="4"/>
  <c r="Z288" i="4"/>
  <c r="Z289" i="4"/>
  <c r="Z290" i="4"/>
  <c r="Z291" i="4"/>
  <c r="Z292" i="4"/>
  <c r="Z293" i="4"/>
  <c r="Z294" i="4"/>
  <c r="Z295" i="4"/>
  <c r="Z296" i="4"/>
  <c r="Z297" i="4"/>
  <c r="Z298" i="4"/>
  <c r="Z299" i="4"/>
  <c r="Z300" i="4"/>
  <c r="Z301" i="4"/>
  <c r="Z302" i="4"/>
  <c r="Z303" i="4"/>
  <c r="Z304" i="4"/>
  <c r="Z305" i="4"/>
  <c r="Z306" i="4"/>
  <c r="Z307" i="4"/>
  <c r="Z308" i="4"/>
  <c r="Z309" i="4"/>
  <c r="Z310" i="4"/>
  <c r="Z311" i="4"/>
  <c r="Z312" i="4"/>
  <c r="Z313" i="4"/>
  <c r="Z314" i="4"/>
  <c r="Z315" i="4"/>
  <c r="Z316" i="4"/>
  <c r="Z317" i="4"/>
  <c r="Z318" i="4"/>
  <c r="Z319" i="4"/>
  <c r="Z320" i="4"/>
  <c r="Z321" i="4"/>
  <c r="Z322" i="4"/>
  <c r="Z323" i="4"/>
  <c r="Z324" i="4"/>
  <c r="Z325" i="4"/>
  <c r="Z326" i="4"/>
  <c r="Z327" i="4"/>
  <c r="Z328" i="4"/>
  <c r="Z329" i="4"/>
  <c r="Z330" i="4"/>
  <c r="Z331" i="4"/>
  <c r="Z332" i="4"/>
  <c r="Z333" i="4"/>
  <c r="Z334" i="4"/>
  <c r="Z335" i="4"/>
  <c r="Z336" i="4"/>
  <c r="Z337" i="4"/>
  <c r="Z338" i="4"/>
  <c r="Z339" i="4"/>
  <c r="Z340" i="4"/>
  <c r="Z341" i="4"/>
  <c r="Z342" i="4"/>
  <c r="Z343" i="4"/>
  <c r="Z344" i="4"/>
  <c r="Z345" i="4"/>
  <c r="Z346" i="4"/>
  <c r="Z347" i="4"/>
  <c r="Z348" i="4"/>
  <c r="Z349" i="4"/>
  <c r="Z350" i="4"/>
  <c r="Z351" i="4"/>
  <c r="Z352" i="4"/>
  <c r="Z353" i="4"/>
  <c r="Z354" i="4"/>
  <c r="Z355" i="4"/>
  <c r="Z356" i="4"/>
  <c r="Z357" i="4"/>
  <c r="Z358" i="4"/>
  <c r="Z359" i="4"/>
  <c r="Z360" i="4"/>
  <c r="Z361" i="4"/>
  <c r="Z362" i="4"/>
  <c r="Z363" i="4"/>
  <c r="Z364" i="4"/>
  <c r="Z365" i="4"/>
  <c r="Z366" i="4"/>
  <c r="Z367" i="4"/>
  <c r="Z368" i="4"/>
  <c r="Z369" i="4"/>
  <c r="Z370" i="4"/>
  <c r="Z371" i="4"/>
  <c r="Z372" i="4"/>
  <c r="Z373" i="4"/>
  <c r="Z374" i="4"/>
  <c r="Z375" i="4"/>
  <c r="Z376" i="4"/>
  <c r="Z377" i="4"/>
  <c r="Z378" i="4"/>
  <c r="Z379" i="4"/>
  <c r="Z380" i="4"/>
  <c r="Z381" i="4"/>
  <c r="Z382" i="4"/>
  <c r="Z383" i="4"/>
  <c r="Z384" i="4"/>
  <c r="Z385" i="4"/>
  <c r="Z386" i="4"/>
  <c r="Z387" i="4"/>
  <c r="Z388" i="4"/>
  <c r="Z389" i="4"/>
  <c r="Z390" i="4"/>
  <c r="Z391" i="4"/>
  <c r="Z392" i="4"/>
  <c r="Z393" i="4"/>
  <c r="Z394" i="4"/>
  <c r="Z395" i="4"/>
  <c r="Z396" i="4"/>
  <c r="Z397" i="4"/>
  <c r="Z398" i="4"/>
  <c r="Z399" i="4"/>
  <c r="Z400" i="4"/>
  <c r="Z401" i="4"/>
  <c r="Z402" i="4"/>
  <c r="Z403" i="4"/>
  <c r="Z404" i="4"/>
  <c r="Z405" i="4"/>
  <c r="Z406" i="4"/>
  <c r="Z407" i="4"/>
  <c r="Z408" i="4"/>
  <c r="Z409" i="4"/>
  <c r="Z410" i="4"/>
  <c r="Z411" i="4"/>
  <c r="Z412" i="4"/>
  <c r="Z413" i="4"/>
  <c r="Z414" i="4"/>
  <c r="Z415" i="4"/>
  <c r="Z416" i="4"/>
  <c r="Z417" i="4"/>
  <c r="Z418" i="4"/>
  <c r="Z419" i="4"/>
  <c r="Z420" i="4"/>
  <c r="Z421" i="4"/>
  <c r="Z422" i="4"/>
  <c r="Z423" i="4"/>
  <c r="Z424" i="4"/>
  <c r="Z425" i="4"/>
  <c r="Z426" i="4"/>
  <c r="Z427" i="4"/>
  <c r="Z428" i="4"/>
  <c r="Z429" i="4"/>
  <c r="Z430" i="4"/>
  <c r="Z431" i="4"/>
  <c r="Z432" i="4"/>
  <c r="Z433" i="4"/>
  <c r="Z434" i="4"/>
  <c r="Z435" i="4"/>
  <c r="Z436" i="4"/>
  <c r="Z437" i="4"/>
  <c r="Z438" i="4"/>
  <c r="Z439" i="4"/>
  <c r="Z440" i="4"/>
  <c r="Z441" i="4"/>
  <c r="Z442" i="4"/>
  <c r="Z443" i="4"/>
  <c r="Z444" i="4"/>
  <c r="Z445" i="4"/>
  <c r="Z446" i="4"/>
  <c r="Z447" i="4"/>
  <c r="Z448" i="4"/>
  <c r="Z449" i="4"/>
  <c r="Z450" i="4"/>
  <c r="Z451" i="4"/>
  <c r="Z452" i="4"/>
  <c r="Z453" i="4"/>
  <c r="Z454" i="4"/>
  <c r="Z455" i="4"/>
  <c r="Z456" i="4"/>
  <c r="Z457" i="4"/>
  <c r="Z458" i="4"/>
  <c r="Z459" i="4"/>
  <c r="Z460" i="4"/>
  <c r="Z461" i="4"/>
  <c r="Z462" i="4"/>
  <c r="Z463" i="4"/>
  <c r="Z464" i="4"/>
  <c r="Z465" i="4"/>
  <c r="Z466" i="4"/>
  <c r="Z467" i="4"/>
  <c r="Z468" i="4"/>
  <c r="Z469" i="4"/>
  <c r="Z470" i="4"/>
  <c r="Z471" i="4"/>
  <c r="Z472" i="4"/>
  <c r="Z473" i="4"/>
  <c r="Z474" i="4"/>
  <c r="Z475" i="4"/>
  <c r="Z476" i="4"/>
  <c r="Z477" i="4"/>
  <c r="Z478" i="4"/>
  <c r="Z479" i="4"/>
  <c r="Z480" i="4"/>
  <c r="Z481" i="4"/>
  <c r="Z482" i="4"/>
  <c r="Z483" i="4"/>
  <c r="Z484" i="4"/>
  <c r="Z485" i="4"/>
  <c r="Z486" i="4"/>
  <c r="Z487" i="4"/>
  <c r="Z488" i="4"/>
  <c r="Z489" i="4"/>
  <c r="Z490" i="4"/>
  <c r="Z491" i="4"/>
  <c r="Z492" i="4"/>
  <c r="Z493" i="4"/>
  <c r="Z494" i="4"/>
  <c r="Z495" i="4"/>
  <c r="Z496" i="4"/>
  <c r="Z497" i="4"/>
  <c r="Z498" i="4"/>
  <c r="Z499" i="4"/>
  <c r="Z500" i="4"/>
  <c r="Z501" i="4"/>
  <c r="Z502" i="4"/>
  <c r="Z503" i="4"/>
  <c r="Z504" i="4"/>
  <c r="Z505" i="4"/>
  <c r="Z506" i="4"/>
  <c r="Z507" i="4"/>
  <c r="Z508" i="4"/>
  <c r="Z509" i="4"/>
  <c r="Z510" i="4"/>
  <c r="Z511" i="4"/>
  <c r="Z512" i="4"/>
  <c r="Z513" i="4"/>
  <c r="Z514" i="4"/>
  <c r="Z515" i="4"/>
  <c r="Z516" i="4"/>
  <c r="Z517" i="4"/>
  <c r="Z518" i="4"/>
  <c r="Z519" i="4"/>
  <c r="Z520" i="4"/>
  <c r="Z521" i="4"/>
  <c r="Z522" i="4"/>
  <c r="Z523" i="4"/>
  <c r="Z524" i="4"/>
  <c r="Z525" i="4"/>
  <c r="Z526" i="4"/>
  <c r="Z527" i="4"/>
  <c r="Z528" i="4"/>
  <c r="Z529" i="4"/>
  <c r="Z530" i="4"/>
  <c r="Z531" i="4"/>
  <c r="Z532" i="4"/>
  <c r="Z533" i="4"/>
  <c r="Z534" i="4"/>
  <c r="Z535" i="4"/>
  <c r="Z536" i="4"/>
  <c r="Z537" i="4"/>
  <c r="Z538" i="4"/>
  <c r="Z539" i="4"/>
  <c r="Z540" i="4"/>
  <c r="Z541" i="4"/>
  <c r="Z542" i="4"/>
  <c r="Z543" i="4"/>
  <c r="Z544" i="4"/>
  <c r="Z545" i="4"/>
  <c r="Z546" i="4"/>
  <c r="Z547" i="4"/>
  <c r="Z548" i="4"/>
  <c r="Z549" i="4"/>
  <c r="Z550" i="4"/>
  <c r="Z551" i="4"/>
  <c r="Z552" i="4"/>
  <c r="Z553" i="4"/>
  <c r="Z554" i="4"/>
  <c r="Z555" i="4"/>
  <c r="Z556" i="4"/>
  <c r="Z557" i="4"/>
  <c r="Z558" i="4"/>
  <c r="Z559" i="4"/>
  <c r="Z560" i="4"/>
  <c r="Z561" i="4"/>
  <c r="Z562" i="4"/>
  <c r="Z563" i="4"/>
  <c r="Z564" i="4"/>
  <c r="Z565" i="4"/>
  <c r="Z566" i="4"/>
  <c r="Z567" i="4"/>
  <c r="Z568" i="4"/>
  <c r="Z569" i="4"/>
  <c r="Z570" i="4"/>
  <c r="Z571" i="4"/>
  <c r="Z572" i="4"/>
  <c r="Z573" i="4"/>
  <c r="Z574" i="4"/>
  <c r="Z575" i="4"/>
  <c r="Z576" i="4"/>
  <c r="Z577" i="4"/>
  <c r="Z578" i="4"/>
  <c r="Z579" i="4"/>
  <c r="Z580" i="4"/>
  <c r="Z581" i="4"/>
  <c r="Z582" i="4"/>
  <c r="Z583" i="4"/>
  <c r="Z584" i="4"/>
  <c r="Z585" i="4"/>
  <c r="Z586" i="4"/>
  <c r="Z587" i="4"/>
  <c r="Z588" i="4"/>
  <c r="Z589" i="4"/>
  <c r="Z590" i="4"/>
  <c r="Z591" i="4"/>
  <c r="Z592" i="4"/>
  <c r="Z593" i="4"/>
  <c r="Z594" i="4"/>
  <c r="Z595" i="4"/>
  <c r="Z596" i="4"/>
  <c r="Z597" i="4"/>
  <c r="Z598" i="4"/>
  <c r="Z599" i="4"/>
  <c r="Z600" i="4"/>
  <c r="Z601" i="4"/>
  <c r="Z602" i="4"/>
  <c r="Z603" i="4"/>
  <c r="Z604" i="4"/>
  <c r="Z605" i="4"/>
  <c r="Z606" i="4"/>
  <c r="Z607" i="4"/>
  <c r="Z608" i="4"/>
  <c r="Z609" i="4"/>
  <c r="Z610" i="4"/>
  <c r="Z611" i="4"/>
  <c r="Z612" i="4"/>
  <c r="Z613" i="4"/>
  <c r="Z614" i="4"/>
  <c r="Z615" i="4"/>
  <c r="Z616" i="4"/>
  <c r="Z617" i="4"/>
  <c r="Z618" i="4"/>
  <c r="Z619" i="4"/>
  <c r="Z620" i="4"/>
  <c r="Z621" i="4"/>
  <c r="Z622" i="4"/>
  <c r="Z623" i="4"/>
  <c r="Z624" i="4"/>
  <c r="Z625" i="4"/>
  <c r="Z626" i="4"/>
  <c r="Z627" i="4"/>
  <c r="Z628" i="4"/>
  <c r="Z629" i="4"/>
  <c r="Z630" i="4"/>
  <c r="Z631" i="4"/>
  <c r="Z632" i="4"/>
  <c r="Z633" i="4"/>
  <c r="Z634" i="4"/>
  <c r="Z635" i="4"/>
  <c r="Z636" i="4"/>
  <c r="Z637" i="4"/>
  <c r="Z638" i="4"/>
  <c r="Z639" i="4"/>
  <c r="Z640" i="4"/>
  <c r="Z641" i="4"/>
  <c r="Z642" i="4"/>
  <c r="Z643" i="4"/>
  <c r="Z644" i="4"/>
  <c r="Z645" i="4"/>
  <c r="Z646" i="4"/>
  <c r="Z647" i="4"/>
  <c r="Z648" i="4"/>
  <c r="Z649" i="4"/>
  <c r="Z650" i="4"/>
  <c r="Z651" i="4"/>
  <c r="Z652" i="4"/>
  <c r="Z653" i="4"/>
  <c r="Z654" i="4"/>
  <c r="Z655" i="4"/>
  <c r="Z656" i="4"/>
  <c r="Z657" i="4"/>
  <c r="Z658" i="4"/>
  <c r="Z659" i="4"/>
  <c r="Z660" i="4"/>
  <c r="Z661" i="4"/>
  <c r="Z662" i="4"/>
  <c r="Z663" i="4"/>
  <c r="Z664" i="4"/>
  <c r="Z665" i="4"/>
  <c r="Z666" i="4"/>
  <c r="Z667" i="4"/>
  <c r="Z668" i="4"/>
  <c r="Z669" i="4"/>
  <c r="Z670" i="4"/>
  <c r="Z671" i="4"/>
  <c r="Z672" i="4"/>
  <c r="Z673" i="4"/>
  <c r="Z674" i="4"/>
  <c r="Z675" i="4"/>
  <c r="Z676" i="4"/>
  <c r="Z677" i="4"/>
  <c r="Z678" i="4"/>
  <c r="Z679" i="4"/>
  <c r="Z680" i="4"/>
  <c r="Z681" i="4"/>
  <c r="Z682" i="4"/>
  <c r="Z683" i="4"/>
  <c r="Z684" i="4"/>
  <c r="Z685" i="4"/>
  <c r="Z686" i="4"/>
  <c r="Z687" i="4"/>
  <c r="Z688" i="4"/>
  <c r="Z689" i="4"/>
  <c r="Z690" i="4"/>
  <c r="Z691" i="4"/>
  <c r="Z692" i="4"/>
  <c r="Z693" i="4"/>
  <c r="Z694" i="4"/>
  <c r="Z695" i="4"/>
  <c r="Z696" i="4"/>
  <c r="Z697" i="4"/>
  <c r="Z698" i="4"/>
  <c r="Z699" i="4"/>
  <c r="Z700" i="4"/>
  <c r="Z701" i="4"/>
  <c r="Z702" i="4"/>
  <c r="Z703" i="4"/>
  <c r="Z704" i="4"/>
  <c r="Z705" i="4"/>
  <c r="Z706" i="4"/>
  <c r="Z707" i="4"/>
  <c r="Z708" i="4"/>
  <c r="Z709" i="4"/>
  <c r="Z710" i="4"/>
  <c r="Z711" i="4"/>
  <c r="Z712" i="4"/>
  <c r="Z713" i="4"/>
  <c r="Z714" i="4"/>
  <c r="Z715" i="4"/>
  <c r="Z716" i="4"/>
  <c r="Z717" i="4"/>
  <c r="Z718" i="4"/>
  <c r="Z719" i="4"/>
  <c r="Z720" i="4"/>
  <c r="Z721" i="4"/>
  <c r="Z722" i="4"/>
  <c r="Z723" i="4"/>
  <c r="Z724" i="4"/>
  <c r="Z725" i="4"/>
  <c r="Z726" i="4"/>
  <c r="Z727" i="4"/>
  <c r="Z728" i="4"/>
  <c r="Z729" i="4"/>
  <c r="Z730" i="4"/>
  <c r="Z731" i="4"/>
  <c r="Z732" i="4"/>
  <c r="Z733" i="4"/>
  <c r="Z734" i="4"/>
  <c r="Z735" i="4"/>
  <c r="Z736" i="4"/>
  <c r="Z737" i="4"/>
  <c r="Z738" i="4"/>
  <c r="Z739" i="4"/>
  <c r="Z740" i="4"/>
  <c r="Z741" i="4"/>
  <c r="Z742" i="4"/>
  <c r="Z743" i="4"/>
  <c r="Z744" i="4"/>
  <c r="Z745" i="4"/>
  <c r="Z746" i="4"/>
  <c r="Z747" i="4"/>
  <c r="Z748" i="4"/>
  <c r="Z749" i="4"/>
  <c r="Z750" i="4"/>
  <c r="Z751" i="4"/>
  <c r="Z752" i="4"/>
  <c r="Z753" i="4"/>
  <c r="Z754" i="4"/>
  <c r="Z755" i="4"/>
  <c r="Z756" i="4"/>
  <c r="Z757" i="4"/>
  <c r="Z758" i="4"/>
  <c r="Z759" i="4"/>
  <c r="Z760" i="4"/>
  <c r="Z761" i="4"/>
  <c r="Z762" i="4"/>
  <c r="Z763" i="4"/>
  <c r="Z764" i="4"/>
  <c r="Z765" i="4"/>
  <c r="Z766" i="4"/>
  <c r="Z767" i="4"/>
  <c r="Z768" i="4"/>
  <c r="Z769" i="4"/>
  <c r="Z770" i="4"/>
  <c r="Z771" i="4"/>
  <c r="Z772" i="4"/>
  <c r="Z773" i="4"/>
  <c r="Z774" i="4"/>
  <c r="Z775" i="4"/>
  <c r="Z776" i="4"/>
  <c r="Z777" i="4"/>
  <c r="Z778" i="4"/>
  <c r="Z779" i="4"/>
  <c r="Z780" i="4"/>
  <c r="Z781" i="4"/>
  <c r="Z782" i="4"/>
  <c r="Z783" i="4"/>
  <c r="Z784" i="4"/>
  <c r="Z785" i="4"/>
  <c r="Z786" i="4"/>
  <c r="Z787" i="4"/>
  <c r="Z788" i="4"/>
  <c r="Z789" i="4"/>
  <c r="Z790" i="4"/>
  <c r="Z791" i="4"/>
  <c r="Z792" i="4"/>
  <c r="Z793" i="4"/>
  <c r="Z794" i="4"/>
  <c r="Z795" i="4"/>
  <c r="Z796" i="4"/>
  <c r="Z797" i="4"/>
  <c r="Z798" i="4"/>
  <c r="Z799" i="4"/>
  <c r="Z800" i="4"/>
  <c r="Z801" i="4"/>
  <c r="Z802" i="4"/>
  <c r="Z803" i="4"/>
  <c r="Z804" i="4"/>
  <c r="Z805" i="4"/>
  <c r="Z806" i="4"/>
  <c r="Z807" i="4"/>
  <c r="Z808" i="4"/>
  <c r="Z809" i="4"/>
  <c r="Z810" i="4"/>
  <c r="Z811" i="4"/>
  <c r="Z812" i="4"/>
  <c r="Z813" i="4"/>
  <c r="Z814" i="4"/>
  <c r="Z815" i="4"/>
  <c r="Z816" i="4"/>
  <c r="Z817" i="4"/>
  <c r="Z818" i="4"/>
  <c r="Z819" i="4"/>
  <c r="Z820" i="4"/>
  <c r="Z821" i="4"/>
  <c r="Z822" i="4"/>
  <c r="Z823" i="4"/>
  <c r="Z824" i="4"/>
  <c r="Z825" i="4"/>
  <c r="Z826" i="4"/>
  <c r="Z827" i="4"/>
  <c r="Z828" i="4"/>
  <c r="Z829" i="4"/>
  <c r="Z830" i="4"/>
  <c r="Z831" i="4"/>
  <c r="Z832" i="4"/>
  <c r="Z833" i="4"/>
  <c r="Z834" i="4"/>
  <c r="Z835" i="4"/>
  <c r="Z836" i="4"/>
  <c r="Z837" i="4"/>
  <c r="Z838" i="4"/>
  <c r="Z839" i="4"/>
  <c r="Z840" i="4"/>
  <c r="Z841" i="4"/>
  <c r="Z842" i="4"/>
  <c r="Z843" i="4"/>
  <c r="Z844" i="4"/>
  <c r="Z845" i="4"/>
  <c r="Z846" i="4"/>
  <c r="Z847" i="4"/>
  <c r="Z848" i="4"/>
  <c r="Z849" i="4"/>
  <c r="Z850" i="4"/>
  <c r="Z851" i="4"/>
  <c r="Z852" i="4"/>
  <c r="Z853" i="4"/>
  <c r="Z854" i="4"/>
  <c r="Z855" i="4"/>
  <c r="Z856" i="4"/>
  <c r="Z857" i="4"/>
  <c r="Z858" i="4"/>
  <c r="Z859" i="4"/>
  <c r="Z860" i="4"/>
  <c r="Z861" i="4"/>
  <c r="Z862" i="4"/>
  <c r="Z863" i="4"/>
  <c r="Z864" i="4"/>
  <c r="Z865" i="4"/>
  <c r="Z866" i="4"/>
  <c r="Z867" i="4"/>
  <c r="Z868" i="4"/>
  <c r="Z869" i="4"/>
  <c r="Z870" i="4"/>
  <c r="Z871" i="4"/>
  <c r="Z872" i="4"/>
  <c r="Z873" i="4"/>
  <c r="Z874" i="4"/>
  <c r="Z875" i="4"/>
  <c r="Z876" i="4"/>
  <c r="Z877" i="4"/>
  <c r="Z878" i="4"/>
  <c r="Z879" i="4"/>
  <c r="Z880" i="4"/>
  <c r="Z881" i="4"/>
  <c r="Z882" i="4"/>
  <c r="Z883" i="4"/>
  <c r="Z884" i="4"/>
  <c r="Z885" i="4"/>
  <c r="Z886" i="4"/>
  <c r="Z887" i="4"/>
  <c r="Z888" i="4"/>
  <c r="Z889" i="4"/>
  <c r="Z890" i="4"/>
  <c r="Z891" i="4"/>
  <c r="Z892" i="4"/>
  <c r="Z893" i="4"/>
  <c r="Z894" i="4"/>
  <c r="Z895" i="4"/>
  <c r="Z896" i="4"/>
  <c r="Z897" i="4"/>
  <c r="Z898" i="4"/>
  <c r="Z899" i="4"/>
  <c r="Z900" i="4"/>
  <c r="Z901" i="4"/>
  <c r="Z902" i="4"/>
  <c r="Z903" i="4"/>
  <c r="Z904" i="4"/>
  <c r="Z905" i="4"/>
  <c r="Z906" i="4"/>
  <c r="Z907" i="4"/>
  <c r="Z908" i="4"/>
  <c r="Z909" i="4"/>
  <c r="Z910" i="4"/>
  <c r="Z911" i="4"/>
  <c r="Z912" i="4"/>
  <c r="Z913" i="4"/>
  <c r="Z914" i="4"/>
  <c r="Z915" i="4"/>
  <c r="Z916" i="4"/>
  <c r="Z917" i="4"/>
  <c r="Z918" i="4"/>
  <c r="Z919" i="4"/>
  <c r="Z920" i="4"/>
  <c r="Z921" i="4"/>
  <c r="Z922" i="4"/>
  <c r="Z923" i="4"/>
  <c r="Z924" i="4"/>
  <c r="Z925" i="4"/>
  <c r="Z926" i="4"/>
  <c r="Z927" i="4"/>
  <c r="Z928" i="4"/>
  <c r="Z929" i="4"/>
  <c r="Z930" i="4"/>
  <c r="Z931" i="4"/>
  <c r="Z932" i="4"/>
  <c r="Z933" i="4"/>
  <c r="Z934" i="4"/>
  <c r="Z935" i="4"/>
  <c r="Z936" i="4"/>
  <c r="Z937" i="4"/>
  <c r="Z938" i="4"/>
  <c r="Z939" i="4"/>
  <c r="Z940" i="4"/>
  <c r="Z941" i="4"/>
  <c r="Z942" i="4"/>
  <c r="Z943" i="4"/>
  <c r="Z944" i="4"/>
  <c r="Z945" i="4"/>
  <c r="Z946" i="4"/>
  <c r="Z947" i="4"/>
  <c r="Z948" i="4"/>
  <c r="Z949" i="4"/>
  <c r="Z950" i="4"/>
  <c r="Z951" i="4"/>
  <c r="Z952" i="4"/>
  <c r="Z953" i="4"/>
  <c r="Z954" i="4"/>
  <c r="Z955" i="4"/>
  <c r="Z956" i="4"/>
  <c r="Z957" i="4"/>
  <c r="Z958" i="4"/>
  <c r="Z959" i="4"/>
  <c r="Z960" i="4"/>
  <c r="Z961" i="4"/>
  <c r="Z962" i="4"/>
  <c r="Z963" i="4"/>
  <c r="Z964" i="4"/>
  <c r="Z965" i="4"/>
  <c r="Z966" i="4"/>
  <c r="Z967" i="4"/>
  <c r="Z968" i="4"/>
  <c r="Z969" i="4"/>
  <c r="Z970" i="4"/>
  <c r="Z971" i="4"/>
  <c r="Z972" i="4"/>
  <c r="Z973" i="4"/>
  <c r="Z974" i="4"/>
  <c r="Z975" i="4"/>
  <c r="Z976" i="4"/>
  <c r="Z977" i="4"/>
  <c r="Z978" i="4"/>
  <c r="Z979" i="4"/>
  <c r="Z980" i="4"/>
  <c r="Z981" i="4"/>
  <c r="Z982" i="4"/>
  <c r="Z983" i="4"/>
  <c r="Z984" i="4"/>
  <c r="Z985" i="4"/>
  <c r="Z986" i="4"/>
  <c r="Z987" i="4"/>
  <c r="Z988" i="4"/>
  <c r="Z989" i="4"/>
  <c r="Z990" i="4"/>
  <c r="Z991" i="4"/>
  <c r="Z992" i="4"/>
  <c r="Z993" i="4"/>
  <c r="Z994" i="4"/>
  <c r="Z995" i="4"/>
  <c r="Z996" i="4"/>
  <c r="Z997" i="4"/>
  <c r="Z998" i="4"/>
  <c r="Z999" i="4"/>
  <c r="Z1000" i="4"/>
  <c r="Z1001" i="4"/>
  <c r="Z1002" i="4"/>
  <c r="Z1003" i="4"/>
  <c r="Z1004" i="4"/>
  <c r="Z1005" i="4"/>
  <c r="Z1006" i="4"/>
  <c r="Z1007" i="4"/>
  <c r="Z1008" i="4"/>
  <c r="Z1009" i="4"/>
  <c r="Z1010" i="4"/>
  <c r="Z1011" i="4"/>
  <c r="Z1012" i="4"/>
  <c r="Z1013" i="4"/>
  <c r="Z1014" i="4"/>
  <c r="Z1015" i="4"/>
  <c r="Z1016" i="4"/>
  <c r="Z1017" i="4"/>
  <c r="Z1018" i="4"/>
  <c r="Z1019" i="4"/>
  <c r="Z1020" i="4"/>
  <c r="Z1021" i="4"/>
  <c r="Z1022" i="4"/>
  <c r="Z1023" i="4"/>
  <c r="Z1024" i="4"/>
  <c r="Z1025" i="4"/>
  <c r="Z1026" i="4"/>
  <c r="Z1027" i="4"/>
  <c r="Z1028" i="4"/>
  <c r="Z1029" i="4"/>
  <c r="Z1030" i="4"/>
  <c r="Z1031" i="4"/>
  <c r="Z1032" i="4"/>
  <c r="Z1033" i="4"/>
  <c r="Z1034" i="4"/>
  <c r="Z1035" i="4"/>
  <c r="Z1036" i="4"/>
  <c r="Z1037" i="4"/>
  <c r="Z1038" i="4"/>
  <c r="Z1039" i="4"/>
  <c r="Z1040" i="4"/>
  <c r="Z1041" i="4"/>
  <c r="Z1042" i="4"/>
  <c r="Z1043" i="4"/>
  <c r="Z1044" i="4"/>
  <c r="Z1045" i="4"/>
  <c r="Z1046" i="4"/>
  <c r="Z1047" i="4"/>
  <c r="Z1048" i="4"/>
  <c r="Z1049" i="4"/>
  <c r="Z1050" i="4"/>
  <c r="Z1051" i="4"/>
  <c r="Z1052" i="4"/>
  <c r="Z1053" i="4"/>
  <c r="Z1054" i="4"/>
  <c r="Z1055" i="4"/>
  <c r="Z1056" i="4"/>
  <c r="Z1057" i="4"/>
  <c r="Z1058" i="4"/>
  <c r="Z1059" i="4"/>
  <c r="Z1060" i="4"/>
  <c r="Z1061" i="4"/>
  <c r="Z1062" i="4"/>
  <c r="Z1063" i="4"/>
  <c r="Z1064" i="4"/>
  <c r="Z1065" i="4"/>
  <c r="Z1066" i="4"/>
  <c r="Z1067" i="4"/>
  <c r="Z1068" i="4"/>
  <c r="Z1069" i="4"/>
  <c r="Z1070" i="4"/>
  <c r="Z1071" i="4"/>
  <c r="Z1072" i="4"/>
  <c r="Z1073" i="4"/>
  <c r="Z1074" i="4"/>
  <c r="Z1075" i="4"/>
  <c r="Z1076" i="4"/>
  <c r="Z1077" i="4"/>
  <c r="Z1078" i="4"/>
  <c r="Z1079" i="4"/>
  <c r="Z1080" i="4"/>
  <c r="Z1081" i="4"/>
  <c r="Z1082" i="4"/>
  <c r="Z1083" i="4"/>
  <c r="Z1084" i="4"/>
  <c r="Z1085" i="4"/>
  <c r="Z1086" i="4"/>
  <c r="Z1087" i="4"/>
  <c r="Z1088" i="4"/>
  <c r="Z1089" i="4"/>
  <c r="Z1090" i="4"/>
  <c r="Z1091" i="4"/>
  <c r="Z1092" i="4"/>
  <c r="Z1093" i="4"/>
  <c r="Z1094" i="4"/>
  <c r="Z1095" i="4"/>
  <c r="Z1096" i="4"/>
  <c r="Z1097" i="4"/>
  <c r="Z1098" i="4"/>
  <c r="Z1099" i="4"/>
  <c r="Z1100" i="4"/>
  <c r="Z1101" i="4"/>
  <c r="Z1102" i="4"/>
  <c r="Z1103" i="4"/>
  <c r="Z1104" i="4"/>
  <c r="Z1105" i="4"/>
  <c r="Z1106" i="4"/>
  <c r="Z1107" i="4"/>
  <c r="Z1108" i="4"/>
  <c r="Z1109" i="4"/>
  <c r="Z1110" i="4"/>
  <c r="Z1111" i="4"/>
  <c r="Z1112" i="4"/>
  <c r="Z1113" i="4"/>
  <c r="Z1114" i="4"/>
  <c r="Z1115" i="4"/>
  <c r="Z1116" i="4"/>
  <c r="Z1117" i="4"/>
  <c r="Z1118" i="4"/>
  <c r="Z1119" i="4"/>
  <c r="Z1120" i="4"/>
  <c r="Z1121" i="4"/>
  <c r="Z1122" i="4"/>
  <c r="Z1123" i="4"/>
  <c r="Z1124" i="4"/>
  <c r="Z1125" i="4"/>
  <c r="Z1126" i="4"/>
  <c r="Z1127" i="4"/>
  <c r="Z1128" i="4"/>
  <c r="Z1129" i="4"/>
  <c r="Z1130" i="4"/>
  <c r="Z1131" i="4"/>
  <c r="Z1132" i="4"/>
  <c r="Z1133" i="4"/>
  <c r="Z1134" i="4"/>
  <c r="Z1135" i="4"/>
  <c r="Z9" i="4"/>
  <c r="Y10" i="4"/>
  <c r="Y11" i="4"/>
  <c r="Y12" i="4"/>
  <c r="Y13" i="4"/>
  <c r="Y14" i="4"/>
  <c r="Y15" i="4"/>
  <c r="Y16" i="4"/>
  <c r="Y17" i="4"/>
  <c r="Y18" i="4"/>
  <c r="Y19" i="4"/>
  <c r="Y20" i="4"/>
  <c r="Y21" i="4"/>
  <c r="Y22" i="4"/>
  <c r="Y23" i="4"/>
  <c r="Y24" i="4"/>
  <c r="Y25" i="4"/>
  <c r="Y26" i="4"/>
  <c r="Y27" i="4"/>
  <c r="Y28" i="4"/>
  <c r="Y29" i="4"/>
  <c r="Y30" i="4"/>
  <c r="Y31" i="4"/>
  <c r="Y32" i="4"/>
  <c r="Y33" i="4"/>
  <c r="Y34" i="4"/>
  <c r="Y35" i="4"/>
  <c r="Y36" i="4"/>
  <c r="Y37" i="4"/>
  <c r="Y38" i="4"/>
  <c r="Y39" i="4"/>
  <c r="Y40" i="4"/>
  <c r="Y41" i="4"/>
  <c r="Y42" i="4"/>
  <c r="Y43" i="4"/>
  <c r="Y44" i="4"/>
  <c r="Y45" i="4"/>
  <c r="Y46" i="4"/>
  <c r="Y47" i="4"/>
  <c r="Y48" i="4"/>
  <c r="Y49" i="4"/>
  <c r="Y50" i="4"/>
  <c r="Y51" i="4"/>
  <c r="Y52" i="4"/>
  <c r="Y53" i="4"/>
  <c r="Y54" i="4"/>
  <c r="Y55" i="4"/>
  <c r="Y56" i="4"/>
  <c r="Y57" i="4"/>
  <c r="Y58" i="4"/>
  <c r="Y59" i="4"/>
  <c r="Y60" i="4"/>
  <c r="Y61" i="4"/>
  <c r="Y62" i="4"/>
  <c r="Y63" i="4"/>
  <c r="Y64" i="4"/>
  <c r="Y65" i="4"/>
  <c r="Y66" i="4"/>
  <c r="Y67" i="4"/>
  <c r="Y68" i="4"/>
  <c r="Y69" i="4"/>
  <c r="Y70" i="4"/>
  <c r="Y71" i="4"/>
  <c r="Y72" i="4"/>
  <c r="Y73" i="4"/>
  <c r="Y74" i="4"/>
  <c r="Y75" i="4"/>
  <c r="Y76" i="4"/>
  <c r="Y77" i="4"/>
  <c r="Y78" i="4"/>
  <c r="Y79" i="4"/>
  <c r="Y80" i="4"/>
  <c r="Y81" i="4"/>
  <c r="Y82" i="4"/>
  <c r="Y83" i="4"/>
  <c r="Y84" i="4"/>
  <c r="Y85" i="4"/>
  <c r="Y86" i="4"/>
  <c r="Y87" i="4"/>
  <c r="Y88" i="4"/>
  <c r="Y89" i="4"/>
  <c r="Y90" i="4"/>
  <c r="Y91" i="4"/>
  <c r="Y92" i="4"/>
  <c r="Y93" i="4"/>
  <c r="Y94" i="4"/>
  <c r="Y95" i="4"/>
  <c r="Y96" i="4"/>
  <c r="Y97" i="4"/>
  <c r="Y98" i="4"/>
  <c r="Y99" i="4"/>
  <c r="Y100" i="4"/>
  <c r="Y101" i="4"/>
  <c r="Y102" i="4"/>
  <c r="Y103" i="4"/>
  <c r="Y104" i="4"/>
  <c r="Y105" i="4"/>
  <c r="Y106" i="4"/>
  <c r="Y107" i="4"/>
  <c r="Y108" i="4"/>
  <c r="Y109" i="4"/>
  <c r="Y110" i="4"/>
  <c r="Y111" i="4"/>
  <c r="Y112" i="4"/>
  <c r="Y113" i="4"/>
  <c r="Y114" i="4"/>
  <c r="Y115" i="4"/>
  <c r="Y116" i="4"/>
  <c r="Y117" i="4"/>
  <c r="Y118" i="4"/>
  <c r="Y119" i="4"/>
  <c r="Y120" i="4"/>
  <c r="Y121" i="4"/>
  <c r="Y122" i="4"/>
  <c r="Y123" i="4"/>
  <c r="Y124" i="4"/>
  <c r="Y125" i="4"/>
  <c r="Y126" i="4"/>
  <c r="Y127" i="4"/>
  <c r="Y128" i="4"/>
  <c r="Y129" i="4"/>
  <c r="Y130" i="4"/>
  <c r="Y131" i="4"/>
  <c r="Y132" i="4"/>
  <c r="Y133" i="4"/>
  <c r="Y134" i="4"/>
  <c r="Y135" i="4"/>
  <c r="Y136" i="4"/>
  <c r="Y137" i="4"/>
  <c r="Y138" i="4"/>
  <c r="Y139" i="4"/>
  <c r="Y140" i="4"/>
  <c r="Y141" i="4"/>
  <c r="Y142" i="4"/>
  <c r="Y143" i="4"/>
  <c r="Y144" i="4"/>
  <c r="Y145" i="4"/>
  <c r="Y146" i="4"/>
  <c r="Y147" i="4"/>
  <c r="Y148" i="4"/>
  <c r="Y149" i="4"/>
  <c r="Y150" i="4"/>
  <c r="Y151" i="4"/>
  <c r="Y152" i="4"/>
  <c r="Y153" i="4"/>
  <c r="Y154" i="4"/>
  <c r="Y155" i="4"/>
  <c r="Y156" i="4"/>
  <c r="Y157" i="4"/>
  <c r="Y158" i="4"/>
  <c r="Y159" i="4"/>
  <c r="Y160" i="4"/>
  <c r="Y161" i="4"/>
  <c r="Y162" i="4"/>
  <c r="Y163" i="4"/>
  <c r="Y164" i="4"/>
  <c r="Y165" i="4"/>
  <c r="Y166" i="4"/>
  <c r="Y167" i="4"/>
  <c r="Y168" i="4"/>
  <c r="Y169" i="4"/>
  <c r="Y170" i="4"/>
  <c r="Y171" i="4"/>
  <c r="Y172" i="4"/>
  <c r="Y173" i="4"/>
  <c r="Y174" i="4"/>
  <c r="Y175" i="4"/>
  <c r="Y176" i="4"/>
  <c r="Y177" i="4"/>
  <c r="Y178" i="4"/>
  <c r="Y179" i="4"/>
  <c r="Y180" i="4"/>
  <c r="Y181" i="4"/>
  <c r="Y182" i="4"/>
  <c r="Y183" i="4"/>
  <c r="Y184" i="4"/>
  <c r="Y185" i="4"/>
  <c r="Y186" i="4"/>
  <c r="Y187" i="4"/>
  <c r="Y188" i="4"/>
  <c r="Y189" i="4"/>
  <c r="Y190" i="4"/>
  <c r="Y191" i="4"/>
  <c r="Y192" i="4"/>
  <c r="Y193" i="4"/>
  <c r="Y194" i="4"/>
  <c r="Y195" i="4"/>
  <c r="Y196" i="4"/>
  <c r="Y197" i="4"/>
  <c r="Y198" i="4"/>
  <c r="Y199" i="4"/>
  <c r="Y200" i="4"/>
  <c r="Y201" i="4"/>
  <c r="Y202" i="4"/>
  <c r="Y203" i="4"/>
  <c r="Y204" i="4"/>
  <c r="Y205" i="4"/>
  <c r="Y206" i="4"/>
  <c r="Y207" i="4"/>
  <c r="Y208" i="4"/>
  <c r="Y209" i="4"/>
  <c r="Y210" i="4"/>
  <c r="Y211" i="4"/>
  <c r="Y212" i="4"/>
  <c r="Y213" i="4"/>
  <c r="Y214" i="4"/>
  <c r="Y215" i="4"/>
  <c r="Y216" i="4"/>
  <c r="Y217" i="4"/>
  <c r="Y218" i="4"/>
  <c r="Y219" i="4"/>
  <c r="Y220" i="4"/>
  <c r="Y221" i="4"/>
  <c r="Y222" i="4"/>
  <c r="Y223" i="4"/>
  <c r="Y224" i="4"/>
  <c r="Y225" i="4"/>
  <c r="Y226" i="4"/>
  <c r="Y227" i="4"/>
  <c r="Y228" i="4"/>
  <c r="Y229" i="4"/>
  <c r="Y230" i="4"/>
  <c r="Y231" i="4"/>
  <c r="Y232" i="4"/>
  <c r="Y233" i="4"/>
  <c r="Y234" i="4"/>
  <c r="Y235" i="4"/>
  <c r="Y236" i="4"/>
  <c r="Y237" i="4"/>
  <c r="Y238" i="4"/>
  <c r="Y239" i="4"/>
  <c r="Y240" i="4"/>
  <c r="Y241" i="4"/>
  <c r="Y242" i="4"/>
  <c r="Y243" i="4"/>
  <c r="Y244" i="4"/>
  <c r="Y245" i="4"/>
  <c r="Y246" i="4"/>
  <c r="Y247" i="4"/>
  <c r="Y248" i="4"/>
  <c r="Y249" i="4"/>
  <c r="Y250" i="4"/>
  <c r="Y251" i="4"/>
  <c r="Y252" i="4"/>
  <c r="Y253" i="4"/>
  <c r="Y254" i="4"/>
  <c r="Y255" i="4"/>
  <c r="Y256" i="4"/>
  <c r="Y257" i="4"/>
  <c r="Y258" i="4"/>
  <c r="Y259" i="4"/>
  <c r="Y260" i="4"/>
  <c r="Y261" i="4"/>
  <c r="Y262" i="4"/>
  <c r="Y263" i="4"/>
  <c r="Y264" i="4"/>
  <c r="Y265" i="4"/>
  <c r="Y266" i="4"/>
  <c r="Y267" i="4"/>
  <c r="Y268" i="4"/>
  <c r="Y269" i="4"/>
  <c r="Y270" i="4"/>
  <c r="Y271" i="4"/>
  <c r="Y272" i="4"/>
  <c r="Y273" i="4"/>
  <c r="Y274" i="4"/>
  <c r="Y275" i="4"/>
  <c r="Y276" i="4"/>
  <c r="Y277" i="4"/>
  <c r="Y278" i="4"/>
  <c r="Y279" i="4"/>
  <c r="Y280" i="4"/>
  <c r="Y281" i="4"/>
  <c r="Y282" i="4"/>
  <c r="Y283" i="4"/>
  <c r="Y284" i="4"/>
  <c r="Y285" i="4"/>
  <c r="Y286" i="4"/>
  <c r="Y287" i="4"/>
  <c r="Y288" i="4"/>
  <c r="Y289" i="4"/>
  <c r="Y290" i="4"/>
  <c r="Y291" i="4"/>
  <c r="Y292" i="4"/>
  <c r="Y293" i="4"/>
  <c r="Y294" i="4"/>
  <c r="Y295" i="4"/>
  <c r="Y296" i="4"/>
  <c r="Y297" i="4"/>
  <c r="Y298" i="4"/>
  <c r="Y299" i="4"/>
  <c r="Y300" i="4"/>
  <c r="Y301" i="4"/>
  <c r="Y302" i="4"/>
  <c r="Y303" i="4"/>
  <c r="Y304" i="4"/>
  <c r="Y305" i="4"/>
  <c r="Y306" i="4"/>
  <c r="Y307" i="4"/>
  <c r="Y308" i="4"/>
  <c r="Y309" i="4"/>
  <c r="Y310" i="4"/>
  <c r="Y311" i="4"/>
  <c r="Y312" i="4"/>
  <c r="Y313" i="4"/>
  <c r="Y314" i="4"/>
  <c r="Y315" i="4"/>
  <c r="Y316" i="4"/>
  <c r="Y317" i="4"/>
  <c r="Y318" i="4"/>
  <c r="Y319" i="4"/>
  <c r="Y320" i="4"/>
  <c r="Y321" i="4"/>
  <c r="Y322" i="4"/>
  <c r="Y323" i="4"/>
  <c r="Y324" i="4"/>
  <c r="Y325" i="4"/>
  <c r="Y326" i="4"/>
  <c r="Y327" i="4"/>
  <c r="Y328" i="4"/>
  <c r="Y329" i="4"/>
  <c r="Y330" i="4"/>
  <c r="Y331" i="4"/>
  <c r="Y332" i="4"/>
  <c r="Y333" i="4"/>
  <c r="Y334" i="4"/>
  <c r="Y335" i="4"/>
  <c r="Y336" i="4"/>
  <c r="Y337" i="4"/>
  <c r="Y338" i="4"/>
  <c r="Y339" i="4"/>
  <c r="Y340" i="4"/>
  <c r="Y341" i="4"/>
  <c r="Y342" i="4"/>
  <c r="Y343" i="4"/>
  <c r="Y344" i="4"/>
  <c r="Y345" i="4"/>
  <c r="Y346" i="4"/>
  <c r="Y347" i="4"/>
  <c r="Y348" i="4"/>
  <c r="Y349" i="4"/>
  <c r="Y350" i="4"/>
  <c r="Y351" i="4"/>
  <c r="Y352" i="4"/>
  <c r="Y353" i="4"/>
  <c r="Y354" i="4"/>
  <c r="Y355" i="4"/>
  <c r="Y356" i="4"/>
  <c r="Y357" i="4"/>
  <c r="Y358" i="4"/>
  <c r="Y359" i="4"/>
  <c r="Y360" i="4"/>
  <c r="Y361" i="4"/>
  <c r="Y362" i="4"/>
  <c r="Y363" i="4"/>
  <c r="Y364" i="4"/>
  <c r="Y365" i="4"/>
  <c r="Y366" i="4"/>
  <c r="Y367" i="4"/>
  <c r="Y368" i="4"/>
  <c r="Y369" i="4"/>
  <c r="Y370" i="4"/>
  <c r="Y371" i="4"/>
  <c r="Y372" i="4"/>
  <c r="Y373" i="4"/>
  <c r="Y374" i="4"/>
  <c r="Y375" i="4"/>
  <c r="Y376" i="4"/>
  <c r="Y377" i="4"/>
  <c r="Y378" i="4"/>
  <c r="Y379" i="4"/>
  <c r="Y380" i="4"/>
  <c r="Y381" i="4"/>
  <c r="Y382" i="4"/>
  <c r="Y383" i="4"/>
  <c r="Y384" i="4"/>
  <c r="Y385" i="4"/>
  <c r="Y386" i="4"/>
  <c r="Y387" i="4"/>
  <c r="Y388" i="4"/>
  <c r="Y389" i="4"/>
  <c r="Y390" i="4"/>
  <c r="Y391" i="4"/>
  <c r="Y392" i="4"/>
  <c r="Y393" i="4"/>
  <c r="Y394" i="4"/>
  <c r="Y395" i="4"/>
  <c r="Y396" i="4"/>
  <c r="Y397" i="4"/>
  <c r="Y398" i="4"/>
  <c r="Y399" i="4"/>
  <c r="Y400" i="4"/>
  <c r="Y401" i="4"/>
  <c r="Y402" i="4"/>
  <c r="Y403" i="4"/>
  <c r="Y404" i="4"/>
  <c r="Y405" i="4"/>
  <c r="Y406" i="4"/>
  <c r="Y407" i="4"/>
  <c r="Y408" i="4"/>
  <c r="Y409" i="4"/>
  <c r="Y410" i="4"/>
  <c r="Y411" i="4"/>
  <c r="Y412" i="4"/>
  <c r="Y413" i="4"/>
  <c r="Y414" i="4"/>
  <c r="Y415" i="4"/>
  <c r="Y416" i="4"/>
  <c r="Y417" i="4"/>
  <c r="Y418" i="4"/>
  <c r="Y419" i="4"/>
  <c r="Y420" i="4"/>
  <c r="Y421" i="4"/>
  <c r="Y422" i="4"/>
  <c r="Y423" i="4"/>
  <c r="Y424" i="4"/>
  <c r="Y425" i="4"/>
  <c r="Y426" i="4"/>
  <c r="Y427" i="4"/>
  <c r="Y428" i="4"/>
  <c r="Y429" i="4"/>
  <c r="Y430" i="4"/>
  <c r="Y431" i="4"/>
  <c r="Y432" i="4"/>
  <c r="Y433" i="4"/>
  <c r="Y434" i="4"/>
  <c r="Y435" i="4"/>
  <c r="Y436" i="4"/>
  <c r="Y437" i="4"/>
  <c r="Y438" i="4"/>
  <c r="Y439" i="4"/>
  <c r="Y440" i="4"/>
  <c r="Y441" i="4"/>
  <c r="Y442" i="4"/>
  <c r="Y443" i="4"/>
  <c r="Y444" i="4"/>
  <c r="Y445" i="4"/>
  <c r="Y446" i="4"/>
  <c r="Y447" i="4"/>
  <c r="Y448" i="4"/>
  <c r="Y449" i="4"/>
  <c r="Y450" i="4"/>
  <c r="Y451" i="4"/>
  <c r="Y452" i="4"/>
  <c r="Y453" i="4"/>
  <c r="Y454" i="4"/>
  <c r="Y455" i="4"/>
  <c r="Y456" i="4"/>
  <c r="Y457" i="4"/>
  <c r="Y458" i="4"/>
  <c r="Y459" i="4"/>
  <c r="Y460" i="4"/>
  <c r="Y461" i="4"/>
  <c r="Y462" i="4"/>
  <c r="Y463" i="4"/>
  <c r="Y464" i="4"/>
  <c r="Y465" i="4"/>
  <c r="Y466" i="4"/>
  <c r="Y467" i="4"/>
  <c r="Y468" i="4"/>
  <c r="Y469" i="4"/>
  <c r="Y470" i="4"/>
  <c r="Y471" i="4"/>
  <c r="Y472" i="4"/>
  <c r="Y473" i="4"/>
  <c r="Y474" i="4"/>
  <c r="Y475" i="4"/>
  <c r="Y476" i="4"/>
  <c r="Y477" i="4"/>
  <c r="Y478" i="4"/>
  <c r="Y479" i="4"/>
  <c r="Y480" i="4"/>
  <c r="Y481" i="4"/>
  <c r="Y482" i="4"/>
  <c r="Y483" i="4"/>
  <c r="Y484" i="4"/>
  <c r="Y485" i="4"/>
  <c r="Y486" i="4"/>
  <c r="Y487" i="4"/>
  <c r="Y488" i="4"/>
  <c r="Y489" i="4"/>
  <c r="Y490" i="4"/>
  <c r="Y491" i="4"/>
  <c r="Y492" i="4"/>
  <c r="Y493" i="4"/>
  <c r="Y494" i="4"/>
  <c r="Y495" i="4"/>
  <c r="Y496" i="4"/>
  <c r="Y497" i="4"/>
  <c r="Y498" i="4"/>
  <c r="Y499" i="4"/>
  <c r="Y500" i="4"/>
  <c r="Y501" i="4"/>
  <c r="Y502" i="4"/>
  <c r="Y503" i="4"/>
  <c r="Y504" i="4"/>
  <c r="Y505" i="4"/>
  <c r="Y506" i="4"/>
  <c r="Y507" i="4"/>
  <c r="Y508" i="4"/>
  <c r="Y509" i="4"/>
  <c r="Y510" i="4"/>
  <c r="Y511" i="4"/>
  <c r="Y512" i="4"/>
  <c r="Y513" i="4"/>
  <c r="Y514" i="4"/>
  <c r="Y515" i="4"/>
  <c r="Y516" i="4"/>
  <c r="Y517" i="4"/>
  <c r="Y518" i="4"/>
  <c r="Y519" i="4"/>
  <c r="Y520" i="4"/>
  <c r="Y521" i="4"/>
  <c r="Y522" i="4"/>
  <c r="Y523" i="4"/>
  <c r="Y524" i="4"/>
  <c r="Y525" i="4"/>
  <c r="Y526" i="4"/>
  <c r="Y527" i="4"/>
  <c r="Y528" i="4"/>
  <c r="Y529" i="4"/>
  <c r="Y530" i="4"/>
  <c r="Y531" i="4"/>
  <c r="Y532" i="4"/>
  <c r="Y533" i="4"/>
  <c r="Y534" i="4"/>
  <c r="Y535" i="4"/>
  <c r="Y536" i="4"/>
  <c r="Y537" i="4"/>
  <c r="Y538" i="4"/>
  <c r="Y539" i="4"/>
  <c r="Y540" i="4"/>
  <c r="Y541" i="4"/>
  <c r="Y542" i="4"/>
  <c r="Y543" i="4"/>
  <c r="Y544" i="4"/>
  <c r="Y545" i="4"/>
  <c r="Y546" i="4"/>
  <c r="Y547" i="4"/>
  <c r="Y548" i="4"/>
  <c r="Y549" i="4"/>
  <c r="Y550" i="4"/>
  <c r="Y551" i="4"/>
  <c r="Y552" i="4"/>
  <c r="Y553" i="4"/>
  <c r="Y554" i="4"/>
  <c r="Y555" i="4"/>
  <c r="Y556" i="4"/>
  <c r="Y557" i="4"/>
  <c r="Y558" i="4"/>
  <c r="Y559" i="4"/>
  <c r="Y560" i="4"/>
  <c r="Y561" i="4"/>
  <c r="Y562" i="4"/>
  <c r="Y563" i="4"/>
  <c r="Y564" i="4"/>
  <c r="Y565" i="4"/>
  <c r="Y566" i="4"/>
  <c r="Y567" i="4"/>
  <c r="Y568" i="4"/>
  <c r="Y569" i="4"/>
  <c r="Y570" i="4"/>
  <c r="Y571" i="4"/>
  <c r="Y572" i="4"/>
  <c r="Y573" i="4"/>
  <c r="Y574" i="4"/>
  <c r="Y575" i="4"/>
  <c r="Y576" i="4"/>
  <c r="Y577" i="4"/>
  <c r="Y578" i="4"/>
  <c r="Y579" i="4"/>
  <c r="Y580" i="4"/>
  <c r="Y581" i="4"/>
  <c r="Y582" i="4"/>
  <c r="Y583" i="4"/>
  <c r="Y584" i="4"/>
  <c r="Y585" i="4"/>
  <c r="Y586" i="4"/>
  <c r="Y587" i="4"/>
  <c r="Y588" i="4"/>
  <c r="Y589" i="4"/>
  <c r="Y590" i="4"/>
  <c r="Y591" i="4"/>
  <c r="Y592" i="4"/>
  <c r="Y593" i="4"/>
  <c r="Y594" i="4"/>
  <c r="Y595" i="4"/>
  <c r="Y596" i="4"/>
  <c r="Y597" i="4"/>
  <c r="Y598" i="4"/>
  <c r="Y599" i="4"/>
  <c r="Y600" i="4"/>
  <c r="Y601" i="4"/>
  <c r="Y602" i="4"/>
  <c r="Y603" i="4"/>
  <c r="Y604" i="4"/>
  <c r="Y605" i="4"/>
  <c r="Y606" i="4"/>
  <c r="Y607" i="4"/>
  <c r="Y608" i="4"/>
  <c r="Y609" i="4"/>
  <c r="Y610" i="4"/>
  <c r="Y611" i="4"/>
  <c r="Y612" i="4"/>
  <c r="Y613" i="4"/>
  <c r="Y614" i="4"/>
  <c r="Y615" i="4"/>
  <c r="Y616" i="4"/>
  <c r="Y617" i="4"/>
  <c r="Y618" i="4"/>
  <c r="Y619" i="4"/>
  <c r="Y620" i="4"/>
  <c r="Y621" i="4"/>
  <c r="Y622" i="4"/>
  <c r="Y623" i="4"/>
  <c r="Y624" i="4"/>
  <c r="Y625" i="4"/>
  <c r="Y626" i="4"/>
  <c r="Y627" i="4"/>
  <c r="Y628" i="4"/>
  <c r="Y629" i="4"/>
  <c r="Y630" i="4"/>
  <c r="Y631" i="4"/>
  <c r="Y632" i="4"/>
  <c r="Y633" i="4"/>
  <c r="Y634" i="4"/>
  <c r="Y635" i="4"/>
  <c r="Y636" i="4"/>
  <c r="Y637" i="4"/>
  <c r="Y638" i="4"/>
  <c r="Y639" i="4"/>
  <c r="Y640" i="4"/>
  <c r="Y641" i="4"/>
  <c r="Y642" i="4"/>
  <c r="Y643" i="4"/>
  <c r="Y644" i="4"/>
  <c r="Y645" i="4"/>
  <c r="Y646" i="4"/>
  <c r="Y647" i="4"/>
  <c r="Y648" i="4"/>
  <c r="Y649" i="4"/>
  <c r="Y650" i="4"/>
  <c r="Y651" i="4"/>
  <c r="Y652" i="4"/>
  <c r="Y653" i="4"/>
  <c r="Y654" i="4"/>
  <c r="Y655" i="4"/>
  <c r="Y656" i="4"/>
  <c r="Y657" i="4"/>
  <c r="Y658" i="4"/>
  <c r="Y659" i="4"/>
  <c r="Y660" i="4"/>
  <c r="Y661" i="4"/>
  <c r="Y662" i="4"/>
  <c r="Y663" i="4"/>
  <c r="Y664" i="4"/>
  <c r="Y665" i="4"/>
  <c r="Y666" i="4"/>
  <c r="Y667" i="4"/>
  <c r="Y668" i="4"/>
  <c r="Y669" i="4"/>
  <c r="Y670" i="4"/>
  <c r="Y671" i="4"/>
  <c r="Y672" i="4"/>
  <c r="Y673" i="4"/>
  <c r="Y674" i="4"/>
  <c r="Y675" i="4"/>
  <c r="Y676" i="4"/>
  <c r="Y677" i="4"/>
  <c r="Y678" i="4"/>
  <c r="Y679" i="4"/>
  <c r="Y680" i="4"/>
  <c r="Y681" i="4"/>
  <c r="Y682" i="4"/>
  <c r="Y683" i="4"/>
  <c r="Y684" i="4"/>
  <c r="Y685" i="4"/>
  <c r="Y686" i="4"/>
  <c r="Y687" i="4"/>
  <c r="Y688" i="4"/>
  <c r="Y689" i="4"/>
  <c r="Y690" i="4"/>
  <c r="Y691" i="4"/>
  <c r="Y692" i="4"/>
  <c r="Y693" i="4"/>
  <c r="Y694" i="4"/>
  <c r="Y695" i="4"/>
  <c r="Y696" i="4"/>
  <c r="Y697" i="4"/>
  <c r="Y698" i="4"/>
  <c r="Y699" i="4"/>
  <c r="Y700" i="4"/>
  <c r="Y701" i="4"/>
  <c r="Y702" i="4"/>
  <c r="Y703" i="4"/>
  <c r="Y704" i="4"/>
  <c r="Y705" i="4"/>
  <c r="Y706" i="4"/>
  <c r="Y707" i="4"/>
  <c r="Y708" i="4"/>
  <c r="Y709" i="4"/>
  <c r="Y710" i="4"/>
  <c r="Y711" i="4"/>
  <c r="Y712" i="4"/>
  <c r="Y713" i="4"/>
  <c r="Y714" i="4"/>
  <c r="Y715" i="4"/>
  <c r="Y716" i="4"/>
  <c r="Y717" i="4"/>
  <c r="Y718" i="4"/>
  <c r="Y719" i="4"/>
  <c r="Y720" i="4"/>
  <c r="Y721" i="4"/>
  <c r="Y722" i="4"/>
  <c r="Y723" i="4"/>
  <c r="Y724" i="4"/>
  <c r="Y725" i="4"/>
  <c r="Y726" i="4"/>
  <c r="Y727" i="4"/>
  <c r="Y728" i="4"/>
  <c r="Y729" i="4"/>
  <c r="Y730" i="4"/>
  <c r="Y731" i="4"/>
  <c r="Y732" i="4"/>
  <c r="Y733" i="4"/>
  <c r="Y734" i="4"/>
  <c r="Y735" i="4"/>
  <c r="Y736" i="4"/>
  <c r="Y737" i="4"/>
  <c r="Y738" i="4"/>
  <c r="Y739" i="4"/>
  <c r="Y740" i="4"/>
  <c r="Y741" i="4"/>
  <c r="Y742" i="4"/>
  <c r="Y743" i="4"/>
  <c r="Y744" i="4"/>
  <c r="Y745" i="4"/>
  <c r="Y746" i="4"/>
  <c r="Y747" i="4"/>
  <c r="Y748" i="4"/>
  <c r="Y749" i="4"/>
  <c r="Y750" i="4"/>
  <c r="Y751" i="4"/>
  <c r="Y752" i="4"/>
  <c r="Y753" i="4"/>
  <c r="Y754" i="4"/>
  <c r="Y755" i="4"/>
  <c r="Y756" i="4"/>
  <c r="Y757" i="4"/>
  <c r="Y758" i="4"/>
  <c r="Y759" i="4"/>
  <c r="Y760" i="4"/>
  <c r="Y761" i="4"/>
  <c r="Y762" i="4"/>
  <c r="Y763" i="4"/>
  <c r="Y764" i="4"/>
  <c r="Y765" i="4"/>
  <c r="Y766" i="4"/>
  <c r="Y767" i="4"/>
  <c r="Y768" i="4"/>
  <c r="Y769" i="4"/>
  <c r="Y770" i="4"/>
  <c r="Y771" i="4"/>
  <c r="Y772" i="4"/>
  <c r="Y773" i="4"/>
  <c r="Y774" i="4"/>
  <c r="Y775" i="4"/>
  <c r="Y776" i="4"/>
  <c r="Y777" i="4"/>
  <c r="Y778" i="4"/>
  <c r="Y779" i="4"/>
  <c r="Y780" i="4"/>
  <c r="Y781" i="4"/>
  <c r="Y782" i="4"/>
  <c r="Y783" i="4"/>
  <c r="Y784" i="4"/>
  <c r="Y785" i="4"/>
  <c r="Y786" i="4"/>
  <c r="Y787" i="4"/>
  <c r="Y788" i="4"/>
  <c r="Y789" i="4"/>
  <c r="Y790" i="4"/>
  <c r="Y791" i="4"/>
  <c r="Y792" i="4"/>
  <c r="Y793" i="4"/>
  <c r="Y794" i="4"/>
  <c r="Y795" i="4"/>
  <c r="Y796" i="4"/>
  <c r="Y797" i="4"/>
  <c r="Y798" i="4"/>
  <c r="Y799" i="4"/>
  <c r="Y800" i="4"/>
  <c r="Y801" i="4"/>
  <c r="Y802" i="4"/>
  <c r="Y803" i="4"/>
  <c r="Y804" i="4"/>
  <c r="Y805" i="4"/>
  <c r="Y806" i="4"/>
  <c r="Y807" i="4"/>
  <c r="Y808" i="4"/>
  <c r="Y809" i="4"/>
  <c r="Y810" i="4"/>
  <c r="Y811" i="4"/>
  <c r="Y812" i="4"/>
  <c r="Y813" i="4"/>
  <c r="Y814" i="4"/>
  <c r="Y815" i="4"/>
  <c r="Y816" i="4"/>
  <c r="Y817" i="4"/>
  <c r="Y818" i="4"/>
  <c r="Y819" i="4"/>
  <c r="Y820" i="4"/>
  <c r="Y821" i="4"/>
  <c r="Y822" i="4"/>
  <c r="Y823" i="4"/>
  <c r="Y824" i="4"/>
  <c r="Y825" i="4"/>
  <c r="Y826" i="4"/>
  <c r="Y827" i="4"/>
  <c r="Y828" i="4"/>
  <c r="Y829" i="4"/>
  <c r="Y830" i="4"/>
  <c r="Y831" i="4"/>
  <c r="Y832" i="4"/>
  <c r="Y833" i="4"/>
  <c r="Y834" i="4"/>
  <c r="Y835" i="4"/>
  <c r="Y836" i="4"/>
  <c r="Y837" i="4"/>
  <c r="Y838" i="4"/>
  <c r="Y839" i="4"/>
  <c r="Y840" i="4"/>
  <c r="Y841" i="4"/>
  <c r="Y842" i="4"/>
  <c r="Y843" i="4"/>
  <c r="Y844" i="4"/>
  <c r="Y845" i="4"/>
  <c r="Y846" i="4"/>
  <c r="Y847" i="4"/>
  <c r="Y848" i="4"/>
  <c r="Y849" i="4"/>
  <c r="Y850" i="4"/>
  <c r="Y851" i="4"/>
  <c r="Y852" i="4"/>
  <c r="Y853" i="4"/>
  <c r="Y854" i="4"/>
  <c r="Y855" i="4"/>
  <c r="Y856" i="4"/>
  <c r="Y857" i="4"/>
  <c r="Y858" i="4"/>
  <c r="Y859" i="4"/>
  <c r="Y860" i="4"/>
  <c r="Y861" i="4"/>
  <c r="Y862" i="4"/>
  <c r="Y863" i="4"/>
  <c r="Y864" i="4"/>
  <c r="Y865" i="4"/>
  <c r="Y866" i="4"/>
  <c r="Y867" i="4"/>
  <c r="Y868" i="4"/>
  <c r="Y869" i="4"/>
  <c r="Y870" i="4"/>
  <c r="Y871" i="4"/>
  <c r="Y872" i="4"/>
  <c r="Y873" i="4"/>
  <c r="Y874" i="4"/>
  <c r="Y875" i="4"/>
  <c r="Y876" i="4"/>
  <c r="Y877" i="4"/>
  <c r="Y878" i="4"/>
  <c r="Y879" i="4"/>
  <c r="Y880" i="4"/>
  <c r="Y881" i="4"/>
  <c r="Y882" i="4"/>
  <c r="Y883" i="4"/>
  <c r="Y884" i="4"/>
  <c r="Y885" i="4"/>
  <c r="Y886" i="4"/>
  <c r="Y887" i="4"/>
  <c r="Y888" i="4"/>
  <c r="Y889" i="4"/>
  <c r="Y890" i="4"/>
  <c r="Y891" i="4"/>
  <c r="Y892" i="4"/>
  <c r="Y893" i="4"/>
  <c r="Y894" i="4"/>
  <c r="Y895" i="4"/>
  <c r="Y896" i="4"/>
  <c r="Y897" i="4"/>
  <c r="Y898" i="4"/>
  <c r="Y899" i="4"/>
  <c r="Y900" i="4"/>
  <c r="Y901" i="4"/>
  <c r="Y902" i="4"/>
  <c r="Y903" i="4"/>
  <c r="Y904" i="4"/>
  <c r="Y905" i="4"/>
  <c r="Y906" i="4"/>
  <c r="Y907" i="4"/>
  <c r="Y908" i="4"/>
  <c r="Y909" i="4"/>
  <c r="Y910" i="4"/>
  <c r="Y911" i="4"/>
  <c r="Y912" i="4"/>
  <c r="Y913" i="4"/>
  <c r="Y914" i="4"/>
  <c r="Y915" i="4"/>
  <c r="Y916" i="4"/>
  <c r="Y917" i="4"/>
  <c r="Y918" i="4"/>
  <c r="Y919" i="4"/>
  <c r="Y920" i="4"/>
  <c r="Y921" i="4"/>
  <c r="Y922" i="4"/>
  <c r="Y923" i="4"/>
  <c r="Y924" i="4"/>
  <c r="Y925" i="4"/>
  <c r="Y926" i="4"/>
  <c r="Y927" i="4"/>
  <c r="Y928" i="4"/>
  <c r="Y929" i="4"/>
  <c r="Y930" i="4"/>
  <c r="Y931" i="4"/>
  <c r="Y932" i="4"/>
  <c r="Y933" i="4"/>
  <c r="Y934" i="4"/>
  <c r="Y935" i="4"/>
  <c r="Y936" i="4"/>
  <c r="Y937" i="4"/>
  <c r="Y938" i="4"/>
  <c r="Y939" i="4"/>
  <c r="Y940" i="4"/>
  <c r="Y941" i="4"/>
  <c r="Y942" i="4"/>
  <c r="Y943" i="4"/>
  <c r="Y944" i="4"/>
  <c r="Y945" i="4"/>
  <c r="Y946" i="4"/>
  <c r="Y947" i="4"/>
  <c r="Y948" i="4"/>
  <c r="Y949" i="4"/>
  <c r="Y950" i="4"/>
  <c r="Y951" i="4"/>
  <c r="Y952" i="4"/>
  <c r="Y953" i="4"/>
  <c r="Y954" i="4"/>
  <c r="Y955" i="4"/>
  <c r="Y956" i="4"/>
  <c r="Y957" i="4"/>
  <c r="Y958" i="4"/>
  <c r="Y959" i="4"/>
  <c r="Y960" i="4"/>
  <c r="Y961" i="4"/>
  <c r="Y962" i="4"/>
  <c r="Y963" i="4"/>
  <c r="Y964" i="4"/>
  <c r="Y965" i="4"/>
  <c r="Y966" i="4"/>
  <c r="Y967" i="4"/>
  <c r="Y968" i="4"/>
  <c r="Y969" i="4"/>
  <c r="Y970" i="4"/>
  <c r="Y971" i="4"/>
  <c r="Y972" i="4"/>
  <c r="Y973" i="4"/>
  <c r="Y974" i="4"/>
  <c r="Y975" i="4"/>
  <c r="Y976" i="4"/>
  <c r="Y977" i="4"/>
  <c r="Y978" i="4"/>
  <c r="Y979" i="4"/>
  <c r="Y980" i="4"/>
  <c r="Y981" i="4"/>
  <c r="Y982" i="4"/>
  <c r="Y983" i="4"/>
  <c r="Y984" i="4"/>
  <c r="Y985" i="4"/>
  <c r="Y986" i="4"/>
  <c r="Y987" i="4"/>
  <c r="Y988" i="4"/>
  <c r="Y989" i="4"/>
  <c r="Y990" i="4"/>
  <c r="Y991" i="4"/>
  <c r="Y992" i="4"/>
  <c r="Y993" i="4"/>
  <c r="Y994" i="4"/>
  <c r="Y995" i="4"/>
  <c r="Y996" i="4"/>
  <c r="Y997" i="4"/>
  <c r="Y998" i="4"/>
  <c r="Y999" i="4"/>
  <c r="Y1000" i="4"/>
  <c r="Y1001" i="4"/>
  <c r="Y1002" i="4"/>
  <c r="Y1003" i="4"/>
  <c r="Y1004" i="4"/>
  <c r="Y1005" i="4"/>
  <c r="Y1006" i="4"/>
  <c r="Y1007" i="4"/>
  <c r="Y1008" i="4"/>
  <c r="Y1009" i="4"/>
  <c r="Y1010" i="4"/>
  <c r="Y1011" i="4"/>
  <c r="Y1012" i="4"/>
  <c r="Y1013" i="4"/>
  <c r="Y1014" i="4"/>
  <c r="Y1015" i="4"/>
  <c r="Y1016" i="4"/>
  <c r="Y1017" i="4"/>
  <c r="Y1018" i="4"/>
  <c r="Y1019" i="4"/>
  <c r="Y1020" i="4"/>
  <c r="Y1021" i="4"/>
  <c r="Y1022" i="4"/>
  <c r="Y1023" i="4"/>
  <c r="Y1024" i="4"/>
  <c r="Y1025" i="4"/>
  <c r="Y1026" i="4"/>
  <c r="Y1027" i="4"/>
  <c r="Y1028" i="4"/>
  <c r="Y1029" i="4"/>
  <c r="Y1030" i="4"/>
  <c r="Y1031" i="4"/>
  <c r="Y1032" i="4"/>
  <c r="Y1033" i="4"/>
  <c r="Y1034" i="4"/>
  <c r="Y1035" i="4"/>
  <c r="Y1036" i="4"/>
  <c r="Y1037" i="4"/>
  <c r="Y1038" i="4"/>
  <c r="Y1039" i="4"/>
  <c r="Y1040" i="4"/>
  <c r="Y1041" i="4"/>
  <c r="Y1042" i="4"/>
  <c r="Y1043" i="4"/>
  <c r="Y1044" i="4"/>
  <c r="Y1045" i="4"/>
  <c r="Y1046" i="4"/>
  <c r="Y1047" i="4"/>
  <c r="Y1048" i="4"/>
  <c r="Y1049" i="4"/>
  <c r="Y1050" i="4"/>
  <c r="Y1051" i="4"/>
  <c r="Y1052" i="4"/>
  <c r="Y1053" i="4"/>
  <c r="Y1054" i="4"/>
  <c r="Y1055" i="4"/>
  <c r="Y1056" i="4"/>
  <c r="Y1057" i="4"/>
  <c r="Y1058" i="4"/>
  <c r="Y1059" i="4"/>
  <c r="Y1060" i="4"/>
  <c r="Y1061" i="4"/>
  <c r="Y1062" i="4"/>
  <c r="Y1063" i="4"/>
  <c r="Y1064" i="4"/>
  <c r="Y1065" i="4"/>
  <c r="Y1066" i="4"/>
  <c r="Y1067" i="4"/>
  <c r="Y1068" i="4"/>
  <c r="Y1069" i="4"/>
  <c r="Y1070" i="4"/>
  <c r="Y1071" i="4"/>
  <c r="Y1072" i="4"/>
  <c r="Y1073" i="4"/>
  <c r="Y1074" i="4"/>
  <c r="Y1075" i="4"/>
  <c r="Y1076" i="4"/>
  <c r="Y1077" i="4"/>
  <c r="Y1078" i="4"/>
  <c r="Y1079" i="4"/>
  <c r="Y1080" i="4"/>
  <c r="Y1081" i="4"/>
  <c r="Y1082" i="4"/>
  <c r="Y1083" i="4"/>
  <c r="Y1084" i="4"/>
  <c r="Y1085" i="4"/>
  <c r="Y1086" i="4"/>
  <c r="Y1087" i="4"/>
  <c r="Y1088" i="4"/>
  <c r="Y1089" i="4"/>
  <c r="Y1090" i="4"/>
  <c r="Y1091" i="4"/>
  <c r="Y1092" i="4"/>
  <c r="Y1093" i="4"/>
  <c r="Y1094" i="4"/>
  <c r="Y1095" i="4"/>
  <c r="Y1096" i="4"/>
  <c r="Y1097" i="4"/>
  <c r="Y1098" i="4"/>
  <c r="Y1099" i="4"/>
  <c r="Y1100" i="4"/>
  <c r="Y1101" i="4"/>
  <c r="Y1102" i="4"/>
  <c r="Y1103" i="4"/>
  <c r="Y1104" i="4"/>
  <c r="Y1105" i="4"/>
  <c r="Y1106" i="4"/>
  <c r="Y1107" i="4"/>
  <c r="Y1108" i="4"/>
  <c r="Y1109" i="4"/>
  <c r="Y1110" i="4"/>
  <c r="Y1111" i="4"/>
  <c r="Y1112" i="4"/>
  <c r="Y1113" i="4"/>
  <c r="Y1114" i="4"/>
  <c r="Y1115" i="4"/>
  <c r="Y1116" i="4"/>
  <c r="Y1117" i="4"/>
  <c r="Y1118" i="4"/>
  <c r="Y1119" i="4"/>
  <c r="Y1120" i="4"/>
  <c r="Y1121" i="4"/>
  <c r="Y1122" i="4"/>
  <c r="Y1123" i="4"/>
  <c r="Y1124" i="4"/>
  <c r="Y1125" i="4"/>
  <c r="Y1126" i="4"/>
  <c r="Y1127" i="4"/>
  <c r="Y1128" i="4"/>
  <c r="Y1129" i="4"/>
  <c r="Y1130" i="4"/>
  <c r="Y1131" i="4"/>
  <c r="Y1132" i="4"/>
  <c r="Y1133" i="4"/>
  <c r="Y1134" i="4"/>
  <c r="Y1135" i="4"/>
  <c r="U10" i="4"/>
  <c r="V10" i="4"/>
  <c r="U11" i="4"/>
  <c r="V11" i="4"/>
  <c r="U12" i="4"/>
  <c r="V12" i="4"/>
  <c r="U13" i="4"/>
  <c r="V13" i="4"/>
  <c r="U14" i="4"/>
  <c r="V14" i="4"/>
  <c r="U15" i="4"/>
  <c r="V15" i="4"/>
  <c r="U16" i="4"/>
  <c r="V16" i="4"/>
  <c r="U17" i="4"/>
  <c r="V17" i="4"/>
  <c r="U18" i="4"/>
  <c r="V18" i="4"/>
  <c r="U19" i="4"/>
  <c r="V19" i="4"/>
  <c r="U20" i="4"/>
  <c r="V20" i="4"/>
  <c r="U21" i="4"/>
  <c r="V21" i="4"/>
  <c r="U22" i="4"/>
  <c r="V22" i="4"/>
  <c r="U23" i="4"/>
  <c r="V23" i="4"/>
  <c r="U24" i="4"/>
  <c r="V24" i="4"/>
  <c r="U25" i="4"/>
  <c r="V25" i="4"/>
  <c r="U26" i="4"/>
  <c r="V26" i="4"/>
  <c r="U27" i="4"/>
  <c r="V27" i="4"/>
  <c r="U28" i="4"/>
  <c r="V28" i="4"/>
  <c r="U29" i="4"/>
  <c r="V29" i="4"/>
  <c r="U30" i="4"/>
  <c r="V30" i="4"/>
  <c r="U31" i="4"/>
  <c r="V31" i="4"/>
  <c r="U32" i="4"/>
  <c r="V32" i="4"/>
  <c r="U33" i="4"/>
  <c r="V33" i="4"/>
  <c r="U34" i="4"/>
  <c r="V34" i="4"/>
  <c r="U35" i="4"/>
  <c r="V35" i="4"/>
  <c r="U36" i="4"/>
  <c r="V36" i="4"/>
  <c r="U37" i="4"/>
  <c r="V37" i="4"/>
  <c r="U38" i="4"/>
  <c r="V38" i="4"/>
  <c r="U39" i="4"/>
  <c r="V39" i="4"/>
  <c r="U40" i="4"/>
  <c r="V40" i="4"/>
  <c r="U41" i="4"/>
  <c r="V41" i="4"/>
  <c r="U42" i="4"/>
  <c r="V42" i="4"/>
  <c r="U43" i="4"/>
  <c r="V43" i="4"/>
  <c r="U44" i="4"/>
  <c r="V44" i="4"/>
  <c r="U45" i="4"/>
  <c r="V45" i="4"/>
  <c r="U46" i="4"/>
  <c r="V46" i="4"/>
  <c r="U47" i="4"/>
  <c r="V47" i="4"/>
  <c r="U48" i="4"/>
  <c r="V48" i="4"/>
  <c r="U49" i="4"/>
  <c r="V49" i="4"/>
  <c r="U50" i="4"/>
  <c r="V50" i="4"/>
  <c r="U51" i="4"/>
  <c r="V51" i="4"/>
  <c r="U52" i="4"/>
  <c r="V52" i="4"/>
  <c r="U53" i="4"/>
  <c r="V53" i="4"/>
  <c r="U54" i="4"/>
  <c r="V54" i="4"/>
  <c r="U55" i="4"/>
  <c r="V55" i="4"/>
  <c r="U56" i="4"/>
  <c r="V56" i="4"/>
  <c r="U57" i="4"/>
  <c r="V57" i="4"/>
  <c r="U58" i="4"/>
  <c r="V58" i="4"/>
  <c r="U59" i="4"/>
  <c r="V59" i="4"/>
  <c r="U60" i="4"/>
  <c r="V60" i="4"/>
  <c r="U61" i="4"/>
  <c r="V61" i="4"/>
  <c r="U62" i="4"/>
  <c r="V62" i="4"/>
  <c r="U63" i="4"/>
  <c r="V63" i="4"/>
  <c r="U64" i="4"/>
  <c r="V64" i="4"/>
  <c r="U65" i="4"/>
  <c r="V65" i="4"/>
  <c r="U66" i="4"/>
  <c r="V66" i="4"/>
  <c r="U67" i="4"/>
  <c r="V67" i="4"/>
  <c r="U68" i="4"/>
  <c r="V68" i="4"/>
  <c r="U69" i="4"/>
  <c r="V69" i="4"/>
  <c r="U70" i="4"/>
  <c r="V70" i="4"/>
  <c r="U71" i="4"/>
  <c r="V71" i="4"/>
  <c r="U72" i="4"/>
  <c r="V72" i="4"/>
  <c r="U73" i="4"/>
  <c r="V73" i="4"/>
  <c r="U74" i="4"/>
  <c r="V74" i="4"/>
  <c r="U75" i="4"/>
  <c r="V75" i="4"/>
  <c r="U76" i="4"/>
  <c r="V76" i="4"/>
  <c r="U77" i="4"/>
  <c r="V77" i="4"/>
  <c r="U78" i="4"/>
  <c r="V78" i="4"/>
  <c r="U79" i="4"/>
  <c r="V79" i="4"/>
  <c r="U80" i="4"/>
  <c r="V80" i="4"/>
  <c r="U81" i="4"/>
  <c r="V81" i="4"/>
  <c r="U82" i="4"/>
  <c r="V82" i="4"/>
  <c r="U83" i="4"/>
  <c r="V83" i="4"/>
  <c r="U84" i="4"/>
  <c r="V84" i="4"/>
  <c r="U85" i="4"/>
  <c r="V85" i="4"/>
  <c r="U86" i="4"/>
  <c r="V86" i="4"/>
  <c r="U87" i="4"/>
  <c r="V87" i="4"/>
  <c r="U88" i="4"/>
  <c r="V88" i="4"/>
  <c r="U89" i="4"/>
  <c r="V89" i="4"/>
  <c r="U90" i="4"/>
  <c r="V90" i="4"/>
  <c r="U91" i="4"/>
  <c r="V91" i="4"/>
  <c r="U92" i="4"/>
  <c r="V92" i="4"/>
  <c r="U93" i="4"/>
  <c r="V93" i="4"/>
  <c r="U94" i="4"/>
  <c r="V94" i="4"/>
  <c r="U95" i="4"/>
  <c r="V95" i="4"/>
  <c r="U96" i="4"/>
  <c r="V96" i="4"/>
  <c r="U97" i="4"/>
  <c r="V97" i="4"/>
  <c r="U98" i="4"/>
  <c r="V98" i="4"/>
  <c r="U99" i="4"/>
  <c r="V99" i="4"/>
  <c r="U100" i="4"/>
  <c r="V100" i="4"/>
  <c r="U101" i="4"/>
  <c r="V101" i="4"/>
  <c r="U102" i="4"/>
  <c r="V102" i="4"/>
  <c r="U103" i="4"/>
  <c r="V103" i="4"/>
  <c r="U104" i="4"/>
  <c r="V104" i="4"/>
  <c r="U105" i="4"/>
  <c r="V105" i="4"/>
  <c r="U106" i="4"/>
  <c r="V106" i="4"/>
  <c r="U107" i="4"/>
  <c r="V107" i="4"/>
  <c r="U108" i="4"/>
  <c r="V108" i="4"/>
  <c r="U109" i="4"/>
  <c r="V109" i="4"/>
  <c r="U110" i="4"/>
  <c r="V110" i="4"/>
  <c r="U111" i="4"/>
  <c r="V111" i="4"/>
  <c r="U112" i="4"/>
  <c r="V112" i="4"/>
  <c r="U113" i="4"/>
  <c r="V113" i="4"/>
  <c r="U114" i="4"/>
  <c r="V114" i="4"/>
  <c r="U115" i="4"/>
  <c r="V115" i="4"/>
  <c r="U116" i="4"/>
  <c r="V116" i="4"/>
  <c r="U117" i="4"/>
  <c r="V117" i="4"/>
  <c r="U118" i="4"/>
  <c r="V118" i="4"/>
  <c r="U119" i="4"/>
  <c r="V119" i="4"/>
  <c r="U120" i="4"/>
  <c r="V120" i="4"/>
  <c r="U121" i="4"/>
  <c r="V121" i="4"/>
  <c r="U122" i="4"/>
  <c r="V122" i="4"/>
  <c r="U123" i="4"/>
  <c r="V123" i="4"/>
  <c r="U124" i="4"/>
  <c r="V124" i="4"/>
  <c r="U125" i="4"/>
  <c r="V125" i="4"/>
  <c r="U126" i="4"/>
  <c r="V126" i="4"/>
  <c r="U127" i="4"/>
  <c r="V127" i="4"/>
  <c r="U128" i="4"/>
  <c r="V128" i="4"/>
  <c r="U129" i="4"/>
  <c r="V129" i="4"/>
  <c r="U130" i="4"/>
  <c r="V130" i="4"/>
  <c r="U131" i="4"/>
  <c r="V131" i="4"/>
  <c r="U132" i="4"/>
  <c r="V132" i="4"/>
  <c r="U133" i="4"/>
  <c r="V133" i="4"/>
  <c r="U134" i="4"/>
  <c r="V134" i="4"/>
  <c r="U135" i="4"/>
  <c r="V135" i="4"/>
  <c r="U136" i="4"/>
  <c r="V136" i="4"/>
  <c r="U137" i="4"/>
  <c r="V137" i="4"/>
  <c r="U138" i="4"/>
  <c r="V138" i="4"/>
  <c r="U139" i="4"/>
  <c r="V139" i="4"/>
  <c r="U140" i="4"/>
  <c r="V140" i="4"/>
  <c r="U141" i="4"/>
  <c r="V141" i="4"/>
  <c r="U142" i="4"/>
  <c r="V142" i="4"/>
  <c r="U143" i="4"/>
  <c r="V143" i="4"/>
  <c r="U144" i="4"/>
  <c r="V144" i="4"/>
  <c r="U145" i="4"/>
  <c r="V145" i="4"/>
  <c r="U146" i="4"/>
  <c r="V146" i="4"/>
  <c r="U147" i="4"/>
  <c r="V147" i="4"/>
  <c r="U148" i="4"/>
  <c r="V148" i="4"/>
  <c r="U149" i="4"/>
  <c r="V149" i="4"/>
  <c r="U150" i="4"/>
  <c r="V150" i="4"/>
  <c r="U151" i="4"/>
  <c r="V151" i="4"/>
  <c r="U152" i="4"/>
  <c r="V152" i="4"/>
  <c r="U153" i="4"/>
  <c r="V153" i="4"/>
  <c r="U154" i="4"/>
  <c r="V154" i="4"/>
  <c r="U155" i="4"/>
  <c r="V155" i="4"/>
  <c r="U156" i="4"/>
  <c r="V156" i="4"/>
  <c r="U157" i="4"/>
  <c r="V157" i="4"/>
  <c r="U158" i="4"/>
  <c r="V158" i="4"/>
  <c r="U159" i="4"/>
  <c r="V159" i="4"/>
  <c r="U160" i="4"/>
  <c r="V160" i="4"/>
  <c r="U161" i="4"/>
  <c r="V161" i="4"/>
  <c r="U162" i="4"/>
  <c r="V162" i="4"/>
  <c r="U163" i="4"/>
  <c r="V163" i="4"/>
  <c r="U164" i="4"/>
  <c r="V164" i="4"/>
  <c r="U165" i="4"/>
  <c r="V165" i="4"/>
  <c r="U166" i="4"/>
  <c r="V166" i="4"/>
  <c r="U167" i="4"/>
  <c r="V167" i="4"/>
  <c r="U168" i="4"/>
  <c r="V168" i="4"/>
  <c r="U169" i="4"/>
  <c r="V169" i="4"/>
  <c r="U170" i="4"/>
  <c r="V170" i="4"/>
  <c r="U171" i="4"/>
  <c r="V171" i="4"/>
  <c r="U172" i="4"/>
  <c r="V172" i="4"/>
  <c r="U173" i="4"/>
  <c r="V173" i="4"/>
  <c r="U174" i="4"/>
  <c r="V174" i="4"/>
  <c r="U175" i="4"/>
  <c r="V175" i="4"/>
  <c r="U176" i="4"/>
  <c r="V176" i="4"/>
  <c r="U177" i="4"/>
  <c r="V177" i="4"/>
  <c r="U178" i="4"/>
  <c r="V178" i="4"/>
  <c r="U179" i="4"/>
  <c r="V179" i="4"/>
  <c r="U180" i="4"/>
  <c r="V180" i="4"/>
  <c r="U181" i="4"/>
  <c r="V181" i="4"/>
  <c r="U182" i="4"/>
  <c r="V182" i="4"/>
  <c r="U183" i="4"/>
  <c r="V183" i="4"/>
  <c r="U184" i="4"/>
  <c r="V184" i="4"/>
  <c r="U185" i="4"/>
  <c r="V185" i="4"/>
  <c r="U186" i="4"/>
  <c r="V186" i="4"/>
  <c r="U187" i="4"/>
  <c r="V187" i="4"/>
  <c r="U188" i="4"/>
  <c r="V188" i="4"/>
  <c r="U189" i="4"/>
  <c r="V189" i="4"/>
  <c r="U190" i="4"/>
  <c r="V190" i="4"/>
  <c r="U191" i="4"/>
  <c r="V191" i="4"/>
  <c r="U192" i="4"/>
  <c r="V192" i="4"/>
  <c r="U193" i="4"/>
  <c r="V193" i="4"/>
  <c r="U194" i="4"/>
  <c r="V194" i="4"/>
  <c r="U195" i="4"/>
  <c r="V195" i="4"/>
  <c r="U196" i="4"/>
  <c r="V196" i="4"/>
  <c r="U197" i="4"/>
  <c r="V197" i="4"/>
  <c r="U198" i="4"/>
  <c r="V198" i="4"/>
  <c r="U199" i="4"/>
  <c r="V199" i="4"/>
  <c r="U200" i="4"/>
  <c r="V200" i="4"/>
  <c r="U201" i="4"/>
  <c r="V201" i="4"/>
  <c r="U202" i="4"/>
  <c r="V202" i="4"/>
  <c r="U203" i="4"/>
  <c r="V203" i="4"/>
  <c r="U204" i="4"/>
  <c r="V204" i="4"/>
  <c r="U205" i="4"/>
  <c r="V205" i="4"/>
  <c r="U206" i="4"/>
  <c r="V206" i="4"/>
  <c r="U207" i="4"/>
  <c r="V207" i="4"/>
  <c r="U208" i="4"/>
  <c r="V208" i="4"/>
  <c r="U209" i="4"/>
  <c r="V209" i="4"/>
  <c r="U210" i="4"/>
  <c r="V210" i="4"/>
  <c r="U211" i="4"/>
  <c r="V211" i="4"/>
  <c r="U212" i="4"/>
  <c r="V212" i="4"/>
  <c r="U213" i="4"/>
  <c r="V213" i="4"/>
  <c r="U214" i="4"/>
  <c r="V214" i="4"/>
  <c r="U215" i="4"/>
  <c r="V215" i="4"/>
  <c r="U216" i="4"/>
  <c r="V216" i="4"/>
  <c r="U217" i="4"/>
  <c r="V217" i="4"/>
  <c r="U218" i="4"/>
  <c r="V218" i="4"/>
  <c r="U219" i="4"/>
  <c r="V219" i="4"/>
  <c r="U220" i="4"/>
  <c r="V220" i="4"/>
  <c r="U221" i="4"/>
  <c r="V221" i="4"/>
  <c r="U222" i="4"/>
  <c r="V222" i="4"/>
  <c r="U223" i="4"/>
  <c r="V223" i="4"/>
  <c r="U224" i="4"/>
  <c r="V224" i="4"/>
  <c r="U225" i="4"/>
  <c r="V225" i="4"/>
  <c r="U226" i="4"/>
  <c r="V226" i="4"/>
  <c r="U227" i="4"/>
  <c r="V227" i="4"/>
  <c r="U228" i="4"/>
  <c r="V228" i="4"/>
  <c r="U229" i="4"/>
  <c r="V229" i="4"/>
  <c r="U230" i="4"/>
  <c r="V230" i="4"/>
  <c r="U231" i="4"/>
  <c r="V231" i="4"/>
  <c r="U232" i="4"/>
  <c r="V232" i="4"/>
  <c r="U233" i="4"/>
  <c r="V233" i="4"/>
  <c r="U234" i="4"/>
  <c r="V234" i="4"/>
  <c r="U235" i="4"/>
  <c r="V235" i="4"/>
  <c r="U236" i="4"/>
  <c r="V236" i="4"/>
  <c r="U237" i="4"/>
  <c r="V237" i="4"/>
  <c r="U238" i="4"/>
  <c r="V238" i="4"/>
  <c r="U239" i="4"/>
  <c r="V239" i="4"/>
  <c r="U240" i="4"/>
  <c r="V240" i="4"/>
  <c r="U241" i="4"/>
  <c r="V241" i="4"/>
  <c r="U242" i="4"/>
  <c r="V242" i="4"/>
  <c r="U243" i="4"/>
  <c r="V243" i="4"/>
  <c r="U244" i="4"/>
  <c r="V244" i="4"/>
  <c r="U245" i="4"/>
  <c r="V245" i="4"/>
  <c r="U246" i="4"/>
  <c r="V246" i="4"/>
  <c r="U247" i="4"/>
  <c r="V247" i="4"/>
  <c r="U248" i="4"/>
  <c r="V248" i="4"/>
  <c r="U249" i="4"/>
  <c r="V249" i="4"/>
  <c r="U250" i="4"/>
  <c r="V250" i="4"/>
  <c r="U251" i="4"/>
  <c r="V251" i="4"/>
  <c r="U252" i="4"/>
  <c r="V252" i="4"/>
  <c r="U253" i="4"/>
  <c r="V253" i="4"/>
  <c r="U254" i="4"/>
  <c r="V254" i="4"/>
  <c r="U255" i="4"/>
  <c r="V255" i="4"/>
  <c r="U256" i="4"/>
  <c r="V256" i="4"/>
  <c r="U257" i="4"/>
  <c r="V257" i="4"/>
  <c r="U258" i="4"/>
  <c r="V258" i="4"/>
  <c r="U259" i="4"/>
  <c r="V259" i="4"/>
  <c r="U260" i="4"/>
  <c r="V260" i="4"/>
  <c r="U261" i="4"/>
  <c r="V261" i="4"/>
  <c r="U262" i="4"/>
  <c r="V262" i="4"/>
  <c r="U263" i="4"/>
  <c r="V263" i="4"/>
  <c r="U264" i="4"/>
  <c r="V264" i="4"/>
  <c r="U265" i="4"/>
  <c r="V265" i="4"/>
  <c r="U266" i="4"/>
  <c r="V266" i="4"/>
  <c r="U267" i="4"/>
  <c r="V267" i="4"/>
  <c r="U268" i="4"/>
  <c r="V268" i="4"/>
  <c r="U269" i="4"/>
  <c r="V269" i="4"/>
  <c r="U270" i="4"/>
  <c r="V270" i="4"/>
  <c r="U271" i="4"/>
  <c r="V271" i="4"/>
  <c r="U272" i="4"/>
  <c r="V272" i="4"/>
  <c r="U273" i="4"/>
  <c r="V273" i="4"/>
  <c r="U274" i="4"/>
  <c r="V274" i="4"/>
  <c r="U275" i="4"/>
  <c r="V275" i="4"/>
  <c r="U276" i="4"/>
  <c r="V276" i="4"/>
  <c r="U277" i="4"/>
  <c r="V277" i="4"/>
  <c r="U278" i="4"/>
  <c r="V278" i="4"/>
  <c r="U279" i="4"/>
  <c r="V279" i="4"/>
  <c r="U280" i="4"/>
  <c r="V280" i="4"/>
  <c r="U281" i="4"/>
  <c r="V281" i="4"/>
  <c r="U282" i="4"/>
  <c r="V282" i="4"/>
  <c r="U283" i="4"/>
  <c r="V283" i="4"/>
  <c r="U284" i="4"/>
  <c r="V284" i="4"/>
  <c r="U285" i="4"/>
  <c r="V285" i="4"/>
  <c r="U286" i="4"/>
  <c r="V286" i="4"/>
  <c r="U287" i="4"/>
  <c r="V287" i="4"/>
  <c r="U288" i="4"/>
  <c r="V288" i="4"/>
  <c r="U289" i="4"/>
  <c r="V289" i="4"/>
  <c r="U290" i="4"/>
  <c r="V290" i="4"/>
  <c r="U291" i="4"/>
  <c r="V291" i="4"/>
  <c r="U292" i="4"/>
  <c r="V292" i="4"/>
  <c r="U293" i="4"/>
  <c r="V293" i="4"/>
  <c r="U294" i="4"/>
  <c r="V294" i="4"/>
  <c r="U295" i="4"/>
  <c r="V295" i="4"/>
  <c r="U296" i="4"/>
  <c r="V296" i="4"/>
  <c r="U297" i="4"/>
  <c r="V297" i="4"/>
  <c r="U298" i="4"/>
  <c r="V298" i="4"/>
  <c r="U299" i="4"/>
  <c r="V299" i="4"/>
  <c r="U300" i="4"/>
  <c r="V300" i="4"/>
  <c r="U301" i="4"/>
  <c r="V301" i="4"/>
  <c r="U302" i="4"/>
  <c r="V302" i="4"/>
  <c r="U303" i="4"/>
  <c r="V303" i="4"/>
  <c r="U304" i="4"/>
  <c r="V304" i="4"/>
  <c r="U305" i="4"/>
  <c r="V305" i="4"/>
  <c r="U306" i="4"/>
  <c r="V306" i="4"/>
  <c r="U307" i="4"/>
  <c r="V307" i="4"/>
  <c r="U308" i="4"/>
  <c r="V308" i="4"/>
  <c r="U309" i="4"/>
  <c r="V309" i="4"/>
  <c r="U310" i="4"/>
  <c r="V310" i="4"/>
  <c r="U311" i="4"/>
  <c r="V311" i="4"/>
  <c r="U312" i="4"/>
  <c r="V312" i="4"/>
  <c r="U313" i="4"/>
  <c r="V313" i="4"/>
  <c r="U314" i="4"/>
  <c r="V314" i="4"/>
  <c r="U315" i="4"/>
  <c r="V315" i="4"/>
  <c r="U316" i="4"/>
  <c r="V316" i="4"/>
  <c r="U317" i="4"/>
  <c r="V317" i="4"/>
  <c r="U318" i="4"/>
  <c r="V318" i="4"/>
  <c r="U319" i="4"/>
  <c r="V319" i="4"/>
  <c r="U320" i="4"/>
  <c r="V320" i="4"/>
  <c r="U321" i="4"/>
  <c r="V321" i="4"/>
  <c r="U322" i="4"/>
  <c r="V322" i="4"/>
  <c r="U323" i="4"/>
  <c r="V323" i="4"/>
  <c r="U324" i="4"/>
  <c r="V324" i="4"/>
  <c r="U325" i="4"/>
  <c r="V325" i="4"/>
  <c r="U326" i="4"/>
  <c r="V326" i="4"/>
  <c r="U327" i="4"/>
  <c r="V327" i="4"/>
  <c r="U328" i="4"/>
  <c r="V328" i="4"/>
  <c r="U329" i="4"/>
  <c r="V329" i="4"/>
  <c r="U330" i="4"/>
  <c r="V330" i="4"/>
  <c r="U331" i="4"/>
  <c r="V331" i="4"/>
  <c r="U332" i="4"/>
  <c r="V332" i="4"/>
  <c r="U333" i="4"/>
  <c r="V333" i="4"/>
  <c r="U334" i="4"/>
  <c r="V334" i="4"/>
  <c r="U335" i="4"/>
  <c r="V335" i="4"/>
  <c r="U336" i="4"/>
  <c r="V336" i="4"/>
  <c r="U337" i="4"/>
  <c r="V337" i="4"/>
  <c r="U338" i="4"/>
  <c r="V338" i="4"/>
  <c r="U339" i="4"/>
  <c r="V339" i="4"/>
  <c r="U340" i="4"/>
  <c r="V340" i="4"/>
  <c r="U341" i="4"/>
  <c r="V341" i="4"/>
  <c r="U342" i="4"/>
  <c r="V342" i="4"/>
  <c r="U343" i="4"/>
  <c r="V343" i="4"/>
  <c r="U344" i="4"/>
  <c r="V344" i="4"/>
  <c r="U345" i="4"/>
  <c r="V345" i="4"/>
  <c r="U346" i="4"/>
  <c r="V346" i="4"/>
  <c r="U347" i="4"/>
  <c r="V347" i="4"/>
  <c r="U348" i="4"/>
  <c r="V348" i="4"/>
  <c r="U349" i="4"/>
  <c r="V349" i="4"/>
  <c r="U350" i="4"/>
  <c r="V350" i="4"/>
  <c r="U351" i="4"/>
  <c r="V351" i="4"/>
  <c r="U352" i="4"/>
  <c r="V352" i="4"/>
  <c r="U353" i="4"/>
  <c r="V353" i="4"/>
  <c r="U354" i="4"/>
  <c r="V354" i="4"/>
  <c r="U355" i="4"/>
  <c r="V355" i="4"/>
  <c r="U356" i="4"/>
  <c r="V356" i="4"/>
  <c r="U357" i="4"/>
  <c r="V357" i="4"/>
  <c r="U358" i="4"/>
  <c r="V358" i="4"/>
  <c r="U359" i="4"/>
  <c r="V359" i="4"/>
  <c r="U360" i="4"/>
  <c r="V360" i="4"/>
  <c r="U361" i="4"/>
  <c r="V361" i="4"/>
  <c r="U362" i="4"/>
  <c r="V362" i="4"/>
  <c r="U363" i="4"/>
  <c r="V363" i="4"/>
  <c r="U364" i="4"/>
  <c r="V364" i="4"/>
  <c r="U365" i="4"/>
  <c r="V365" i="4"/>
  <c r="U366" i="4"/>
  <c r="V366" i="4"/>
  <c r="U367" i="4"/>
  <c r="V367" i="4"/>
  <c r="U368" i="4"/>
  <c r="V368" i="4"/>
  <c r="U369" i="4"/>
  <c r="V369" i="4"/>
  <c r="U370" i="4"/>
  <c r="V370" i="4"/>
  <c r="U371" i="4"/>
  <c r="V371" i="4"/>
  <c r="U372" i="4"/>
  <c r="V372" i="4"/>
  <c r="U373" i="4"/>
  <c r="V373" i="4"/>
  <c r="U374" i="4"/>
  <c r="V374" i="4"/>
  <c r="U375" i="4"/>
  <c r="V375" i="4"/>
  <c r="U376" i="4"/>
  <c r="V376" i="4"/>
  <c r="U377" i="4"/>
  <c r="V377" i="4"/>
  <c r="U378" i="4"/>
  <c r="V378" i="4"/>
  <c r="U379" i="4"/>
  <c r="V379" i="4"/>
  <c r="U380" i="4"/>
  <c r="V380" i="4"/>
  <c r="U381" i="4"/>
  <c r="V381" i="4"/>
  <c r="U382" i="4"/>
  <c r="V382" i="4"/>
  <c r="U383" i="4"/>
  <c r="V383" i="4"/>
  <c r="U384" i="4"/>
  <c r="V384" i="4"/>
  <c r="U385" i="4"/>
  <c r="V385" i="4"/>
  <c r="U386" i="4"/>
  <c r="V386" i="4"/>
  <c r="U387" i="4"/>
  <c r="V387" i="4"/>
  <c r="U388" i="4"/>
  <c r="V388" i="4"/>
  <c r="U389" i="4"/>
  <c r="V389" i="4"/>
  <c r="U390" i="4"/>
  <c r="V390" i="4"/>
  <c r="U391" i="4"/>
  <c r="V391" i="4"/>
  <c r="U392" i="4"/>
  <c r="V392" i="4"/>
  <c r="U393" i="4"/>
  <c r="V393" i="4"/>
  <c r="U394" i="4"/>
  <c r="V394" i="4"/>
  <c r="U395" i="4"/>
  <c r="V395" i="4"/>
  <c r="U396" i="4"/>
  <c r="V396" i="4"/>
  <c r="U397" i="4"/>
  <c r="V397" i="4"/>
  <c r="U398" i="4"/>
  <c r="V398" i="4"/>
  <c r="U399" i="4"/>
  <c r="V399" i="4"/>
  <c r="U400" i="4"/>
  <c r="V400" i="4"/>
  <c r="U401" i="4"/>
  <c r="V401" i="4"/>
  <c r="U402" i="4"/>
  <c r="V402" i="4"/>
  <c r="U403" i="4"/>
  <c r="V403" i="4"/>
  <c r="U404" i="4"/>
  <c r="V404" i="4"/>
  <c r="U405" i="4"/>
  <c r="V405" i="4"/>
  <c r="U406" i="4"/>
  <c r="V406" i="4"/>
  <c r="U407" i="4"/>
  <c r="V407" i="4"/>
  <c r="U408" i="4"/>
  <c r="V408" i="4"/>
  <c r="U409" i="4"/>
  <c r="V409" i="4"/>
  <c r="U410" i="4"/>
  <c r="V410" i="4"/>
  <c r="U411" i="4"/>
  <c r="V411" i="4"/>
  <c r="U412" i="4"/>
  <c r="V412" i="4"/>
  <c r="U413" i="4"/>
  <c r="V413" i="4"/>
  <c r="U414" i="4"/>
  <c r="V414" i="4"/>
  <c r="U415" i="4"/>
  <c r="V415" i="4"/>
  <c r="U416" i="4"/>
  <c r="V416" i="4"/>
  <c r="U417" i="4"/>
  <c r="V417" i="4"/>
  <c r="U418" i="4"/>
  <c r="V418" i="4"/>
  <c r="U419" i="4"/>
  <c r="V419" i="4"/>
  <c r="U420" i="4"/>
  <c r="V420" i="4"/>
  <c r="U421" i="4"/>
  <c r="V421" i="4"/>
  <c r="U422" i="4"/>
  <c r="V422" i="4"/>
  <c r="U423" i="4"/>
  <c r="V423" i="4"/>
  <c r="U424" i="4"/>
  <c r="V424" i="4"/>
  <c r="U425" i="4"/>
  <c r="V425" i="4"/>
  <c r="U426" i="4"/>
  <c r="V426" i="4"/>
  <c r="U427" i="4"/>
  <c r="V427" i="4"/>
  <c r="U428" i="4"/>
  <c r="V428" i="4"/>
  <c r="U429" i="4"/>
  <c r="V429" i="4"/>
  <c r="U430" i="4"/>
  <c r="V430" i="4"/>
  <c r="U431" i="4"/>
  <c r="V431" i="4"/>
  <c r="U432" i="4"/>
  <c r="V432" i="4"/>
  <c r="U433" i="4"/>
  <c r="V433" i="4"/>
  <c r="U434" i="4"/>
  <c r="V434" i="4"/>
  <c r="U435" i="4"/>
  <c r="V435" i="4"/>
  <c r="U436" i="4"/>
  <c r="V436" i="4"/>
  <c r="U437" i="4"/>
  <c r="V437" i="4"/>
  <c r="U438" i="4"/>
  <c r="V438" i="4"/>
  <c r="U439" i="4"/>
  <c r="V439" i="4"/>
  <c r="U440" i="4"/>
  <c r="V440" i="4"/>
  <c r="U441" i="4"/>
  <c r="V441" i="4"/>
  <c r="U442" i="4"/>
  <c r="V442" i="4"/>
  <c r="U443" i="4"/>
  <c r="V443" i="4"/>
  <c r="U444" i="4"/>
  <c r="V444" i="4"/>
  <c r="U445" i="4"/>
  <c r="V445" i="4"/>
  <c r="U446" i="4"/>
  <c r="V446" i="4"/>
  <c r="U447" i="4"/>
  <c r="V447" i="4"/>
  <c r="U448" i="4"/>
  <c r="V448" i="4"/>
  <c r="U449" i="4"/>
  <c r="V449" i="4"/>
  <c r="U450" i="4"/>
  <c r="V450" i="4"/>
  <c r="U451" i="4"/>
  <c r="V451" i="4"/>
  <c r="U452" i="4"/>
  <c r="V452" i="4"/>
  <c r="U453" i="4"/>
  <c r="V453" i="4"/>
  <c r="U454" i="4"/>
  <c r="V454" i="4"/>
  <c r="U455" i="4"/>
  <c r="V455" i="4"/>
  <c r="U456" i="4"/>
  <c r="V456" i="4"/>
  <c r="U457" i="4"/>
  <c r="V457" i="4"/>
  <c r="U458" i="4"/>
  <c r="V458" i="4"/>
  <c r="U459" i="4"/>
  <c r="V459" i="4"/>
  <c r="U460" i="4"/>
  <c r="V460" i="4"/>
  <c r="U461" i="4"/>
  <c r="V461" i="4"/>
  <c r="U462" i="4"/>
  <c r="V462" i="4"/>
  <c r="U463" i="4"/>
  <c r="V463" i="4"/>
  <c r="U464" i="4"/>
  <c r="V464" i="4"/>
  <c r="U465" i="4"/>
  <c r="V465" i="4"/>
  <c r="U466" i="4"/>
  <c r="V466" i="4"/>
  <c r="U467" i="4"/>
  <c r="V467" i="4"/>
  <c r="U468" i="4"/>
  <c r="V468" i="4"/>
  <c r="U469" i="4"/>
  <c r="V469" i="4"/>
  <c r="U470" i="4"/>
  <c r="V470" i="4"/>
  <c r="U471" i="4"/>
  <c r="V471" i="4"/>
  <c r="U472" i="4"/>
  <c r="V472" i="4"/>
  <c r="U473" i="4"/>
  <c r="V473" i="4"/>
  <c r="U474" i="4"/>
  <c r="V474" i="4"/>
  <c r="U475" i="4"/>
  <c r="V475" i="4"/>
  <c r="U476" i="4"/>
  <c r="V476" i="4"/>
  <c r="U477" i="4"/>
  <c r="V477" i="4"/>
  <c r="U478" i="4"/>
  <c r="V478" i="4"/>
  <c r="U479" i="4"/>
  <c r="V479" i="4"/>
  <c r="U480" i="4"/>
  <c r="V480" i="4"/>
  <c r="U481" i="4"/>
  <c r="V481" i="4"/>
  <c r="U482" i="4"/>
  <c r="V482" i="4"/>
  <c r="U483" i="4"/>
  <c r="V483" i="4"/>
  <c r="U484" i="4"/>
  <c r="V484" i="4"/>
  <c r="U485" i="4"/>
  <c r="V485" i="4"/>
  <c r="U486" i="4"/>
  <c r="V486" i="4"/>
  <c r="U487" i="4"/>
  <c r="V487" i="4"/>
  <c r="U488" i="4"/>
  <c r="V488" i="4"/>
  <c r="U489" i="4"/>
  <c r="V489" i="4"/>
  <c r="U490" i="4"/>
  <c r="V490" i="4"/>
  <c r="U491" i="4"/>
  <c r="V491" i="4"/>
  <c r="U492" i="4"/>
  <c r="V492" i="4"/>
  <c r="U493" i="4"/>
  <c r="V493" i="4"/>
  <c r="U494" i="4"/>
  <c r="V494" i="4"/>
  <c r="U495" i="4"/>
  <c r="V495" i="4"/>
  <c r="U496" i="4"/>
  <c r="V496" i="4"/>
  <c r="U497" i="4"/>
  <c r="V497" i="4"/>
  <c r="U498" i="4"/>
  <c r="V498" i="4"/>
  <c r="U499" i="4"/>
  <c r="V499" i="4"/>
  <c r="U500" i="4"/>
  <c r="V500" i="4"/>
  <c r="U501" i="4"/>
  <c r="V501" i="4"/>
  <c r="U502" i="4"/>
  <c r="V502" i="4"/>
  <c r="U503" i="4"/>
  <c r="V503" i="4"/>
  <c r="U504" i="4"/>
  <c r="V504" i="4"/>
  <c r="U505" i="4"/>
  <c r="V505" i="4"/>
  <c r="U506" i="4"/>
  <c r="V506" i="4"/>
  <c r="U507" i="4"/>
  <c r="V507" i="4"/>
  <c r="U508" i="4"/>
  <c r="V508" i="4"/>
  <c r="U509" i="4"/>
  <c r="V509" i="4"/>
  <c r="U510" i="4"/>
  <c r="V510" i="4"/>
  <c r="U511" i="4"/>
  <c r="V511" i="4"/>
  <c r="U512" i="4"/>
  <c r="V512" i="4"/>
  <c r="U513" i="4"/>
  <c r="V513" i="4"/>
  <c r="U514" i="4"/>
  <c r="V514" i="4"/>
  <c r="U515" i="4"/>
  <c r="V515" i="4"/>
  <c r="U516" i="4"/>
  <c r="V516" i="4"/>
  <c r="U517" i="4"/>
  <c r="V517" i="4"/>
  <c r="U518" i="4"/>
  <c r="V518" i="4"/>
  <c r="U519" i="4"/>
  <c r="V519" i="4"/>
  <c r="U520" i="4"/>
  <c r="V520" i="4"/>
  <c r="U521" i="4"/>
  <c r="V521" i="4"/>
  <c r="U522" i="4"/>
  <c r="V522" i="4"/>
  <c r="U523" i="4"/>
  <c r="V523" i="4"/>
  <c r="U524" i="4"/>
  <c r="V524" i="4"/>
  <c r="U525" i="4"/>
  <c r="V525" i="4"/>
  <c r="U526" i="4"/>
  <c r="V526" i="4"/>
  <c r="U527" i="4"/>
  <c r="V527" i="4"/>
  <c r="U528" i="4"/>
  <c r="V528" i="4"/>
  <c r="U529" i="4"/>
  <c r="V529" i="4"/>
  <c r="U530" i="4"/>
  <c r="V530" i="4"/>
  <c r="U531" i="4"/>
  <c r="V531" i="4"/>
  <c r="U532" i="4"/>
  <c r="V532" i="4"/>
  <c r="U533" i="4"/>
  <c r="V533" i="4"/>
  <c r="U534" i="4"/>
  <c r="V534" i="4"/>
  <c r="U535" i="4"/>
  <c r="V535" i="4"/>
  <c r="U536" i="4"/>
  <c r="V536" i="4"/>
  <c r="U537" i="4"/>
  <c r="V537" i="4"/>
  <c r="U538" i="4"/>
  <c r="V538" i="4"/>
  <c r="U539" i="4"/>
  <c r="V539" i="4"/>
  <c r="U540" i="4"/>
  <c r="V540" i="4"/>
  <c r="U541" i="4"/>
  <c r="V541" i="4"/>
  <c r="U542" i="4"/>
  <c r="V542" i="4"/>
  <c r="U543" i="4"/>
  <c r="V543" i="4"/>
  <c r="U544" i="4"/>
  <c r="V544" i="4"/>
  <c r="U545" i="4"/>
  <c r="V545" i="4"/>
  <c r="U546" i="4"/>
  <c r="V546" i="4"/>
  <c r="U547" i="4"/>
  <c r="V547" i="4"/>
  <c r="U548" i="4"/>
  <c r="V548" i="4"/>
  <c r="U549" i="4"/>
  <c r="V549" i="4"/>
  <c r="U550" i="4"/>
  <c r="V550" i="4"/>
  <c r="U551" i="4"/>
  <c r="V551" i="4"/>
  <c r="U552" i="4"/>
  <c r="V552" i="4"/>
  <c r="U553" i="4"/>
  <c r="V553" i="4"/>
  <c r="U554" i="4"/>
  <c r="V554" i="4"/>
  <c r="U555" i="4"/>
  <c r="V555" i="4"/>
  <c r="U556" i="4"/>
  <c r="V556" i="4"/>
  <c r="U557" i="4"/>
  <c r="V557" i="4"/>
  <c r="U558" i="4"/>
  <c r="V558" i="4"/>
  <c r="U559" i="4"/>
  <c r="V559" i="4"/>
  <c r="U560" i="4"/>
  <c r="V560" i="4"/>
  <c r="U561" i="4"/>
  <c r="V561" i="4"/>
  <c r="U562" i="4"/>
  <c r="V562" i="4"/>
  <c r="U563" i="4"/>
  <c r="V563" i="4"/>
  <c r="U564" i="4"/>
  <c r="V564" i="4"/>
  <c r="U565" i="4"/>
  <c r="V565" i="4"/>
  <c r="U566" i="4"/>
  <c r="V566" i="4"/>
  <c r="U567" i="4"/>
  <c r="V567" i="4"/>
  <c r="U568" i="4"/>
  <c r="V568" i="4"/>
  <c r="U569" i="4"/>
  <c r="V569" i="4"/>
  <c r="U570" i="4"/>
  <c r="V570" i="4"/>
  <c r="U571" i="4"/>
  <c r="V571" i="4"/>
  <c r="U572" i="4"/>
  <c r="V572" i="4"/>
  <c r="U573" i="4"/>
  <c r="V573" i="4"/>
  <c r="U574" i="4"/>
  <c r="V574" i="4"/>
  <c r="U575" i="4"/>
  <c r="V575" i="4"/>
  <c r="U576" i="4"/>
  <c r="V576" i="4"/>
  <c r="U577" i="4"/>
  <c r="V577" i="4"/>
  <c r="U578" i="4"/>
  <c r="V578" i="4"/>
  <c r="U579" i="4"/>
  <c r="V579" i="4"/>
  <c r="U580" i="4"/>
  <c r="V580" i="4"/>
  <c r="U581" i="4"/>
  <c r="V581" i="4"/>
  <c r="U582" i="4"/>
  <c r="V582" i="4"/>
  <c r="U583" i="4"/>
  <c r="V583" i="4"/>
  <c r="U584" i="4"/>
  <c r="V584" i="4"/>
  <c r="U585" i="4"/>
  <c r="V585" i="4"/>
  <c r="U586" i="4"/>
  <c r="V586" i="4"/>
  <c r="U587" i="4"/>
  <c r="V587" i="4"/>
  <c r="U588" i="4"/>
  <c r="V588" i="4"/>
  <c r="U589" i="4"/>
  <c r="V589" i="4"/>
  <c r="U590" i="4"/>
  <c r="V590" i="4"/>
  <c r="U591" i="4"/>
  <c r="V591" i="4"/>
  <c r="U592" i="4"/>
  <c r="V592" i="4"/>
  <c r="U593" i="4"/>
  <c r="V593" i="4"/>
  <c r="U594" i="4"/>
  <c r="V594" i="4"/>
  <c r="U595" i="4"/>
  <c r="V595" i="4"/>
  <c r="U596" i="4"/>
  <c r="V596" i="4"/>
  <c r="U597" i="4"/>
  <c r="V597" i="4"/>
  <c r="U598" i="4"/>
  <c r="V598" i="4"/>
  <c r="U599" i="4"/>
  <c r="V599" i="4"/>
  <c r="U600" i="4"/>
  <c r="V600" i="4"/>
  <c r="U601" i="4"/>
  <c r="V601" i="4"/>
  <c r="U602" i="4"/>
  <c r="V602" i="4"/>
  <c r="U603" i="4"/>
  <c r="V603" i="4"/>
  <c r="U604" i="4"/>
  <c r="V604" i="4"/>
  <c r="U605" i="4"/>
  <c r="V605" i="4"/>
  <c r="U606" i="4"/>
  <c r="V606" i="4"/>
  <c r="U607" i="4"/>
  <c r="V607" i="4"/>
  <c r="U608" i="4"/>
  <c r="V608" i="4"/>
  <c r="U609" i="4"/>
  <c r="V609" i="4"/>
  <c r="U610" i="4"/>
  <c r="V610" i="4"/>
  <c r="U611" i="4"/>
  <c r="V611" i="4"/>
  <c r="U612" i="4"/>
  <c r="V612" i="4"/>
  <c r="U613" i="4"/>
  <c r="V613" i="4"/>
  <c r="U614" i="4"/>
  <c r="V614" i="4"/>
  <c r="U615" i="4"/>
  <c r="V615" i="4"/>
  <c r="U616" i="4"/>
  <c r="V616" i="4"/>
  <c r="U617" i="4"/>
  <c r="V617" i="4"/>
  <c r="U618" i="4"/>
  <c r="V618" i="4"/>
  <c r="U619" i="4"/>
  <c r="V619" i="4"/>
  <c r="U620" i="4"/>
  <c r="V620" i="4"/>
  <c r="U621" i="4"/>
  <c r="V621" i="4"/>
  <c r="U622" i="4"/>
  <c r="V622" i="4"/>
  <c r="U623" i="4"/>
  <c r="V623" i="4"/>
  <c r="U624" i="4"/>
  <c r="V624" i="4"/>
  <c r="U625" i="4"/>
  <c r="V625" i="4"/>
  <c r="U626" i="4"/>
  <c r="V626" i="4"/>
  <c r="U627" i="4"/>
  <c r="V627" i="4"/>
  <c r="U628" i="4"/>
  <c r="V628" i="4"/>
  <c r="U629" i="4"/>
  <c r="V629" i="4"/>
  <c r="U630" i="4"/>
  <c r="V630" i="4"/>
  <c r="U631" i="4"/>
  <c r="V631" i="4"/>
  <c r="U632" i="4"/>
  <c r="V632" i="4"/>
  <c r="U633" i="4"/>
  <c r="V633" i="4"/>
  <c r="U634" i="4"/>
  <c r="V634" i="4"/>
  <c r="U635" i="4"/>
  <c r="V635" i="4"/>
  <c r="U636" i="4"/>
  <c r="V636" i="4"/>
  <c r="U637" i="4"/>
  <c r="V637" i="4"/>
  <c r="U638" i="4"/>
  <c r="V638" i="4"/>
  <c r="U639" i="4"/>
  <c r="V639" i="4"/>
  <c r="U640" i="4"/>
  <c r="V640" i="4"/>
  <c r="U641" i="4"/>
  <c r="V641" i="4"/>
  <c r="U642" i="4"/>
  <c r="V642" i="4"/>
  <c r="U643" i="4"/>
  <c r="V643" i="4"/>
  <c r="U644" i="4"/>
  <c r="V644" i="4"/>
  <c r="U645" i="4"/>
  <c r="V645" i="4"/>
  <c r="U646" i="4"/>
  <c r="V646" i="4"/>
  <c r="U647" i="4"/>
  <c r="V647" i="4"/>
  <c r="U648" i="4"/>
  <c r="V648" i="4"/>
  <c r="U649" i="4"/>
  <c r="V649" i="4"/>
  <c r="U650" i="4"/>
  <c r="V650" i="4"/>
  <c r="U651" i="4"/>
  <c r="V651" i="4"/>
  <c r="U652" i="4"/>
  <c r="V652" i="4"/>
  <c r="U653" i="4"/>
  <c r="V653" i="4"/>
  <c r="U654" i="4"/>
  <c r="V654" i="4"/>
  <c r="U655" i="4"/>
  <c r="V655" i="4"/>
  <c r="U656" i="4"/>
  <c r="V656" i="4"/>
  <c r="U657" i="4"/>
  <c r="V657" i="4"/>
  <c r="U658" i="4"/>
  <c r="V658" i="4"/>
  <c r="U659" i="4"/>
  <c r="V659" i="4"/>
  <c r="U660" i="4"/>
  <c r="V660" i="4"/>
  <c r="U661" i="4"/>
  <c r="V661" i="4"/>
  <c r="U662" i="4"/>
  <c r="V662" i="4"/>
  <c r="U663" i="4"/>
  <c r="V663" i="4"/>
  <c r="U664" i="4"/>
  <c r="V664" i="4"/>
  <c r="U665" i="4"/>
  <c r="V665" i="4"/>
  <c r="U666" i="4"/>
  <c r="V666" i="4"/>
  <c r="U667" i="4"/>
  <c r="V667" i="4"/>
  <c r="U668" i="4"/>
  <c r="V668" i="4"/>
  <c r="U669" i="4"/>
  <c r="V669" i="4"/>
  <c r="U670" i="4"/>
  <c r="V670" i="4"/>
  <c r="U671" i="4"/>
  <c r="V671" i="4"/>
  <c r="U672" i="4"/>
  <c r="V672" i="4"/>
  <c r="U673" i="4"/>
  <c r="V673" i="4"/>
  <c r="U674" i="4"/>
  <c r="V674" i="4"/>
  <c r="U675" i="4"/>
  <c r="V675" i="4"/>
  <c r="U676" i="4"/>
  <c r="V676" i="4"/>
  <c r="U677" i="4"/>
  <c r="V677" i="4"/>
  <c r="U678" i="4"/>
  <c r="V678" i="4"/>
  <c r="U679" i="4"/>
  <c r="V679" i="4"/>
  <c r="U680" i="4"/>
  <c r="V680" i="4"/>
  <c r="U681" i="4"/>
  <c r="V681" i="4"/>
  <c r="U682" i="4"/>
  <c r="V682" i="4"/>
  <c r="U683" i="4"/>
  <c r="V683" i="4"/>
  <c r="U684" i="4"/>
  <c r="V684" i="4"/>
  <c r="U685" i="4"/>
  <c r="V685" i="4"/>
  <c r="U686" i="4"/>
  <c r="V686" i="4"/>
  <c r="U687" i="4"/>
  <c r="V687" i="4"/>
  <c r="U688" i="4"/>
  <c r="V688" i="4"/>
  <c r="U689" i="4"/>
  <c r="V689" i="4"/>
  <c r="U690" i="4"/>
  <c r="V690" i="4"/>
  <c r="U691" i="4"/>
  <c r="V691" i="4"/>
  <c r="U692" i="4"/>
  <c r="V692" i="4"/>
  <c r="U693" i="4"/>
  <c r="V693" i="4"/>
  <c r="U694" i="4"/>
  <c r="V694" i="4"/>
  <c r="U695" i="4"/>
  <c r="V695" i="4"/>
  <c r="U696" i="4"/>
  <c r="V696" i="4"/>
  <c r="U697" i="4"/>
  <c r="V697" i="4"/>
  <c r="U698" i="4"/>
  <c r="V698" i="4"/>
  <c r="U699" i="4"/>
  <c r="V699" i="4"/>
  <c r="U700" i="4"/>
  <c r="V700" i="4"/>
  <c r="U701" i="4"/>
  <c r="V701" i="4"/>
  <c r="U702" i="4"/>
  <c r="V702" i="4"/>
  <c r="U703" i="4"/>
  <c r="V703" i="4"/>
  <c r="U704" i="4"/>
  <c r="V704" i="4"/>
  <c r="U705" i="4"/>
  <c r="V705" i="4"/>
  <c r="U706" i="4"/>
  <c r="V706" i="4"/>
  <c r="U707" i="4"/>
  <c r="V707" i="4"/>
  <c r="U708" i="4"/>
  <c r="V708" i="4"/>
  <c r="U709" i="4"/>
  <c r="V709" i="4"/>
  <c r="U710" i="4"/>
  <c r="V710" i="4"/>
  <c r="U711" i="4"/>
  <c r="V711" i="4"/>
  <c r="U712" i="4"/>
  <c r="V712" i="4"/>
  <c r="U713" i="4"/>
  <c r="V713" i="4"/>
  <c r="U714" i="4"/>
  <c r="V714" i="4"/>
  <c r="U715" i="4"/>
  <c r="V715" i="4"/>
  <c r="U716" i="4"/>
  <c r="V716" i="4"/>
  <c r="U717" i="4"/>
  <c r="V717" i="4"/>
  <c r="U718" i="4"/>
  <c r="V718" i="4"/>
  <c r="U719" i="4"/>
  <c r="V719" i="4"/>
  <c r="U720" i="4"/>
  <c r="V720" i="4"/>
  <c r="U721" i="4"/>
  <c r="V721" i="4"/>
  <c r="U722" i="4"/>
  <c r="V722" i="4"/>
  <c r="U723" i="4"/>
  <c r="V723" i="4"/>
  <c r="U724" i="4"/>
  <c r="V724" i="4"/>
  <c r="U725" i="4"/>
  <c r="V725" i="4"/>
  <c r="U726" i="4"/>
  <c r="V726" i="4"/>
  <c r="U727" i="4"/>
  <c r="V727" i="4"/>
  <c r="U728" i="4"/>
  <c r="V728" i="4"/>
  <c r="U729" i="4"/>
  <c r="V729" i="4"/>
  <c r="U730" i="4"/>
  <c r="V730" i="4"/>
  <c r="U731" i="4"/>
  <c r="V731" i="4"/>
  <c r="U732" i="4"/>
  <c r="V732" i="4"/>
  <c r="U733" i="4"/>
  <c r="V733" i="4"/>
  <c r="U734" i="4"/>
  <c r="V734" i="4"/>
  <c r="U735" i="4"/>
  <c r="V735" i="4"/>
  <c r="U736" i="4"/>
  <c r="V736" i="4"/>
  <c r="U737" i="4"/>
  <c r="V737" i="4"/>
  <c r="U738" i="4"/>
  <c r="V738" i="4"/>
  <c r="U739" i="4"/>
  <c r="V739" i="4"/>
  <c r="U740" i="4"/>
  <c r="V740" i="4"/>
  <c r="U741" i="4"/>
  <c r="V741" i="4"/>
  <c r="U742" i="4"/>
  <c r="V742" i="4"/>
  <c r="U743" i="4"/>
  <c r="V743" i="4"/>
  <c r="U744" i="4"/>
  <c r="V744" i="4"/>
  <c r="U745" i="4"/>
  <c r="V745" i="4"/>
  <c r="U746" i="4"/>
  <c r="V746" i="4"/>
  <c r="U747" i="4"/>
  <c r="V747" i="4"/>
  <c r="U748" i="4"/>
  <c r="V748" i="4"/>
  <c r="U749" i="4"/>
  <c r="V749" i="4"/>
  <c r="U750" i="4"/>
  <c r="V750" i="4"/>
  <c r="U751" i="4"/>
  <c r="V751" i="4"/>
  <c r="U752" i="4"/>
  <c r="V752" i="4"/>
  <c r="U753" i="4"/>
  <c r="V753" i="4"/>
  <c r="U754" i="4"/>
  <c r="V754" i="4"/>
  <c r="U755" i="4"/>
  <c r="V755" i="4"/>
  <c r="U756" i="4"/>
  <c r="V756" i="4"/>
  <c r="U757" i="4"/>
  <c r="V757" i="4"/>
  <c r="U758" i="4"/>
  <c r="V758" i="4"/>
  <c r="U759" i="4"/>
  <c r="V759" i="4"/>
  <c r="U760" i="4"/>
  <c r="V760" i="4"/>
  <c r="U761" i="4"/>
  <c r="V761" i="4"/>
  <c r="U762" i="4"/>
  <c r="V762" i="4"/>
  <c r="U763" i="4"/>
  <c r="V763" i="4"/>
  <c r="U764" i="4"/>
  <c r="V764" i="4"/>
  <c r="U765" i="4"/>
  <c r="V765" i="4"/>
  <c r="U766" i="4"/>
  <c r="V766" i="4"/>
  <c r="U767" i="4"/>
  <c r="V767" i="4"/>
  <c r="U768" i="4"/>
  <c r="V768" i="4"/>
  <c r="U769" i="4"/>
  <c r="V769" i="4"/>
  <c r="U770" i="4"/>
  <c r="V770" i="4"/>
  <c r="U771" i="4"/>
  <c r="V771" i="4"/>
  <c r="U772" i="4"/>
  <c r="V772" i="4"/>
  <c r="U773" i="4"/>
  <c r="V773" i="4"/>
  <c r="U774" i="4"/>
  <c r="V774" i="4"/>
  <c r="U775" i="4"/>
  <c r="V775" i="4"/>
  <c r="U776" i="4"/>
  <c r="V776" i="4"/>
  <c r="U777" i="4"/>
  <c r="V777" i="4"/>
  <c r="U778" i="4"/>
  <c r="V778" i="4"/>
  <c r="U779" i="4"/>
  <c r="V779" i="4"/>
  <c r="U780" i="4"/>
  <c r="V780" i="4"/>
  <c r="U781" i="4"/>
  <c r="V781" i="4"/>
  <c r="U782" i="4"/>
  <c r="V782" i="4"/>
  <c r="U783" i="4"/>
  <c r="V783" i="4"/>
  <c r="U784" i="4"/>
  <c r="V784" i="4"/>
  <c r="U785" i="4"/>
  <c r="V785" i="4"/>
  <c r="U786" i="4"/>
  <c r="V786" i="4"/>
  <c r="U787" i="4"/>
  <c r="V787" i="4"/>
  <c r="U788" i="4"/>
  <c r="V788" i="4"/>
  <c r="U789" i="4"/>
  <c r="V789" i="4"/>
  <c r="U790" i="4"/>
  <c r="V790" i="4"/>
  <c r="U791" i="4"/>
  <c r="V791" i="4"/>
  <c r="U792" i="4"/>
  <c r="V792" i="4"/>
  <c r="U793" i="4"/>
  <c r="V793" i="4"/>
  <c r="U794" i="4"/>
  <c r="V794" i="4"/>
  <c r="U795" i="4"/>
  <c r="V795" i="4"/>
  <c r="U796" i="4"/>
  <c r="V796" i="4"/>
  <c r="U797" i="4"/>
  <c r="V797" i="4"/>
  <c r="U798" i="4"/>
  <c r="V798" i="4"/>
  <c r="U799" i="4"/>
  <c r="V799" i="4"/>
  <c r="U800" i="4"/>
  <c r="V800" i="4"/>
  <c r="U801" i="4"/>
  <c r="V801" i="4"/>
  <c r="U802" i="4"/>
  <c r="V802" i="4"/>
  <c r="U803" i="4"/>
  <c r="V803" i="4"/>
  <c r="U804" i="4"/>
  <c r="V804" i="4"/>
  <c r="U805" i="4"/>
  <c r="V805" i="4"/>
  <c r="U806" i="4"/>
  <c r="V806" i="4"/>
  <c r="U807" i="4"/>
  <c r="V807" i="4"/>
  <c r="U808" i="4"/>
  <c r="V808" i="4"/>
  <c r="U809" i="4"/>
  <c r="V809" i="4"/>
  <c r="U810" i="4"/>
  <c r="V810" i="4"/>
  <c r="U811" i="4"/>
  <c r="V811" i="4"/>
  <c r="U812" i="4"/>
  <c r="V812" i="4"/>
  <c r="U813" i="4"/>
  <c r="V813" i="4"/>
  <c r="U814" i="4"/>
  <c r="V814" i="4"/>
  <c r="U815" i="4"/>
  <c r="V815" i="4"/>
  <c r="U816" i="4"/>
  <c r="V816" i="4"/>
  <c r="U817" i="4"/>
  <c r="V817" i="4"/>
  <c r="U818" i="4"/>
  <c r="V818" i="4"/>
  <c r="U819" i="4"/>
  <c r="V819" i="4"/>
  <c r="U820" i="4"/>
  <c r="V820" i="4"/>
  <c r="U821" i="4"/>
  <c r="V821" i="4"/>
  <c r="U822" i="4"/>
  <c r="V822" i="4"/>
  <c r="U823" i="4"/>
  <c r="V823" i="4"/>
  <c r="U824" i="4"/>
  <c r="V824" i="4"/>
  <c r="U825" i="4"/>
  <c r="V825" i="4"/>
  <c r="U826" i="4"/>
  <c r="V826" i="4"/>
  <c r="U827" i="4"/>
  <c r="V827" i="4"/>
  <c r="U828" i="4"/>
  <c r="V828" i="4"/>
  <c r="U829" i="4"/>
  <c r="V829" i="4"/>
  <c r="U830" i="4"/>
  <c r="V830" i="4"/>
  <c r="U831" i="4"/>
  <c r="V831" i="4"/>
  <c r="U832" i="4"/>
  <c r="V832" i="4"/>
  <c r="U833" i="4"/>
  <c r="V833" i="4"/>
  <c r="U834" i="4"/>
  <c r="V834" i="4"/>
  <c r="U835" i="4"/>
  <c r="V835" i="4"/>
  <c r="U836" i="4"/>
  <c r="V836" i="4"/>
  <c r="U837" i="4"/>
  <c r="V837" i="4"/>
  <c r="U838" i="4"/>
  <c r="V838" i="4"/>
  <c r="U839" i="4"/>
  <c r="V839" i="4"/>
  <c r="U840" i="4"/>
  <c r="V840" i="4"/>
  <c r="U841" i="4"/>
  <c r="V841" i="4"/>
  <c r="U842" i="4"/>
  <c r="V842" i="4"/>
  <c r="U843" i="4"/>
  <c r="V843" i="4"/>
  <c r="U844" i="4"/>
  <c r="V844" i="4"/>
  <c r="U845" i="4"/>
  <c r="V845" i="4"/>
  <c r="U846" i="4"/>
  <c r="V846" i="4"/>
  <c r="U847" i="4"/>
  <c r="V847" i="4"/>
  <c r="U848" i="4"/>
  <c r="V848" i="4"/>
  <c r="U849" i="4"/>
  <c r="V849" i="4"/>
  <c r="U850" i="4"/>
  <c r="V850" i="4"/>
  <c r="U851" i="4"/>
  <c r="V851" i="4"/>
  <c r="U852" i="4"/>
  <c r="V852" i="4"/>
  <c r="U853" i="4"/>
  <c r="V853" i="4"/>
  <c r="U854" i="4"/>
  <c r="V854" i="4"/>
  <c r="U855" i="4"/>
  <c r="V855" i="4"/>
  <c r="U856" i="4"/>
  <c r="V856" i="4"/>
  <c r="U857" i="4"/>
  <c r="V857" i="4"/>
  <c r="U858" i="4"/>
  <c r="V858" i="4"/>
  <c r="U859" i="4"/>
  <c r="V859" i="4"/>
  <c r="U860" i="4"/>
  <c r="V860" i="4"/>
  <c r="U861" i="4"/>
  <c r="V861" i="4"/>
  <c r="U862" i="4"/>
  <c r="V862" i="4"/>
  <c r="U863" i="4"/>
  <c r="V863" i="4"/>
  <c r="U864" i="4"/>
  <c r="V864" i="4"/>
  <c r="U865" i="4"/>
  <c r="V865" i="4"/>
  <c r="U866" i="4"/>
  <c r="V866" i="4"/>
  <c r="U867" i="4"/>
  <c r="V867" i="4"/>
  <c r="U868" i="4"/>
  <c r="V868" i="4"/>
  <c r="U869" i="4"/>
  <c r="V869" i="4"/>
  <c r="U870" i="4"/>
  <c r="V870" i="4"/>
  <c r="U871" i="4"/>
  <c r="V871" i="4"/>
  <c r="U872" i="4"/>
  <c r="V872" i="4"/>
  <c r="U873" i="4"/>
  <c r="V873" i="4"/>
  <c r="U874" i="4"/>
  <c r="V874" i="4"/>
  <c r="U875" i="4"/>
  <c r="V875" i="4"/>
  <c r="U876" i="4"/>
  <c r="V876" i="4"/>
  <c r="U877" i="4"/>
  <c r="V877" i="4"/>
  <c r="U878" i="4"/>
  <c r="V878" i="4"/>
  <c r="U879" i="4"/>
  <c r="V879" i="4"/>
  <c r="U880" i="4"/>
  <c r="V880" i="4"/>
  <c r="U881" i="4"/>
  <c r="V881" i="4"/>
  <c r="U882" i="4"/>
  <c r="V882" i="4"/>
  <c r="U883" i="4"/>
  <c r="V883" i="4"/>
  <c r="U884" i="4"/>
  <c r="V884" i="4"/>
  <c r="U885" i="4"/>
  <c r="V885" i="4"/>
  <c r="U886" i="4"/>
  <c r="V886" i="4"/>
  <c r="U887" i="4"/>
  <c r="V887" i="4"/>
  <c r="U888" i="4"/>
  <c r="V888" i="4"/>
  <c r="U889" i="4"/>
  <c r="V889" i="4"/>
  <c r="U890" i="4"/>
  <c r="V890" i="4"/>
  <c r="U891" i="4"/>
  <c r="V891" i="4"/>
  <c r="U892" i="4"/>
  <c r="V892" i="4"/>
  <c r="U893" i="4"/>
  <c r="V893" i="4"/>
  <c r="U894" i="4"/>
  <c r="V894" i="4"/>
  <c r="U895" i="4"/>
  <c r="V895" i="4"/>
  <c r="U896" i="4"/>
  <c r="V896" i="4"/>
  <c r="U897" i="4"/>
  <c r="V897" i="4"/>
  <c r="U898" i="4"/>
  <c r="V898" i="4"/>
  <c r="U899" i="4"/>
  <c r="V899" i="4"/>
  <c r="U900" i="4"/>
  <c r="V900" i="4"/>
  <c r="U901" i="4"/>
  <c r="V901" i="4"/>
  <c r="U902" i="4"/>
  <c r="V902" i="4"/>
  <c r="U903" i="4"/>
  <c r="V903" i="4"/>
  <c r="U904" i="4"/>
  <c r="V904" i="4"/>
  <c r="U905" i="4"/>
  <c r="V905" i="4"/>
  <c r="U906" i="4"/>
  <c r="V906" i="4"/>
  <c r="U907" i="4"/>
  <c r="V907" i="4"/>
  <c r="U908" i="4"/>
  <c r="V908" i="4"/>
  <c r="U909" i="4"/>
  <c r="V909" i="4"/>
  <c r="U910" i="4"/>
  <c r="V910" i="4"/>
  <c r="U911" i="4"/>
  <c r="V911" i="4"/>
  <c r="U912" i="4"/>
  <c r="V912" i="4"/>
  <c r="U913" i="4"/>
  <c r="V913" i="4"/>
  <c r="U914" i="4"/>
  <c r="V914" i="4"/>
  <c r="U915" i="4"/>
  <c r="V915" i="4"/>
  <c r="U916" i="4"/>
  <c r="V916" i="4"/>
  <c r="U917" i="4"/>
  <c r="V917" i="4"/>
  <c r="U918" i="4"/>
  <c r="V918" i="4"/>
  <c r="U919" i="4"/>
  <c r="V919" i="4"/>
  <c r="U920" i="4"/>
  <c r="V920" i="4"/>
  <c r="U921" i="4"/>
  <c r="V921" i="4"/>
  <c r="U922" i="4"/>
  <c r="V922" i="4"/>
  <c r="U923" i="4"/>
  <c r="V923" i="4"/>
  <c r="U924" i="4"/>
  <c r="V924" i="4"/>
  <c r="U925" i="4"/>
  <c r="V925" i="4"/>
  <c r="U926" i="4"/>
  <c r="V926" i="4"/>
  <c r="U927" i="4"/>
  <c r="V927" i="4"/>
  <c r="U928" i="4"/>
  <c r="V928" i="4"/>
  <c r="U929" i="4"/>
  <c r="V929" i="4"/>
  <c r="U930" i="4"/>
  <c r="V930" i="4"/>
  <c r="U931" i="4"/>
  <c r="V931" i="4"/>
  <c r="U932" i="4"/>
  <c r="V932" i="4"/>
  <c r="U933" i="4"/>
  <c r="V933" i="4"/>
  <c r="U934" i="4"/>
  <c r="V934" i="4"/>
  <c r="U935" i="4"/>
  <c r="V935" i="4"/>
  <c r="U936" i="4"/>
  <c r="V936" i="4"/>
  <c r="U937" i="4"/>
  <c r="V937" i="4"/>
  <c r="U938" i="4"/>
  <c r="V938" i="4"/>
  <c r="U939" i="4"/>
  <c r="V939" i="4"/>
  <c r="U940" i="4"/>
  <c r="V940" i="4"/>
  <c r="U941" i="4"/>
  <c r="V941" i="4"/>
  <c r="U942" i="4"/>
  <c r="V942" i="4"/>
  <c r="U943" i="4"/>
  <c r="V943" i="4"/>
  <c r="U944" i="4"/>
  <c r="V944" i="4"/>
  <c r="U945" i="4"/>
  <c r="V945" i="4"/>
  <c r="U946" i="4"/>
  <c r="V946" i="4"/>
  <c r="U947" i="4"/>
  <c r="V947" i="4"/>
  <c r="U948" i="4"/>
  <c r="V948" i="4"/>
  <c r="U949" i="4"/>
  <c r="V949" i="4"/>
  <c r="U950" i="4"/>
  <c r="V950" i="4"/>
  <c r="U951" i="4"/>
  <c r="V951" i="4"/>
  <c r="U952" i="4"/>
  <c r="V952" i="4"/>
  <c r="U953" i="4"/>
  <c r="V953" i="4"/>
  <c r="U954" i="4"/>
  <c r="V954" i="4"/>
  <c r="U955" i="4"/>
  <c r="V955" i="4"/>
  <c r="U956" i="4"/>
  <c r="V956" i="4"/>
  <c r="U957" i="4"/>
  <c r="V957" i="4"/>
  <c r="U958" i="4"/>
  <c r="V958" i="4"/>
  <c r="U959" i="4"/>
  <c r="V959" i="4"/>
  <c r="U960" i="4"/>
  <c r="V960" i="4"/>
  <c r="U961" i="4"/>
  <c r="V961" i="4"/>
  <c r="U962" i="4"/>
  <c r="V962" i="4"/>
  <c r="U963" i="4"/>
  <c r="V963" i="4"/>
  <c r="U964" i="4"/>
  <c r="V964" i="4"/>
  <c r="U965" i="4"/>
  <c r="V965" i="4"/>
  <c r="U966" i="4"/>
  <c r="V966" i="4"/>
  <c r="U967" i="4"/>
  <c r="V967" i="4"/>
  <c r="U968" i="4"/>
  <c r="V968" i="4"/>
  <c r="U969" i="4"/>
  <c r="V969" i="4"/>
  <c r="U970" i="4"/>
  <c r="V970" i="4"/>
  <c r="U971" i="4"/>
  <c r="V971" i="4"/>
  <c r="U972" i="4"/>
  <c r="V972" i="4"/>
  <c r="U973" i="4"/>
  <c r="V973" i="4"/>
  <c r="U974" i="4"/>
  <c r="V974" i="4"/>
  <c r="U975" i="4"/>
  <c r="V975" i="4"/>
  <c r="U976" i="4"/>
  <c r="V976" i="4"/>
  <c r="U977" i="4"/>
  <c r="V977" i="4"/>
  <c r="U978" i="4"/>
  <c r="V978" i="4"/>
  <c r="U979" i="4"/>
  <c r="V979" i="4"/>
  <c r="U980" i="4"/>
  <c r="V980" i="4"/>
  <c r="U981" i="4"/>
  <c r="V981" i="4"/>
  <c r="U982" i="4"/>
  <c r="V982" i="4"/>
  <c r="U983" i="4"/>
  <c r="V983" i="4"/>
  <c r="U984" i="4"/>
  <c r="V984" i="4"/>
  <c r="U985" i="4"/>
  <c r="V985" i="4"/>
  <c r="U986" i="4"/>
  <c r="V986" i="4"/>
  <c r="U987" i="4"/>
  <c r="V987" i="4"/>
  <c r="U988" i="4"/>
  <c r="V988" i="4"/>
  <c r="U989" i="4"/>
  <c r="V989" i="4"/>
  <c r="U990" i="4"/>
  <c r="V990" i="4"/>
  <c r="U991" i="4"/>
  <c r="V991" i="4"/>
  <c r="U992" i="4"/>
  <c r="V992" i="4"/>
  <c r="U993" i="4"/>
  <c r="V993" i="4"/>
  <c r="U994" i="4"/>
  <c r="V994" i="4"/>
  <c r="U995" i="4"/>
  <c r="V995" i="4"/>
  <c r="U996" i="4"/>
  <c r="V996" i="4"/>
  <c r="U997" i="4"/>
  <c r="V997" i="4"/>
  <c r="U998" i="4"/>
  <c r="V998" i="4"/>
  <c r="U999" i="4"/>
  <c r="V999" i="4"/>
  <c r="U1000" i="4"/>
  <c r="V1000" i="4"/>
  <c r="U1001" i="4"/>
  <c r="V1001" i="4"/>
  <c r="U1002" i="4"/>
  <c r="V1002" i="4"/>
  <c r="U1003" i="4"/>
  <c r="V1003" i="4"/>
  <c r="U1004" i="4"/>
  <c r="V1004" i="4"/>
  <c r="U1005" i="4"/>
  <c r="V1005" i="4"/>
  <c r="U1006" i="4"/>
  <c r="V1006" i="4"/>
  <c r="U1007" i="4"/>
  <c r="V1007" i="4"/>
  <c r="U1008" i="4"/>
  <c r="V1008" i="4"/>
  <c r="U1009" i="4"/>
  <c r="V1009" i="4"/>
  <c r="U1010" i="4"/>
  <c r="V1010" i="4"/>
  <c r="U1011" i="4"/>
  <c r="V1011" i="4"/>
  <c r="U1012" i="4"/>
  <c r="V1012" i="4"/>
  <c r="U1013" i="4"/>
  <c r="V1013" i="4"/>
  <c r="U1014" i="4"/>
  <c r="V1014" i="4"/>
  <c r="U1015" i="4"/>
  <c r="V1015" i="4"/>
  <c r="U1016" i="4"/>
  <c r="V1016" i="4"/>
  <c r="U1017" i="4"/>
  <c r="V1017" i="4"/>
  <c r="U1018" i="4"/>
  <c r="V1018" i="4"/>
  <c r="U1019" i="4"/>
  <c r="V1019" i="4"/>
  <c r="U1020" i="4"/>
  <c r="V1020" i="4"/>
  <c r="U1021" i="4"/>
  <c r="V1021" i="4"/>
  <c r="U1022" i="4"/>
  <c r="V1022" i="4"/>
  <c r="U1023" i="4"/>
  <c r="V1023" i="4"/>
  <c r="U1024" i="4"/>
  <c r="V1024" i="4"/>
  <c r="U1025" i="4"/>
  <c r="V1025" i="4"/>
  <c r="U1026" i="4"/>
  <c r="V1026" i="4"/>
  <c r="U1027" i="4"/>
  <c r="V1027" i="4"/>
  <c r="U1028" i="4"/>
  <c r="V1028" i="4"/>
  <c r="U1029" i="4"/>
  <c r="V1029" i="4"/>
  <c r="U1030" i="4"/>
  <c r="V1030" i="4"/>
  <c r="U1031" i="4"/>
  <c r="V1031" i="4"/>
  <c r="U1032" i="4"/>
  <c r="V1032" i="4"/>
  <c r="U1033" i="4"/>
  <c r="V1033" i="4"/>
  <c r="U1034" i="4"/>
  <c r="V1034" i="4"/>
  <c r="U1035" i="4"/>
  <c r="V1035" i="4"/>
  <c r="U1036" i="4"/>
  <c r="V1036" i="4"/>
  <c r="U1037" i="4"/>
  <c r="V1037" i="4"/>
  <c r="U1038" i="4"/>
  <c r="V1038" i="4"/>
  <c r="U1039" i="4"/>
  <c r="V1039" i="4"/>
  <c r="U1040" i="4"/>
  <c r="V1040" i="4"/>
  <c r="U1041" i="4"/>
  <c r="V1041" i="4"/>
  <c r="U1042" i="4"/>
  <c r="V1042" i="4"/>
  <c r="U1043" i="4"/>
  <c r="V1043" i="4"/>
  <c r="U1044" i="4"/>
  <c r="V1044" i="4"/>
  <c r="U1045" i="4"/>
  <c r="V1045" i="4"/>
  <c r="U1046" i="4"/>
  <c r="V1046" i="4"/>
  <c r="U1047" i="4"/>
  <c r="V1047" i="4"/>
  <c r="U1048" i="4"/>
  <c r="V1048" i="4"/>
  <c r="U1049" i="4"/>
  <c r="V1049" i="4"/>
  <c r="U1050" i="4"/>
  <c r="V1050" i="4"/>
  <c r="U1051" i="4"/>
  <c r="V1051" i="4"/>
  <c r="U1052" i="4"/>
  <c r="V1052" i="4"/>
  <c r="U1053" i="4"/>
  <c r="V1053" i="4"/>
  <c r="U1054" i="4"/>
  <c r="V1054" i="4"/>
  <c r="U1055" i="4"/>
  <c r="V1055" i="4"/>
  <c r="U1056" i="4"/>
  <c r="V1056" i="4"/>
  <c r="U1057" i="4"/>
  <c r="V1057" i="4"/>
  <c r="U1058" i="4"/>
  <c r="V1058" i="4"/>
  <c r="U1059" i="4"/>
  <c r="V1059" i="4"/>
  <c r="U1060" i="4"/>
  <c r="V1060" i="4"/>
  <c r="U1061" i="4"/>
  <c r="V1061" i="4"/>
  <c r="U1062" i="4"/>
  <c r="V1062" i="4"/>
  <c r="U1063" i="4"/>
  <c r="V1063" i="4"/>
  <c r="U1064" i="4"/>
  <c r="V1064" i="4"/>
  <c r="U1065" i="4"/>
  <c r="V1065" i="4"/>
  <c r="U1066" i="4"/>
  <c r="V1066" i="4"/>
  <c r="U1067" i="4"/>
  <c r="V1067" i="4"/>
  <c r="U1068" i="4"/>
  <c r="V1068" i="4"/>
  <c r="U1069" i="4"/>
  <c r="V1069" i="4"/>
  <c r="U1070" i="4"/>
  <c r="V1070" i="4"/>
  <c r="U1071" i="4"/>
  <c r="V1071" i="4"/>
  <c r="U1072" i="4"/>
  <c r="V1072" i="4"/>
  <c r="U1073" i="4"/>
  <c r="V1073" i="4"/>
  <c r="U1074" i="4"/>
  <c r="V1074" i="4"/>
  <c r="U1075" i="4"/>
  <c r="V1075" i="4"/>
  <c r="U1076" i="4"/>
  <c r="V1076" i="4"/>
  <c r="U1077" i="4"/>
  <c r="V1077" i="4"/>
  <c r="U1078" i="4"/>
  <c r="V1078" i="4"/>
  <c r="U1079" i="4"/>
  <c r="V1079" i="4"/>
  <c r="U1080" i="4"/>
  <c r="V1080" i="4"/>
  <c r="U1081" i="4"/>
  <c r="V1081" i="4"/>
  <c r="U1082" i="4"/>
  <c r="V1082" i="4"/>
  <c r="U1083" i="4"/>
  <c r="V1083" i="4"/>
  <c r="U1084" i="4"/>
  <c r="V1084" i="4"/>
  <c r="U1085" i="4"/>
  <c r="V1085" i="4"/>
  <c r="U1086" i="4"/>
  <c r="V1086" i="4"/>
  <c r="U1087" i="4"/>
  <c r="V1087" i="4"/>
  <c r="U1088" i="4"/>
  <c r="V1088" i="4"/>
  <c r="U1089" i="4"/>
  <c r="V1089" i="4"/>
  <c r="U1090" i="4"/>
  <c r="V1090" i="4"/>
  <c r="U1091" i="4"/>
  <c r="V1091" i="4"/>
  <c r="U1092" i="4"/>
  <c r="V1092" i="4"/>
  <c r="U1093" i="4"/>
  <c r="V1093" i="4"/>
  <c r="U1094" i="4"/>
  <c r="V1094" i="4"/>
  <c r="U1095" i="4"/>
  <c r="V1095" i="4"/>
  <c r="U1096" i="4"/>
  <c r="V1096" i="4"/>
  <c r="U1097" i="4"/>
  <c r="V1097" i="4"/>
  <c r="U1098" i="4"/>
  <c r="V1098" i="4"/>
  <c r="U1099" i="4"/>
  <c r="V1099" i="4"/>
  <c r="U1100" i="4"/>
  <c r="V1100" i="4"/>
  <c r="U1101" i="4"/>
  <c r="V1101" i="4"/>
  <c r="U1102" i="4"/>
  <c r="V1102" i="4"/>
  <c r="U1103" i="4"/>
  <c r="V1103" i="4"/>
  <c r="U1104" i="4"/>
  <c r="V1104" i="4"/>
  <c r="U1105" i="4"/>
  <c r="V1105" i="4"/>
  <c r="U1106" i="4"/>
  <c r="V1106" i="4"/>
  <c r="U1107" i="4"/>
  <c r="V1107" i="4"/>
  <c r="U1108" i="4"/>
  <c r="V1108" i="4"/>
  <c r="U1109" i="4"/>
  <c r="V1109" i="4"/>
  <c r="U1110" i="4"/>
  <c r="V1110" i="4"/>
  <c r="U1111" i="4"/>
  <c r="V1111" i="4"/>
  <c r="U1112" i="4"/>
  <c r="V1112" i="4"/>
  <c r="U1113" i="4"/>
  <c r="V1113" i="4"/>
  <c r="U1114" i="4"/>
  <c r="V1114" i="4"/>
  <c r="U1115" i="4"/>
  <c r="V1115" i="4"/>
  <c r="U1116" i="4"/>
  <c r="V1116" i="4"/>
  <c r="U1117" i="4"/>
  <c r="V1117" i="4"/>
  <c r="U1118" i="4"/>
  <c r="V1118" i="4"/>
  <c r="U1119" i="4"/>
  <c r="V1119" i="4"/>
  <c r="U1120" i="4"/>
  <c r="V1120" i="4"/>
  <c r="U1121" i="4"/>
  <c r="V1121" i="4"/>
  <c r="U1122" i="4"/>
  <c r="V1122" i="4"/>
  <c r="U1123" i="4"/>
  <c r="V1123" i="4"/>
  <c r="U1124" i="4"/>
  <c r="V1124" i="4"/>
  <c r="U1125" i="4"/>
  <c r="V1125" i="4"/>
  <c r="U1126" i="4"/>
  <c r="V1126" i="4"/>
  <c r="U1127" i="4"/>
  <c r="V1127" i="4"/>
  <c r="U1128" i="4"/>
  <c r="V1128" i="4"/>
  <c r="U1129" i="4"/>
  <c r="V1129" i="4"/>
  <c r="U1130" i="4"/>
  <c r="V1130" i="4"/>
  <c r="U1131" i="4"/>
  <c r="V1131" i="4"/>
  <c r="U1132" i="4"/>
  <c r="V1132" i="4"/>
  <c r="U1133" i="4"/>
  <c r="V1133" i="4"/>
  <c r="U1134" i="4"/>
  <c r="V1134" i="4"/>
  <c r="U1135" i="4"/>
  <c r="V1135" i="4"/>
  <c r="V9" i="4"/>
  <c r="U9" i="4"/>
  <c r="X56" i="4"/>
  <c r="I44" i="4"/>
  <c r="I45" i="4"/>
  <c r="I46" i="4"/>
  <c r="I47" i="4"/>
  <c r="I48" i="4"/>
  <c r="I49" i="4"/>
  <c r="I50" i="4"/>
  <c r="I51" i="4"/>
  <c r="I52" i="4"/>
  <c r="I53" i="4"/>
  <c r="I54" i="4"/>
  <c r="I55" i="4"/>
  <c r="A47" i="5"/>
  <c r="I14" i="4"/>
  <c r="I13" i="4"/>
  <c r="AP10" i="4"/>
  <c r="AP11" i="4"/>
  <c r="AP12" i="4"/>
  <c r="AP13" i="4"/>
  <c r="AP14" i="4"/>
  <c r="AP15" i="4"/>
  <c r="AP16" i="4"/>
  <c r="AP17" i="4"/>
  <c r="AP18" i="4"/>
  <c r="AP19" i="4"/>
  <c r="AP20" i="4"/>
  <c r="AP21" i="4"/>
  <c r="AP22" i="4"/>
  <c r="AP23" i="4"/>
  <c r="AP24" i="4"/>
  <c r="AP25" i="4"/>
  <c r="AP26" i="4"/>
  <c r="AP27" i="4"/>
  <c r="AP28" i="4"/>
  <c r="AP29" i="4"/>
  <c r="AP30" i="4"/>
  <c r="AP31" i="4"/>
  <c r="AP32" i="4"/>
  <c r="AP33" i="4"/>
  <c r="AP34" i="4"/>
  <c r="AP35" i="4"/>
  <c r="AP36" i="4"/>
  <c r="AP37" i="4"/>
  <c r="AP38" i="4"/>
  <c r="AP39" i="4"/>
  <c r="AP40" i="4"/>
  <c r="AP41" i="4"/>
  <c r="AP42" i="4"/>
  <c r="AP43" i="4"/>
  <c r="AP44" i="4"/>
  <c r="AP45" i="4"/>
  <c r="AP46" i="4"/>
  <c r="AP48" i="4"/>
  <c r="AP49" i="4"/>
  <c r="AP50" i="4"/>
  <c r="AP51" i="4"/>
  <c r="AP52" i="4"/>
  <c r="AP53" i="4"/>
  <c r="AP54" i="4"/>
  <c r="AP55" i="4"/>
  <c r="AP56" i="4"/>
  <c r="AP57" i="4"/>
  <c r="AP58" i="4"/>
  <c r="AP59" i="4"/>
  <c r="AP60" i="4"/>
  <c r="AP61" i="4"/>
  <c r="AP62" i="4"/>
  <c r="AP63" i="4"/>
  <c r="AP64" i="4"/>
  <c r="AP65" i="4"/>
  <c r="AP66" i="4"/>
  <c r="AP67" i="4"/>
  <c r="AP68" i="4"/>
  <c r="AP69" i="4"/>
  <c r="AP70" i="4"/>
  <c r="AP71" i="4"/>
  <c r="AP72" i="4"/>
  <c r="AP73" i="4"/>
  <c r="AP74" i="4"/>
  <c r="AP75" i="4"/>
  <c r="AP76" i="4"/>
  <c r="AP77" i="4"/>
  <c r="AP78" i="4"/>
  <c r="AP79" i="4"/>
  <c r="AP80" i="4"/>
  <c r="AP81" i="4"/>
  <c r="AP82" i="4"/>
  <c r="AP83" i="4"/>
  <c r="AP84" i="4"/>
  <c r="AP85" i="4"/>
  <c r="AP86" i="4"/>
  <c r="AP87" i="4"/>
  <c r="AP88" i="4"/>
  <c r="AP89" i="4"/>
  <c r="AP90" i="4"/>
  <c r="AP91" i="4"/>
  <c r="AP92" i="4"/>
  <c r="AP93" i="4"/>
  <c r="AP94" i="4"/>
  <c r="AP95" i="4"/>
  <c r="AP96" i="4"/>
  <c r="AP97" i="4"/>
  <c r="AP98" i="4"/>
  <c r="AP99" i="4"/>
  <c r="AP100" i="4"/>
  <c r="AP101" i="4"/>
  <c r="AP102" i="4"/>
  <c r="AP103" i="4"/>
  <c r="AP104" i="4"/>
  <c r="AP105" i="4"/>
  <c r="AP106" i="4"/>
  <c r="AP107" i="4"/>
  <c r="AP108" i="4"/>
  <c r="AP109" i="4"/>
  <c r="AP110" i="4"/>
  <c r="AP111" i="4"/>
  <c r="AP112" i="4"/>
  <c r="AP113" i="4"/>
  <c r="AP114" i="4"/>
  <c r="AP115" i="4"/>
  <c r="AP116" i="4"/>
  <c r="AP117" i="4"/>
  <c r="AP118" i="4"/>
  <c r="AP119" i="4"/>
  <c r="AP120" i="4"/>
  <c r="AP121" i="4"/>
  <c r="AP122" i="4"/>
  <c r="AP123" i="4"/>
  <c r="AP124" i="4"/>
  <c r="AP125" i="4"/>
  <c r="AP126" i="4"/>
  <c r="AP127" i="4"/>
  <c r="AP128" i="4"/>
  <c r="AP129" i="4"/>
  <c r="AP130" i="4"/>
  <c r="AP131" i="4"/>
  <c r="AP132" i="4"/>
  <c r="AP133" i="4"/>
  <c r="AP134" i="4"/>
  <c r="AP135" i="4"/>
  <c r="AP136" i="4"/>
  <c r="AP137" i="4"/>
  <c r="AP138" i="4"/>
  <c r="AP139" i="4"/>
  <c r="AP140" i="4"/>
  <c r="AP141" i="4"/>
  <c r="AP142" i="4"/>
  <c r="AP143" i="4"/>
  <c r="AP144" i="4"/>
  <c r="AP145" i="4"/>
  <c r="AP146" i="4"/>
  <c r="AP147" i="4"/>
  <c r="AP148" i="4"/>
  <c r="AP149" i="4"/>
  <c r="AP150" i="4"/>
  <c r="AP151" i="4"/>
  <c r="AP152" i="4"/>
  <c r="AP153" i="4"/>
  <c r="AP154" i="4"/>
  <c r="AP155" i="4"/>
  <c r="AP156" i="4"/>
  <c r="AP157" i="4"/>
  <c r="AP158" i="4"/>
  <c r="AP159" i="4"/>
  <c r="AP160" i="4"/>
  <c r="AP161" i="4"/>
  <c r="AP162" i="4"/>
  <c r="AP163" i="4"/>
  <c r="AP164" i="4"/>
  <c r="AP165" i="4"/>
  <c r="AP166" i="4"/>
  <c r="AP167" i="4"/>
  <c r="AP168" i="4"/>
  <c r="AP169" i="4"/>
  <c r="AP170" i="4"/>
  <c r="AP171" i="4"/>
  <c r="AP172" i="4"/>
  <c r="AP173" i="4"/>
  <c r="AP174" i="4"/>
  <c r="AP175" i="4"/>
  <c r="AP176" i="4"/>
  <c r="AP177" i="4"/>
  <c r="AP178" i="4"/>
  <c r="AP179" i="4"/>
  <c r="AP180" i="4"/>
  <c r="AP181" i="4"/>
  <c r="AP182" i="4"/>
  <c r="AP183" i="4"/>
  <c r="AP184" i="4"/>
  <c r="AP185" i="4"/>
  <c r="AP186" i="4"/>
  <c r="AP187" i="4"/>
  <c r="AP188" i="4"/>
  <c r="AP189" i="4"/>
  <c r="AP190" i="4"/>
  <c r="AP191" i="4"/>
  <c r="AP192" i="4"/>
  <c r="AP193" i="4"/>
  <c r="AP194" i="4"/>
  <c r="AP195" i="4"/>
  <c r="AP196" i="4"/>
  <c r="AP197" i="4"/>
  <c r="AP198" i="4"/>
  <c r="AP199" i="4"/>
  <c r="AP200" i="4"/>
  <c r="AP201" i="4"/>
  <c r="AP202" i="4"/>
  <c r="AP203" i="4"/>
  <c r="AP204" i="4"/>
  <c r="AP205" i="4"/>
  <c r="AP206" i="4"/>
  <c r="AP207" i="4"/>
  <c r="AP208" i="4"/>
  <c r="AP209" i="4"/>
  <c r="AP210" i="4"/>
  <c r="AP211" i="4"/>
  <c r="AP212" i="4"/>
  <c r="AP213" i="4"/>
  <c r="AP214" i="4"/>
  <c r="AP215" i="4"/>
  <c r="AP216" i="4"/>
  <c r="AP217" i="4"/>
  <c r="AP218" i="4"/>
  <c r="AP219" i="4"/>
  <c r="AP220" i="4"/>
  <c r="AP221" i="4"/>
  <c r="AP222" i="4"/>
  <c r="AP223" i="4"/>
  <c r="AP224" i="4"/>
  <c r="AP225" i="4"/>
  <c r="AP226" i="4"/>
  <c r="AP227" i="4"/>
  <c r="AP228" i="4"/>
  <c r="AP229" i="4"/>
  <c r="AP230" i="4"/>
  <c r="AP231" i="4"/>
  <c r="AP232" i="4"/>
  <c r="AP233" i="4"/>
  <c r="AP234" i="4"/>
  <c r="AP235" i="4"/>
  <c r="AP236" i="4"/>
  <c r="AP237" i="4"/>
  <c r="AP238" i="4"/>
  <c r="AP239" i="4"/>
  <c r="AP240" i="4"/>
  <c r="AP241" i="4"/>
  <c r="AP242" i="4"/>
  <c r="AP243" i="4"/>
  <c r="AP244" i="4"/>
  <c r="AP245" i="4"/>
  <c r="AP246" i="4"/>
  <c r="AP247" i="4"/>
  <c r="AP248" i="4"/>
  <c r="AP249" i="4"/>
  <c r="AP250" i="4"/>
  <c r="AP251" i="4"/>
  <c r="AP252" i="4"/>
  <c r="AP253" i="4"/>
  <c r="AP254" i="4"/>
  <c r="AP255" i="4"/>
  <c r="AP256" i="4"/>
  <c r="AP257" i="4"/>
  <c r="AP258" i="4"/>
  <c r="AP259" i="4"/>
  <c r="AP260" i="4"/>
  <c r="AP261" i="4"/>
  <c r="AP262" i="4"/>
  <c r="AP263" i="4"/>
  <c r="AP264" i="4"/>
  <c r="AP265" i="4"/>
  <c r="AP266" i="4"/>
  <c r="AP267" i="4"/>
  <c r="AP268" i="4"/>
  <c r="AP269" i="4"/>
  <c r="AP270" i="4"/>
  <c r="AP271" i="4"/>
  <c r="AP272" i="4"/>
  <c r="AP273" i="4"/>
  <c r="AP274" i="4"/>
  <c r="AP275" i="4"/>
  <c r="AP276" i="4"/>
  <c r="AP277" i="4"/>
  <c r="AP278" i="4"/>
  <c r="AP279" i="4"/>
  <c r="AP280" i="4"/>
  <c r="AP281" i="4"/>
  <c r="AP282" i="4"/>
  <c r="AP283" i="4"/>
  <c r="AP284" i="4"/>
  <c r="AP285" i="4"/>
  <c r="AP286" i="4"/>
  <c r="AP287" i="4"/>
  <c r="AP288" i="4"/>
  <c r="AP289" i="4"/>
  <c r="AP290" i="4"/>
  <c r="AP291" i="4"/>
  <c r="AP292" i="4"/>
  <c r="AP293" i="4"/>
  <c r="AP294" i="4"/>
  <c r="AP295" i="4"/>
  <c r="AP296" i="4"/>
  <c r="AP297" i="4"/>
  <c r="AP298" i="4"/>
  <c r="AP299" i="4"/>
  <c r="AP300" i="4"/>
  <c r="AP301" i="4"/>
  <c r="AP302" i="4"/>
  <c r="AP303" i="4"/>
  <c r="AP304" i="4"/>
  <c r="AP305" i="4"/>
  <c r="AP306" i="4"/>
  <c r="AP307" i="4"/>
  <c r="AP308" i="4"/>
  <c r="AP309" i="4"/>
  <c r="AP310" i="4"/>
  <c r="AP311" i="4"/>
  <c r="AP312" i="4"/>
  <c r="AP313" i="4"/>
  <c r="AP314" i="4"/>
  <c r="AP315" i="4"/>
  <c r="AP316" i="4"/>
  <c r="AP317" i="4"/>
  <c r="AP318" i="4"/>
  <c r="AP319" i="4"/>
  <c r="AP320" i="4"/>
  <c r="AP321" i="4"/>
  <c r="AP322" i="4"/>
  <c r="AP323" i="4"/>
  <c r="AP324" i="4"/>
  <c r="AP325" i="4"/>
  <c r="AP326" i="4"/>
  <c r="AP327" i="4"/>
  <c r="AP328" i="4"/>
  <c r="AP329" i="4"/>
  <c r="AP330" i="4"/>
  <c r="AP331" i="4"/>
  <c r="AP332" i="4"/>
  <c r="AP333" i="4"/>
  <c r="AP334" i="4"/>
  <c r="AP335" i="4"/>
  <c r="AP336" i="4"/>
  <c r="AP337" i="4"/>
  <c r="AP338" i="4"/>
  <c r="AP339" i="4"/>
  <c r="AP340" i="4"/>
  <c r="AP341" i="4"/>
  <c r="AP342" i="4"/>
  <c r="AP343" i="4"/>
  <c r="AP344" i="4"/>
  <c r="AP345" i="4"/>
  <c r="AP346" i="4"/>
  <c r="AP347" i="4"/>
  <c r="AP348" i="4"/>
  <c r="AP349" i="4"/>
  <c r="AP350" i="4"/>
  <c r="AP351" i="4"/>
  <c r="AP352" i="4"/>
  <c r="AP353" i="4"/>
  <c r="AP354" i="4"/>
  <c r="AP355" i="4"/>
  <c r="AP356" i="4"/>
  <c r="AP357" i="4"/>
  <c r="AP358" i="4"/>
  <c r="AP359" i="4"/>
  <c r="AP360" i="4"/>
  <c r="AP361" i="4"/>
  <c r="AP362" i="4"/>
  <c r="AP363" i="4"/>
  <c r="AP364" i="4"/>
  <c r="AP365" i="4"/>
  <c r="AP366" i="4"/>
  <c r="AP367" i="4"/>
  <c r="AP368" i="4"/>
  <c r="AP369" i="4"/>
  <c r="AP370" i="4"/>
  <c r="AP371" i="4"/>
  <c r="AP372" i="4"/>
  <c r="AP373" i="4"/>
  <c r="AP374" i="4"/>
  <c r="AP375" i="4"/>
  <c r="AP376" i="4"/>
  <c r="AP377" i="4"/>
  <c r="AP378" i="4"/>
  <c r="AP379" i="4"/>
  <c r="AP380" i="4"/>
  <c r="AP381" i="4"/>
  <c r="AP382" i="4"/>
  <c r="AP383" i="4"/>
  <c r="AP384" i="4"/>
  <c r="AP385" i="4"/>
  <c r="AP386" i="4"/>
  <c r="AP387" i="4"/>
  <c r="AP388" i="4"/>
  <c r="AP389" i="4"/>
  <c r="AP390" i="4"/>
  <c r="AP391" i="4"/>
  <c r="AP392" i="4"/>
  <c r="AP393" i="4"/>
  <c r="AP394" i="4"/>
  <c r="AP395" i="4"/>
  <c r="AP396" i="4"/>
  <c r="AP397" i="4"/>
  <c r="AP398" i="4"/>
  <c r="AP399" i="4"/>
  <c r="AP400" i="4"/>
  <c r="AP401" i="4"/>
  <c r="AP402" i="4"/>
  <c r="AP403" i="4"/>
  <c r="AP404" i="4"/>
  <c r="AP405" i="4"/>
  <c r="AP406" i="4"/>
  <c r="AP407" i="4"/>
  <c r="AP408" i="4"/>
  <c r="AP409" i="4"/>
  <c r="AP410" i="4"/>
  <c r="AP411" i="4"/>
  <c r="AP412" i="4"/>
  <c r="AP413" i="4"/>
  <c r="AP414" i="4"/>
  <c r="AP415" i="4"/>
  <c r="AP416" i="4"/>
  <c r="AP417" i="4"/>
  <c r="AP418" i="4"/>
  <c r="AP419" i="4"/>
  <c r="AP420" i="4"/>
  <c r="AP421" i="4"/>
  <c r="AP422" i="4"/>
  <c r="AP423" i="4"/>
  <c r="AP424" i="4"/>
  <c r="AP425" i="4"/>
  <c r="AP426" i="4"/>
  <c r="AP427" i="4"/>
  <c r="AP428" i="4"/>
  <c r="AP429" i="4"/>
  <c r="AP430" i="4"/>
  <c r="AP431" i="4"/>
  <c r="AP432" i="4"/>
  <c r="AP433" i="4"/>
  <c r="AP434" i="4"/>
  <c r="AP435" i="4"/>
  <c r="AP436" i="4"/>
  <c r="AP437" i="4"/>
  <c r="AP438" i="4"/>
  <c r="AP439" i="4"/>
  <c r="AP440" i="4"/>
  <c r="AP441" i="4"/>
  <c r="AP442" i="4"/>
  <c r="AP443" i="4"/>
  <c r="AP444" i="4"/>
  <c r="AP445" i="4"/>
  <c r="AP446" i="4"/>
  <c r="AP447" i="4"/>
  <c r="AP448" i="4"/>
  <c r="AP449" i="4"/>
  <c r="AP450" i="4"/>
  <c r="AP451" i="4"/>
  <c r="AP452" i="4"/>
  <c r="AP453" i="4"/>
  <c r="AP454" i="4"/>
  <c r="AP455" i="4"/>
  <c r="AP456" i="4"/>
  <c r="AP457" i="4"/>
  <c r="AP458" i="4"/>
  <c r="AP459" i="4"/>
  <c r="AP460" i="4"/>
  <c r="AP461" i="4"/>
  <c r="AP462" i="4"/>
  <c r="AP463" i="4"/>
  <c r="AP464" i="4"/>
  <c r="AP465" i="4"/>
  <c r="AP466" i="4"/>
  <c r="AP467" i="4"/>
  <c r="AP468" i="4"/>
  <c r="AP469" i="4"/>
  <c r="AP470" i="4"/>
  <c r="AP471" i="4"/>
  <c r="AP472" i="4"/>
  <c r="AP473" i="4"/>
  <c r="AP474" i="4"/>
  <c r="AP475" i="4"/>
  <c r="AP476" i="4"/>
  <c r="AP477" i="4"/>
  <c r="AP478" i="4"/>
  <c r="AP479" i="4"/>
  <c r="AP480" i="4"/>
  <c r="AP481" i="4"/>
  <c r="AP482" i="4"/>
  <c r="AP483" i="4"/>
  <c r="AP484" i="4"/>
  <c r="AP485" i="4"/>
  <c r="AP486" i="4"/>
  <c r="AP487" i="4"/>
  <c r="AP488" i="4"/>
  <c r="AP489" i="4"/>
  <c r="AP490" i="4"/>
  <c r="AP491" i="4"/>
  <c r="AP492" i="4"/>
  <c r="AP493" i="4"/>
  <c r="AP494" i="4"/>
  <c r="AP495" i="4"/>
  <c r="AP496" i="4"/>
  <c r="AP497" i="4"/>
  <c r="AP498" i="4"/>
  <c r="AP499" i="4"/>
  <c r="AP500" i="4"/>
  <c r="AP501" i="4"/>
  <c r="AP502" i="4"/>
  <c r="AP503" i="4"/>
  <c r="AP504" i="4"/>
  <c r="AP505" i="4"/>
  <c r="AP506" i="4"/>
  <c r="AP507" i="4"/>
  <c r="AP508" i="4"/>
  <c r="AP509" i="4"/>
  <c r="AP510" i="4"/>
  <c r="AP511" i="4"/>
  <c r="AP512" i="4"/>
  <c r="AP513" i="4"/>
  <c r="AP514" i="4"/>
  <c r="AP515" i="4"/>
  <c r="AP516" i="4"/>
  <c r="AP517" i="4"/>
  <c r="AP518" i="4"/>
  <c r="AP519" i="4"/>
  <c r="AP520" i="4"/>
  <c r="AP521" i="4"/>
  <c r="AP522" i="4"/>
  <c r="AP523" i="4"/>
  <c r="AP524" i="4"/>
  <c r="AP525" i="4"/>
  <c r="AP526" i="4"/>
  <c r="AP527" i="4"/>
  <c r="AP528" i="4"/>
  <c r="AP529" i="4"/>
  <c r="AP530" i="4"/>
  <c r="AP531" i="4"/>
  <c r="AP532" i="4"/>
  <c r="AP533" i="4"/>
  <c r="AP534" i="4"/>
  <c r="AP535" i="4"/>
  <c r="AP536" i="4"/>
  <c r="AP537" i="4"/>
  <c r="AP538" i="4"/>
  <c r="AP539" i="4"/>
  <c r="AP540" i="4"/>
  <c r="AP541" i="4"/>
  <c r="AP542" i="4"/>
  <c r="AP543" i="4"/>
  <c r="AP544" i="4"/>
  <c r="AP545" i="4"/>
  <c r="AP546" i="4"/>
  <c r="AP547" i="4"/>
  <c r="AP548" i="4"/>
  <c r="AP549" i="4"/>
  <c r="AP550" i="4"/>
  <c r="AP551" i="4"/>
  <c r="AP552" i="4"/>
  <c r="AP553" i="4"/>
  <c r="AP554" i="4"/>
  <c r="AP555" i="4"/>
  <c r="AP556" i="4"/>
  <c r="AP557" i="4"/>
  <c r="AP558" i="4"/>
  <c r="AP559" i="4"/>
  <c r="AP560" i="4"/>
  <c r="AP561" i="4"/>
  <c r="AP562" i="4"/>
  <c r="AP563" i="4"/>
  <c r="AP564" i="4"/>
  <c r="AP565" i="4"/>
  <c r="AP566" i="4"/>
  <c r="AP567" i="4"/>
  <c r="AP568" i="4"/>
  <c r="AP569" i="4"/>
  <c r="AP570" i="4"/>
  <c r="AP571" i="4"/>
  <c r="AP572" i="4"/>
  <c r="AP573" i="4"/>
  <c r="AP574" i="4"/>
  <c r="AP575" i="4"/>
  <c r="AP576" i="4"/>
  <c r="AP577" i="4"/>
  <c r="AP578" i="4"/>
  <c r="AP579" i="4"/>
  <c r="AP580" i="4"/>
  <c r="AP581" i="4"/>
  <c r="AP582" i="4"/>
  <c r="AP583" i="4"/>
  <c r="AP584" i="4"/>
  <c r="AP585" i="4"/>
  <c r="AP586" i="4"/>
  <c r="AP587" i="4"/>
  <c r="AP588" i="4"/>
  <c r="AP589" i="4"/>
  <c r="AP590" i="4"/>
  <c r="AP591" i="4"/>
  <c r="AP592" i="4"/>
  <c r="AP593" i="4"/>
  <c r="AP594" i="4"/>
  <c r="AP595" i="4"/>
  <c r="AP596" i="4"/>
  <c r="AP597" i="4"/>
  <c r="AP598" i="4"/>
  <c r="AP599" i="4"/>
  <c r="AP600" i="4"/>
  <c r="AP601" i="4"/>
  <c r="AP602" i="4"/>
  <c r="AP603" i="4"/>
  <c r="AP604" i="4"/>
  <c r="AP605" i="4"/>
  <c r="AP606" i="4"/>
  <c r="AP607" i="4"/>
  <c r="AP608" i="4"/>
  <c r="AP609" i="4"/>
  <c r="AP610" i="4"/>
  <c r="AP611" i="4"/>
  <c r="AP612" i="4"/>
  <c r="AP613" i="4"/>
  <c r="AP614" i="4"/>
  <c r="AP615" i="4"/>
  <c r="AP616" i="4"/>
  <c r="AP617" i="4"/>
  <c r="AP618" i="4"/>
  <c r="AP619" i="4"/>
  <c r="AP620" i="4"/>
  <c r="AP621" i="4"/>
  <c r="AP622" i="4"/>
  <c r="AP623" i="4"/>
  <c r="AP624" i="4"/>
  <c r="AP625" i="4"/>
  <c r="AP626" i="4"/>
  <c r="AP627" i="4"/>
  <c r="AP628" i="4"/>
  <c r="AP629" i="4"/>
  <c r="AP630" i="4"/>
  <c r="AP631" i="4"/>
  <c r="AP632" i="4"/>
  <c r="AP633" i="4"/>
  <c r="AP634" i="4"/>
  <c r="AP635" i="4"/>
  <c r="AP636" i="4"/>
  <c r="AP637" i="4"/>
  <c r="AP638" i="4"/>
  <c r="AP639" i="4"/>
  <c r="AP640" i="4"/>
  <c r="AP641" i="4"/>
  <c r="AP642" i="4"/>
  <c r="AP643" i="4"/>
  <c r="AP644" i="4"/>
  <c r="AP645" i="4"/>
  <c r="AP646" i="4"/>
  <c r="AP647" i="4"/>
  <c r="AP648" i="4"/>
  <c r="AP649" i="4"/>
  <c r="AP650" i="4"/>
  <c r="AP651" i="4"/>
  <c r="AP652" i="4"/>
  <c r="AP653" i="4"/>
  <c r="AP654" i="4"/>
  <c r="AP655" i="4"/>
  <c r="AP656" i="4"/>
  <c r="AP657" i="4"/>
  <c r="AP658" i="4"/>
  <c r="AP659" i="4"/>
  <c r="AP660" i="4"/>
  <c r="AP661" i="4"/>
  <c r="AP662" i="4"/>
  <c r="AP663" i="4"/>
  <c r="AP664" i="4"/>
  <c r="AP665" i="4"/>
  <c r="AP666" i="4"/>
  <c r="AP667" i="4"/>
  <c r="AP668" i="4"/>
  <c r="AP669" i="4"/>
  <c r="AP670" i="4"/>
  <c r="AP671" i="4"/>
  <c r="AP672" i="4"/>
  <c r="AP673" i="4"/>
  <c r="AP674" i="4"/>
  <c r="AP675" i="4"/>
  <c r="AP676" i="4"/>
  <c r="AP677" i="4"/>
  <c r="AP678" i="4"/>
  <c r="AP679" i="4"/>
  <c r="AP680" i="4"/>
  <c r="AP681" i="4"/>
  <c r="AP682" i="4"/>
  <c r="AP683" i="4"/>
  <c r="AP684" i="4"/>
  <c r="AP685" i="4"/>
  <c r="AP686" i="4"/>
  <c r="AP687" i="4"/>
  <c r="AP688" i="4"/>
  <c r="AP689" i="4"/>
  <c r="AP690" i="4"/>
  <c r="AP691" i="4"/>
  <c r="AP692" i="4"/>
  <c r="AP693" i="4"/>
  <c r="AP694" i="4"/>
  <c r="AP695" i="4"/>
  <c r="AP696" i="4"/>
  <c r="AP697" i="4"/>
  <c r="AP698" i="4"/>
  <c r="AP699" i="4"/>
  <c r="AP700" i="4"/>
  <c r="AP701" i="4"/>
  <c r="AP702" i="4"/>
  <c r="AP703" i="4"/>
  <c r="AP704" i="4"/>
  <c r="AP705" i="4"/>
  <c r="AP706" i="4"/>
  <c r="AP707" i="4"/>
  <c r="AP708" i="4"/>
  <c r="AP709" i="4"/>
  <c r="AP710" i="4"/>
  <c r="AP711" i="4"/>
  <c r="AP712" i="4"/>
  <c r="AP713" i="4"/>
  <c r="AP714" i="4"/>
  <c r="AP715" i="4"/>
  <c r="AP716" i="4"/>
  <c r="AP717" i="4"/>
  <c r="AP718" i="4"/>
  <c r="AP719" i="4"/>
  <c r="AP720" i="4"/>
  <c r="AP721" i="4"/>
  <c r="AP722" i="4"/>
  <c r="AP723" i="4"/>
  <c r="AP724" i="4"/>
  <c r="AP725" i="4"/>
  <c r="AP726" i="4"/>
  <c r="AP727" i="4"/>
  <c r="AP728" i="4"/>
  <c r="AP729" i="4"/>
  <c r="AP730" i="4"/>
  <c r="AP731" i="4"/>
  <c r="AP732" i="4"/>
  <c r="AP733" i="4"/>
  <c r="AP734" i="4"/>
  <c r="AP735" i="4"/>
  <c r="AP736" i="4"/>
  <c r="AP737" i="4"/>
  <c r="AP738" i="4"/>
  <c r="AP739" i="4"/>
  <c r="AP740" i="4"/>
  <c r="AP741" i="4"/>
  <c r="AP742" i="4"/>
  <c r="AP743" i="4"/>
  <c r="AP744" i="4"/>
  <c r="AP745" i="4"/>
  <c r="AP746" i="4"/>
  <c r="AP747" i="4"/>
  <c r="AP748" i="4"/>
  <c r="AP749" i="4"/>
  <c r="AP750" i="4"/>
  <c r="AP751" i="4"/>
  <c r="AP752" i="4"/>
  <c r="AP753" i="4"/>
  <c r="AP754" i="4"/>
  <c r="AP755" i="4"/>
  <c r="AP756" i="4"/>
  <c r="AP757" i="4"/>
  <c r="AP758" i="4"/>
  <c r="AP759" i="4"/>
  <c r="AP760" i="4"/>
  <c r="AP761" i="4"/>
  <c r="AP762" i="4"/>
  <c r="AP763" i="4"/>
  <c r="AP764" i="4"/>
  <c r="AP765" i="4"/>
  <c r="AP766" i="4"/>
  <c r="AP767" i="4"/>
  <c r="AP768" i="4"/>
  <c r="AP769" i="4"/>
  <c r="AP770" i="4"/>
  <c r="AP771" i="4"/>
  <c r="AP772" i="4"/>
  <c r="AP773" i="4"/>
  <c r="AP774" i="4"/>
  <c r="AP775" i="4"/>
  <c r="AP776" i="4"/>
  <c r="AP777" i="4"/>
  <c r="AP778" i="4"/>
  <c r="AP779" i="4"/>
  <c r="AP780" i="4"/>
  <c r="AP781" i="4"/>
  <c r="AP782" i="4"/>
  <c r="AP783" i="4"/>
  <c r="AP784" i="4"/>
  <c r="AP785" i="4"/>
  <c r="AP786" i="4"/>
  <c r="AP787" i="4"/>
  <c r="AP788" i="4"/>
  <c r="AP789" i="4"/>
  <c r="AP790" i="4"/>
  <c r="AP791" i="4"/>
  <c r="AP792" i="4"/>
  <c r="AP793" i="4"/>
  <c r="AP794" i="4"/>
  <c r="AP795" i="4"/>
  <c r="AP796" i="4"/>
  <c r="AP797" i="4"/>
  <c r="AP798" i="4"/>
  <c r="AP799" i="4"/>
  <c r="AP800" i="4"/>
  <c r="AP801" i="4"/>
  <c r="AP802" i="4"/>
  <c r="AP803" i="4"/>
  <c r="AP804" i="4"/>
  <c r="AP805" i="4"/>
  <c r="AP806" i="4"/>
  <c r="AP807" i="4"/>
  <c r="AP808" i="4"/>
  <c r="AP809" i="4"/>
  <c r="AP810" i="4"/>
  <c r="AP811" i="4"/>
  <c r="AP812" i="4"/>
  <c r="AP813" i="4"/>
  <c r="AP814" i="4"/>
  <c r="AP815" i="4"/>
  <c r="AP816" i="4"/>
  <c r="AP817" i="4"/>
  <c r="AP818" i="4"/>
  <c r="AP819" i="4"/>
  <c r="AP820" i="4"/>
  <c r="AP821" i="4"/>
  <c r="AP822" i="4"/>
  <c r="AP823" i="4"/>
  <c r="AP824" i="4"/>
  <c r="AP825" i="4"/>
  <c r="AP826" i="4"/>
  <c r="AP827" i="4"/>
  <c r="AP828" i="4"/>
  <c r="AP829" i="4"/>
  <c r="AP830" i="4"/>
  <c r="AP831" i="4"/>
  <c r="AP832" i="4"/>
  <c r="AP833" i="4"/>
  <c r="AP834" i="4"/>
  <c r="AP835" i="4"/>
  <c r="AP836" i="4"/>
  <c r="AP837" i="4"/>
  <c r="AP838" i="4"/>
  <c r="AP839" i="4"/>
  <c r="AP840" i="4"/>
  <c r="AP841" i="4"/>
  <c r="AP842" i="4"/>
  <c r="AP843" i="4"/>
  <c r="AP844" i="4"/>
  <c r="AP845" i="4"/>
  <c r="AP846" i="4"/>
  <c r="AP847" i="4"/>
  <c r="AP848" i="4"/>
  <c r="AP849" i="4"/>
  <c r="AP850" i="4"/>
  <c r="AP851" i="4"/>
  <c r="AP852" i="4"/>
  <c r="AP853" i="4"/>
  <c r="AP854" i="4"/>
  <c r="AP855" i="4"/>
  <c r="AP856" i="4"/>
  <c r="AP857" i="4"/>
  <c r="AP858" i="4"/>
  <c r="AP859" i="4"/>
  <c r="AP860" i="4"/>
  <c r="AP861" i="4"/>
  <c r="AP862" i="4"/>
  <c r="AP863" i="4"/>
  <c r="AP864" i="4"/>
  <c r="AP865" i="4"/>
  <c r="AP866" i="4"/>
  <c r="AP867" i="4"/>
  <c r="AP868" i="4"/>
  <c r="AP869" i="4"/>
  <c r="AP870" i="4"/>
  <c r="AP871" i="4"/>
  <c r="AP872" i="4"/>
  <c r="AP873" i="4"/>
  <c r="AP874" i="4"/>
  <c r="AP875" i="4"/>
  <c r="AP876" i="4"/>
  <c r="AP877" i="4"/>
  <c r="AP878" i="4"/>
  <c r="AP879" i="4"/>
  <c r="AP880" i="4"/>
  <c r="AP881" i="4"/>
  <c r="AP882" i="4"/>
  <c r="AP883" i="4"/>
  <c r="AP884" i="4"/>
  <c r="AP885" i="4"/>
  <c r="AP886" i="4"/>
  <c r="AP887" i="4"/>
  <c r="AP888" i="4"/>
  <c r="AP889" i="4"/>
  <c r="AP890" i="4"/>
  <c r="AP891" i="4"/>
  <c r="AP892" i="4"/>
  <c r="AP893" i="4"/>
  <c r="AP894" i="4"/>
  <c r="AP895" i="4"/>
  <c r="AP896" i="4"/>
  <c r="AP897" i="4"/>
  <c r="AP898" i="4"/>
  <c r="AP899" i="4"/>
  <c r="AP900" i="4"/>
  <c r="AP901" i="4"/>
  <c r="AP902" i="4"/>
  <c r="AP903" i="4"/>
  <c r="AP904" i="4"/>
  <c r="AP905" i="4"/>
  <c r="AP906" i="4"/>
  <c r="AP907" i="4"/>
  <c r="AP908" i="4"/>
  <c r="AP909" i="4"/>
  <c r="AP910" i="4"/>
  <c r="AP911" i="4"/>
  <c r="AP912" i="4"/>
  <c r="AP913" i="4"/>
  <c r="AP914" i="4"/>
  <c r="AP915" i="4"/>
  <c r="AP916" i="4"/>
  <c r="AP917" i="4"/>
  <c r="AP918" i="4"/>
  <c r="AP919" i="4"/>
  <c r="AP920" i="4"/>
  <c r="AP921" i="4"/>
  <c r="AP922" i="4"/>
  <c r="AP923" i="4"/>
  <c r="AP924" i="4"/>
  <c r="AP925" i="4"/>
  <c r="AP926" i="4"/>
  <c r="AP927" i="4"/>
  <c r="AP928" i="4"/>
  <c r="AP929" i="4"/>
  <c r="AP930" i="4"/>
  <c r="AP931" i="4"/>
  <c r="AP932" i="4"/>
  <c r="AP933" i="4"/>
  <c r="AP934" i="4"/>
  <c r="AP935" i="4"/>
  <c r="AP936" i="4"/>
  <c r="AP937" i="4"/>
  <c r="AP938" i="4"/>
  <c r="AP939" i="4"/>
  <c r="AP940" i="4"/>
  <c r="AP941" i="4"/>
  <c r="AP942" i="4"/>
  <c r="AP943" i="4"/>
  <c r="AP944" i="4"/>
  <c r="AP945" i="4"/>
  <c r="AP946" i="4"/>
  <c r="AP947" i="4"/>
  <c r="AP948" i="4"/>
  <c r="AP949" i="4"/>
  <c r="AP950" i="4"/>
  <c r="AP951" i="4"/>
  <c r="AP952" i="4"/>
  <c r="AP953" i="4"/>
  <c r="AP954" i="4"/>
  <c r="AP955" i="4"/>
  <c r="AP956" i="4"/>
  <c r="AP957" i="4"/>
  <c r="AP958" i="4"/>
  <c r="AP959" i="4"/>
  <c r="AP960" i="4"/>
  <c r="AP961" i="4"/>
  <c r="AP962" i="4"/>
  <c r="AP963" i="4"/>
  <c r="AP964" i="4"/>
  <c r="AP965" i="4"/>
  <c r="AP966" i="4"/>
  <c r="AP967" i="4"/>
  <c r="AP968" i="4"/>
  <c r="AP969" i="4"/>
  <c r="AP970" i="4"/>
  <c r="AP971" i="4"/>
  <c r="AP972" i="4"/>
  <c r="AP973" i="4"/>
  <c r="AP974" i="4"/>
  <c r="AP975" i="4"/>
  <c r="AP976" i="4"/>
  <c r="AP977" i="4"/>
  <c r="AP978" i="4"/>
  <c r="AP979" i="4"/>
  <c r="AP980" i="4"/>
  <c r="AP981" i="4"/>
  <c r="AP982" i="4"/>
  <c r="AP983" i="4"/>
  <c r="AP984" i="4"/>
  <c r="AP985" i="4"/>
  <c r="AP986" i="4"/>
  <c r="AP987" i="4"/>
  <c r="AP988" i="4"/>
  <c r="AP989" i="4"/>
  <c r="AP990" i="4"/>
  <c r="AP991" i="4"/>
  <c r="AP992" i="4"/>
  <c r="AP993" i="4"/>
  <c r="AP994" i="4"/>
  <c r="AP995" i="4"/>
  <c r="AP996" i="4"/>
  <c r="AP997" i="4"/>
  <c r="AP998" i="4"/>
  <c r="AP999" i="4"/>
  <c r="AP1000" i="4"/>
  <c r="AP1001" i="4"/>
  <c r="AP1002" i="4"/>
  <c r="AP1003" i="4"/>
  <c r="AP1004" i="4"/>
  <c r="AP1005" i="4"/>
  <c r="AP1006" i="4"/>
  <c r="AP1007" i="4"/>
  <c r="AP1008" i="4"/>
  <c r="AP1009" i="4"/>
  <c r="AP1010" i="4"/>
  <c r="AP1011" i="4"/>
  <c r="AP1012" i="4"/>
  <c r="AP1013" i="4"/>
  <c r="AP1014" i="4"/>
  <c r="AP1015" i="4"/>
  <c r="AP1016" i="4"/>
  <c r="AP1017" i="4"/>
  <c r="AP1018" i="4"/>
  <c r="AP1019" i="4"/>
  <c r="AP1020" i="4"/>
  <c r="AP1021" i="4"/>
  <c r="AP1022" i="4"/>
  <c r="AP1023" i="4"/>
  <c r="AP1024" i="4"/>
  <c r="AP1025" i="4"/>
  <c r="AP1026" i="4"/>
  <c r="AP1027" i="4"/>
  <c r="AP1028" i="4"/>
  <c r="AP1029" i="4"/>
  <c r="AP1030" i="4"/>
  <c r="AP1031" i="4"/>
  <c r="AP1032" i="4"/>
  <c r="AP1033" i="4"/>
  <c r="AP1034" i="4"/>
  <c r="AP1035" i="4"/>
  <c r="AP1036" i="4"/>
  <c r="AP1037" i="4"/>
  <c r="AP1038" i="4"/>
  <c r="AP1039" i="4"/>
  <c r="AP1040" i="4"/>
  <c r="AP1041" i="4"/>
  <c r="AP1042" i="4"/>
  <c r="AP1043" i="4"/>
  <c r="AP1044" i="4"/>
  <c r="AP1045" i="4"/>
  <c r="AP1046" i="4"/>
  <c r="AP1047" i="4"/>
  <c r="AP1048" i="4"/>
  <c r="AP1049" i="4"/>
  <c r="AP1050" i="4"/>
  <c r="AP1051" i="4"/>
  <c r="AP1052" i="4"/>
  <c r="AP1053" i="4"/>
  <c r="AP1054" i="4"/>
  <c r="AP1055" i="4"/>
  <c r="AP1056" i="4"/>
  <c r="AP1057" i="4"/>
  <c r="AP1058" i="4"/>
  <c r="AP1059" i="4"/>
  <c r="AP1060" i="4"/>
  <c r="AP1061" i="4"/>
  <c r="AP1062" i="4"/>
  <c r="AP1063" i="4"/>
  <c r="AP1064" i="4"/>
  <c r="AP1065" i="4"/>
  <c r="AP1066" i="4"/>
  <c r="AP1067" i="4"/>
  <c r="AP1068" i="4"/>
  <c r="AP1069" i="4"/>
  <c r="AP1070" i="4"/>
  <c r="AP1071" i="4"/>
  <c r="AP1072" i="4"/>
  <c r="AP1073" i="4"/>
  <c r="AP1074" i="4"/>
  <c r="AP1075" i="4"/>
  <c r="AP1076" i="4"/>
  <c r="AP1077" i="4"/>
  <c r="AP1078" i="4"/>
  <c r="AP1079" i="4"/>
  <c r="AP1080" i="4"/>
  <c r="AP1081" i="4"/>
  <c r="AP1082" i="4"/>
  <c r="AP1083" i="4"/>
  <c r="AP1084" i="4"/>
  <c r="AP1085" i="4"/>
  <c r="AP1086" i="4"/>
  <c r="AP1087" i="4"/>
  <c r="AP1088" i="4"/>
  <c r="AP1089" i="4"/>
  <c r="AP1090" i="4"/>
  <c r="AP1091" i="4"/>
  <c r="AP1092" i="4"/>
  <c r="AP1093" i="4"/>
  <c r="AP1094" i="4"/>
  <c r="AP1095" i="4"/>
  <c r="AP1096" i="4"/>
  <c r="AP1097" i="4"/>
  <c r="AP1098" i="4"/>
  <c r="AP1099" i="4"/>
  <c r="AP1100" i="4"/>
  <c r="AP1101" i="4"/>
  <c r="AP1102" i="4"/>
  <c r="AP1103" i="4"/>
  <c r="AP1104" i="4"/>
  <c r="AP1105" i="4"/>
  <c r="AP1106" i="4"/>
  <c r="AP1107" i="4"/>
  <c r="AP1108" i="4"/>
  <c r="AP1109" i="4"/>
  <c r="AP1110" i="4"/>
  <c r="AP1111" i="4"/>
  <c r="AP1112" i="4"/>
  <c r="AP1113" i="4"/>
  <c r="AP1114" i="4"/>
  <c r="AP1115" i="4"/>
  <c r="AP1116" i="4"/>
  <c r="AP1117" i="4"/>
  <c r="AP1118" i="4"/>
  <c r="AP1119" i="4"/>
  <c r="AP1120" i="4"/>
  <c r="AP1121" i="4"/>
  <c r="AP1122" i="4"/>
  <c r="AP1123" i="4"/>
  <c r="AP1124" i="4"/>
  <c r="AP1125" i="4"/>
  <c r="AP1126" i="4"/>
  <c r="AP1127" i="4"/>
  <c r="AN10" i="4"/>
  <c r="AN11" i="4"/>
  <c r="AN12" i="4"/>
  <c r="AN13" i="4"/>
  <c r="AN14" i="4"/>
  <c r="AN15" i="4"/>
  <c r="AN16" i="4"/>
  <c r="AN17" i="4"/>
  <c r="AN18" i="4"/>
  <c r="AN19" i="4"/>
  <c r="AN20" i="4"/>
  <c r="AN21" i="4"/>
  <c r="AN22" i="4"/>
  <c r="AN23" i="4"/>
  <c r="AN24" i="4"/>
  <c r="AN25" i="4"/>
  <c r="AN26" i="4"/>
  <c r="AN27" i="4"/>
  <c r="AN28" i="4"/>
  <c r="AN29" i="4"/>
  <c r="AN30" i="4"/>
  <c r="AN31" i="4"/>
  <c r="AN32" i="4"/>
  <c r="AN33" i="4"/>
  <c r="AN34" i="4"/>
  <c r="AN35" i="4"/>
  <c r="AN36" i="4"/>
  <c r="AN37" i="4"/>
  <c r="AN38" i="4"/>
  <c r="AN39" i="4"/>
  <c r="AN40" i="4"/>
  <c r="AN41" i="4"/>
  <c r="AN42" i="4"/>
  <c r="AN43" i="4"/>
  <c r="AN44" i="4"/>
  <c r="AN45" i="4"/>
  <c r="AN46" i="4"/>
  <c r="AN48" i="4"/>
  <c r="AN49" i="4"/>
  <c r="AN50" i="4"/>
  <c r="AN51" i="4"/>
  <c r="AN52" i="4"/>
  <c r="AN53" i="4"/>
  <c r="AN54" i="4"/>
  <c r="AN55" i="4"/>
  <c r="AN56" i="4"/>
  <c r="AN57" i="4"/>
  <c r="AN58" i="4"/>
  <c r="AN59" i="4"/>
  <c r="AN60" i="4"/>
  <c r="AN61" i="4"/>
  <c r="AN62" i="4"/>
  <c r="AN63" i="4"/>
  <c r="AN64" i="4"/>
  <c r="AN65" i="4"/>
  <c r="AN66" i="4"/>
  <c r="AN67" i="4"/>
  <c r="AN68" i="4"/>
  <c r="AN69" i="4"/>
  <c r="AN70" i="4"/>
  <c r="AN71" i="4"/>
  <c r="AN72" i="4"/>
  <c r="AN73" i="4"/>
  <c r="AN74" i="4"/>
  <c r="AN75" i="4"/>
  <c r="AN76" i="4"/>
  <c r="AN77" i="4"/>
  <c r="AN78" i="4"/>
  <c r="AN79" i="4"/>
  <c r="AN80" i="4"/>
  <c r="AN81" i="4"/>
  <c r="AN82" i="4"/>
  <c r="AN83" i="4"/>
  <c r="AN84" i="4"/>
  <c r="AN85" i="4"/>
  <c r="AN86" i="4"/>
  <c r="AN87" i="4"/>
  <c r="AN88" i="4"/>
  <c r="AN89" i="4"/>
  <c r="AN90" i="4"/>
  <c r="AN91" i="4"/>
  <c r="AN92" i="4"/>
  <c r="AN93" i="4"/>
  <c r="AN94" i="4"/>
  <c r="AN95" i="4"/>
  <c r="AN96" i="4"/>
  <c r="AN97" i="4"/>
  <c r="AN98" i="4"/>
  <c r="AN99" i="4"/>
  <c r="AN100" i="4"/>
  <c r="AN101" i="4"/>
  <c r="AN102" i="4"/>
  <c r="AN103" i="4"/>
  <c r="AN104" i="4"/>
  <c r="AN105" i="4"/>
  <c r="AN106" i="4"/>
  <c r="AN107" i="4"/>
  <c r="AN108" i="4"/>
  <c r="AN109" i="4"/>
  <c r="AN110" i="4"/>
  <c r="AN111" i="4"/>
  <c r="AN112" i="4"/>
  <c r="AN113" i="4"/>
  <c r="AN114" i="4"/>
  <c r="AN115" i="4"/>
  <c r="AN116" i="4"/>
  <c r="AN117" i="4"/>
  <c r="AN118" i="4"/>
  <c r="AN119" i="4"/>
  <c r="AN120" i="4"/>
  <c r="AN121" i="4"/>
  <c r="AN122" i="4"/>
  <c r="AN123" i="4"/>
  <c r="AN124" i="4"/>
  <c r="AN125" i="4"/>
  <c r="AN126" i="4"/>
  <c r="AN127" i="4"/>
  <c r="AN128" i="4"/>
  <c r="AN129" i="4"/>
  <c r="AN130" i="4"/>
  <c r="AN131" i="4"/>
  <c r="AN132" i="4"/>
  <c r="AN133" i="4"/>
  <c r="AN134" i="4"/>
  <c r="AN135" i="4"/>
  <c r="AN136" i="4"/>
  <c r="AN137" i="4"/>
  <c r="AN138" i="4"/>
  <c r="AN139" i="4"/>
  <c r="AN140" i="4"/>
  <c r="AN141" i="4"/>
  <c r="AN142" i="4"/>
  <c r="AN143" i="4"/>
  <c r="AN144" i="4"/>
  <c r="AN145" i="4"/>
  <c r="AN146" i="4"/>
  <c r="AN147" i="4"/>
  <c r="AN148" i="4"/>
  <c r="AN149" i="4"/>
  <c r="AN150" i="4"/>
  <c r="AN151" i="4"/>
  <c r="AN152" i="4"/>
  <c r="AN153" i="4"/>
  <c r="AN154" i="4"/>
  <c r="AN155" i="4"/>
  <c r="AN156" i="4"/>
  <c r="AN157" i="4"/>
  <c r="AN158" i="4"/>
  <c r="AN159" i="4"/>
  <c r="AN160" i="4"/>
  <c r="AN161" i="4"/>
  <c r="AN162" i="4"/>
  <c r="AN163" i="4"/>
  <c r="AN164" i="4"/>
  <c r="AN165" i="4"/>
  <c r="AN166" i="4"/>
  <c r="AN167" i="4"/>
  <c r="AN168" i="4"/>
  <c r="AN169" i="4"/>
  <c r="AN170" i="4"/>
  <c r="AN171" i="4"/>
  <c r="AN172" i="4"/>
  <c r="AN173" i="4"/>
  <c r="AN174" i="4"/>
  <c r="AN175" i="4"/>
  <c r="AN176" i="4"/>
  <c r="AN177" i="4"/>
  <c r="AN178" i="4"/>
  <c r="AN179" i="4"/>
  <c r="AN180" i="4"/>
  <c r="AN181" i="4"/>
  <c r="AN182" i="4"/>
  <c r="AN183" i="4"/>
  <c r="AN184" i="4"/>
  <c r="AN185" i="4"/>
  <c r="AN186" i="4"/>
  <c r="AN187" i="4"/>
  <c r="AN188" i="4"/>
  <c r="AN189" i="4"/>
  <c r="AN190" i="4"/>
  <c r="AN191" i="4"/>
  <c r="AN192" i="4"/>
  <c r="AN193" i="4"/>
  <c r="AN194" i="4"/>
  <c r="AN195" i="4"/>
  <c r="AN196" i="4"/>
  <c r="AN197" i="4"/>
  <c r="AN198" i="4"/>
  <c r="AN199" i="4"/>
  <c r="AN200" i="4"/>
  <c r="AN201" i="4"/>
  <c r="AN202" i="4"/>
  <c r="AN203" i="4"/>
  <c r="AN204" i="4"/>
  <c r="AN205" i="4"/>
  <c r="AN206" i="4"/>
  <c r="AN207" i="4"/>
  <c r="AN208" i="4"/>
  <c r="AN209" i="4"/>
  <c r="AN210" i="4"/>
  <c r="AN211" i="4"/>
  <c r="AN212" i="4"/>
  <c r="AN213" i="4"/>
  <c r="AN214" i="4"/>
  <c r="AN215" i="4"/>
  <c r="AN216" i="4"/>
  <c r="AN217" i="4"/>
  <c r="AN218" i="4"/>
  <c r="AN219" i="4"/>
  <c r="AN220" i="4"/>
  <c r="AN221" i="4"/>
  <c r="AN222" i="4"/>
  <c r="AN223" i="4"/>
  <c r="AN224" i="4"/>
  <c r="AN225" i="4"/>
  <c r="AN226" i="4"/>
  <c r="AN227" i="4"/>
  <c r="AN228" i="4"/>
  <c r="AN229" i="4"/>
  <c r="AN230" i="4"/>
  <c r="AN231" i="4"/>
  <c r="AN232" i="4"/>
  <c r="AN233" i="4"/>
  <c r="AN234" i="4"/>
  <c r="AN235" i="4"/>
  <c r="AN236" i="4"/>
  <c r="AN237" i="4"/>
  <c r="AN238" i="4"/>
  <c r="AN239" i="4"/>
  <c r="AN240" i="4"/>
  <c r="AN241" i="4"/>
  <c r="AN242" i="4"/>
  <c r="AN243" i="4"/>
  <c r="AN244" i="4"/>
  <c r="AN245" i="4"/>
  <c r="AN246" i="4"/>
  <c r="AN247" i="4"/>
  <c r="AN248" i="4"/>
  <c r="AN249" i="4"/>
  <c r="AN250" i="4"/>
  <c r="AN251" i="4"/>
  <c r="AN252" i="4"/>
  <c r="AN253" i="4"/>
  <c r="AN254" i="4"/>
  <c r="AN255" i="4"/>
  <c r="AN256" i="4"/>
  <c r="AN257" i="4"/>
  <c r="AN258" i="4"/>
  <c r="AN259" i="4"/>
  <c r="AN260" i="4"/>
  <c r="AN261" i="4"/>
  <c r="AN262" i="4"/>
  <c r="AN263" i="4"/>
  <c r="AN264" i="4"/>
  <c r="AN265" i="4"/>
  <c r="AN266" i="4"/>
  <c r="AN267" i="4"/>
  <c r="AN268" i="4"/>
  <c r="AN269" i="4"/>
  <c r="AN270" i="4"/>
  <c r="AN271" i="4"/>
  <c r="AN272" i="4"/>
  <c r="AN273" i="4"/>
  <c r="AN274" i="4"/>
  <c r="AN275" i="4"/>
  <c r="AN276" i="4"/>
  <c r="AN277" i="4"/>
  <c r="AN278" i="4"/>
  <c r="AN279" i="4"/>
  <c r="AN280" i="4"/>
  <c r="AN281" i="4"/>
  <c r="AN282" i="4"/>
  <c r="AN283" i="4"/>
  <c r="AN284" i="4"/>
  <c r="AN285" i="4"/>
  <c r="AN286" i="4"/>
  <c r="AN287" i="4"/>
  <c r="AN288" i="4"/>
  <c r="AN289" i="4"/>
  <c r="AN290" i="4"/>
  <c r="AN291" i="4"/>
  <c r="AN292" i="4"/>
  <c r="AN293" i="4"/>
  <c r="AN294" i="4"/>
  <c r="AN295" i="4"/>
  <c r="AN296" i="4"/>
  <c r="AN297" i="4"/>
  <c r="AN298" i="4"/>
  <c r="AN299" i="4"/>
  <c r="AN300" i="4"/>
  <c r="AN301" i="4"/>
  <c r="AN302" i="4"/>
  <c r="AN303" i="4"/>
  <c r="AN304" i="4"/>
  <c r="AN305" i="4"/>
  <c r="AN306" i="4"/>
  <c r="AN307" i="4"/>
  <c r="AN308" i="4"/>
  <c r="AN309" i="4"/>
  <c r="AN310" i="4"/>
  <c r="AN311" i="4"/>
  <c r="AN312" i="4"/>
  <c r="AN313" i="4"/>
  <c r="AN314" i="4"/>
  <c r="AN315" i="4"/>
  <c r="AN316" i="4"/>
  <c r="AN317" i="4"/>
  <c r="AN318" i="4"/>
  <c r="AN319" i="4"/>
  <c r="AN320" i="4"/>
  <c r="AN321" i="4"/>
  <c r="AN322" i="4"/>
  <c r="AN323" i="4"/>
  <c r="AN324" i="4"/>
  <c r="AN325" i="4"/>
  <c r="AN326" i="4"/>
  <c r="AN327" i="4"/>
  <c r="AN328" i="4"/>
  <c r="AN329" i="4"/>
  <c r="AN330" i="4"/>
  <c r="AN331" i="4"/>
  <c r="AN332" i="4"/>
  <c r="AN333" i="4"/>
  <c r="AN334" i="4"/>
  <c r="AN335" i="4"/>
  <c r="AN336" i="4"/>
  <c r="AN337" i="4"/>
  <c r="AN338" i="4"/>
  <c r="AN339" i="4"/>
  <c r="AN340" i="4"/>
  <c r="AN341" i="4"/>
  <c r="AN342" i="4"/>
  <c r="AN343" i="4"/>
  <c r="AN344" i="4"/>
  <c r="AN345" i="4"/>
  <c r="AN346" i="4"/>
  <c r="AN347" i="4"/>
  <c r="AN348" i="4"/>
  <c r="AN349" i="4"/>
  <c r="AN350" i="4"/>
  <c r="AN351" i="4"/>
  <c r="AN352" i="4"/>
  <c r="AN353" i="4"/>
  <c r="AN354" i="4"/>
  <c r="AN355" i="4"/>
  <c r="AN356" i="4"/>
  <c r="AN357" i="4"/>
  <c r="AN358" i="4"/>
  <c r="AN359" i="4"/>
  <c r="AN360" i="4"/>
  <c r="AN361" i="4"/>
  <c r="AN362" i="4"/>
  <c r="AN363" i="4"/>
  <c r="AN364" i="4"/>
  <c r="AN365" i="4"/>
  <c r="AN366" i="4"/>
  <c r="AN367" i="4"/>
  <c r="AN368" i="4"/>
  <c r="AN369" i="4"/>
  <c r="AN370" i="4"/>
  <c r="AN371" i="4"/>
  <c r="AN372" i="4"/>
  <c r="AN373" i="4"/>
  <c r="AN374" i="4"/>
  <c r="AN375" i="4"/>
  <c r="AN376" i="4"/>
  <c r="AN377" i="4"/>
  <c r="AN378" i="4"/>
  <c r="AN379" i="4"/>
  <c r="AN380" i="4"/>
  <c r="AN381" i="4"/>
  <c r="AN382" i="4"/>
  <c r="AN383" i="4"/>
  <c r="AN384" i="4"/>
  <c r="AN385" i="4"/>
  <c r="AN386" i="4"/>
  <c r="AN387" i="4"/>
  <c r="AN388" i="4"/>
  <c r="AN389" i="4"/>
  <c r="AN390" i="4"/>
  <c r="AN391" i="4"/>
  <c r="AN392" i="4"/>
  <c r="AN393" i="4"/>
  <c r="AN394" i="4"/>
  <c r="AN395" i="4"/>
  <c r="AN396" i="4"/>
  <c r="AN397" i="4"/>
  <c r="AN398" i="4"/>
  <c r="AN399" i="4"/>
  <c r="AN400" i="4"/>
  <c r="AN401" i="4"/>
  <c r="AN402" i="4"/>
  <c r="AN403" i="4"/>
  <c r="AN404" i="4"/>
  <c r="AN405" i="4"/>
  <c r="AN406" i="4"/>
  <c r="AN407" i="4"/>
  <c r="AN408" i="4"/>
  <c r="AN409" i="4"/>
  <c r="AN410" i="4"/>
  <c r="AN411" i="4"/>
  <c r="AN412" i="4"/>
  <c r="AN413" i="4"/>
  <c r="AN414" i="4"/>
  <c r="AN415" i="4"/>
  <c r="AN416" i="4"/>
  <c r="AN417" i="4"/>
  <c r="AN418" i="4"/>
  <c r="AN419" i="4"/>
  <c r="AN420" i="4"/>
  <c r="AN421" i="4"/>
  <c r="AN422" i="4"/>
  <c r="AN423" i="4"/>
  <c r="AN424" i="4"/>
  <c r="AN425" i="4"/>
  <c r="AN426" i="4"/>
  <c r="AN427" i="4"/>
  <c r="AN428" i="4"/>
  <c r="AN429" i="4"/>
  <c r="AN430" i="4"/>
  <c r="AN431" i="4"/>
  <c r="AN432" i="4"/>
  <c r="AN433" i="4"/>
  <c r="AN434" i="4"/>
  <c r="AN435" i="4"/>
  <c r="AN436" i="4"/>
  <c r="AN437" i="4"/>
  <c r="AN438" i="4"/>
  <c r="AN439" i="4"/>
  <c r="AN440" i="4"/>
  <c r="AN441" i="4"/>
  <c r="AN442" i="4"/>
  <c r="AN443" i="4"/>
  <c r="AN444" i="4"/>
  <c r="AN445" i="4"/>
  <c r="AN446" i="4"/>
  <c r="AN447" i="4"/>
  <c r="AN448" i="4"/>
  <c r="AN449" i="4"/>
  <c r="AN450" i="4"/>
  <c r="AN451" i="4"/>
  <c r="AN452" i="4"/>
  <c r="AN453" i="4"/>
  <c r="AN454" i="4"/>
  <c r="AN455" i="4"/>
  <c r="AN456" i="4"/>
  <c r="AN457" i="4"/>
  <c r="AN458" i="4"/>
  <c r="AN459" i="4"/>
  <c r="AN460" i="4"/>
  <c r="AN461" i="4"/>
  <c r="AN462" i="4"/>
  <c r="AN463" i="4"/>
  <c r="AN464" i="4"/>
  <c r="AN465" i="4"/>
  <c r="AN466" i="4"/>
  <c r="AN467" i="4"/>
  <c r="AN468" i="4"/>
  <c r="AN469" i="4"/>
  <c r="AN470" i="4"/>
  <c r="AN471" i="4"/>
  <c r="AN472" i="4"/>
  <c r="AN473" i="4"/>
  <c r="AN474" i="4"/>
  <c r="AN475" i="4"/>
  <c r="AN476" i="4"/>
  <c r="AN477" i="4"/>
  <c r="AN478" i="4"/>
  <c r="AN479" i="4"/>
  <c r="AN480" i="4"/>
  <c r="AN481" i="4"/>
  <c r="AN482" i="4"/>
  <c r="AN483" i="4"/>
  <c r="AN484" i="4"/>
  <c r="AN485" i="4"/>
  <c r="AN486" i="4"/>
  <c r="AN487" i="4"/>
  <c r="AN488" i="4"/>
  <c r="AN489" i="4"/>
  <c r="AN490" i="4"/>
  <c r="AN491" i="4"/>
  <c r="AN492" i="4"/>
  <c r="AN493" i="4"/>
  <c r="AN494" i="4"/>
  <c r="AN495" i="4"/>
  <c r="AN496" i="4"/>
  <c r="AN497" i="4"/>
  <c r="AN498" i="4"/>
  <c r="AN499" i="4"/>
  <c r="AN500" i="4"/>
  <c r="AN501" i="4"/>
  <c r="AN502" i="4"/>
  <c r="AN503" i="4"/>
  <c r="AN504" i="4"/>
  <c r="AN505" i="4"/>
  <c r="AN506" i="4"/>
  <c r="AN507" i="4"/>
  <c r="AN508" i="4"/>
  <c r="AN509" i="4"/>
  <c r="AN510" i="4"/>
  <c r="AN511" i="4"/>
  <c r="AN512" i="4"/>
  <c r="AN513" i="4"/>
  <c r="AN514" i="4"/>
  <c r="AN515" i="4"/>
  <c r="AN516" i="4"/>
  <c r="AN517" i="4"/>
  <c r="AN518" i="4"/>
  <c r="AN519" i="4"/>
  <c r="AN520" i="4"/>
  <c r="AN521" i="4"/>
  <c r="AN522" i="4"/>
  <c r="AN523" i="4"/>
  <c r="AN524" i="4"/>
  <c r="AN525" i="4"/>
  <c r="AN526" i="4"/>
  <c r="AN527" i="4"/>
  <c r="AN528" i="4"/>
  <c r="AN529" i="4"/>
  <c r="AN530" i="4"/>
  <c r="AN531" i="4"/>
  <c r="AN532" i="4"/>
  <c r="AN533" i="4"/>
  <c r="AN534" i="4"/>
  <c r="AN535" i="4"/>
  <c r="AN536" i="4"/>
  <c r="AN537" i="4"/>
  <c r="AN538" i="4"/>
  <c r="AN539" i="4"/>
  <c r="AN540" i="4"/>
  <c r="AN541" i="4"/>
  <c r="AN542" i="4"/>
  <c r="AN543" i="4"/>
  <c r="AN544" i="4"/>
  <c r="AN545" i="4"/>
  <c r="AN546" i="4"/>
  <c r="AN547" i="4"/>
  <c r="AN548" i="4"/>
  <c r="AN549" i="4"/>
  <c r="AN550" i="4"/>
  <c r="AN551" i="4"/>
  <c r="AN552" i="4"/>
  <c r="AN553" i="4"/>
  <c r="AN554" i="4"/>
  <c r="AN555" i="4"/>
  <c r="AN556" i="4"/>
  <c r="AN557" i="4"/>
  <c r="AN558" i="4"/>
  <c r="AN559" i="4"/>
  <c r="AN560" i="4"/>
  <c r="AN561" i="4"/>
  <c r="AN562" i="4"/>
  <c r="AN563" i="4"/>
  <c r="AN564" i="4"/>
  <c r="AN565" i="4"/>
  <c r="AN566" i="4"/>
  <c r="AN567" i="4"/>
  <c r="AN568" i="4"/>
  <c r="AN569" i="4"/>
  <c r="AN570" i="4"/>
  <c r="AN571" i="4"/>
  <c r="AN572" i="4"/>
  <c r="AN573" i="4"/>
  <c r="AN574" i="4"/>
  <c r="AN575" i="4"/>
  <c r="AN576" i="4"/>
  <c r="AN577" i="4"/>
  <c r="AN578" i="4"/>
  <c r="AN579" i="4"/>
  <c r="AN580" i="4"/>
  <c r="AN581" i="4"/>
  <c r="AN582" i="4"/>
  <c r="AN583" i="4"/>
  <c r="AN584" i="4"/>
  <c r="AN585" i="4"/>
  <c r="AN586" i="4"/>
  <c r="AN587" i="4"/>
  <c r="AN588" i="4"/>
  <c r="AN589" i="4"/>
  <c r="AN590" i="4"/>
  <c r="AN591" i="4"/>
  <c r="AN592" i="4"/>
  <c r="AN593" i="4"/>
  <c r="AN594" i="4"/>
  <c r="AN595" i="4"/>
  <c r="AN596" i="4"/>
  <c r="AN597" i="4"/>
  <c r="AN598" i="4"/>
  <c r="AN599" i="4"/>
  <c r="AN600" i="4"/>
  <c r="AN601" i="4"/>
  <c r="AN602" i="4"/>
  <c r="AN603" i="4"/>
  <c r="AN604" i="4"/>
  <c r="AN605" i="4"/>
  <c r="AN606" i="4"/>
  <c r="AN607" i="4"/>
  <c r="AN608" i="4"/>
  <c r="AN609" i="4"/>
  <c r="AN610" i="4"/>
  <c r="AN611" i="4"/>
  <c r="AN612" i="4"/>
  <c r="AN613" i="4"/>
  <c r="AN614" i="4"/>
  <c r="AN615" i="4"/>
  <c r="AN616" i="4"/>
  <c r="AN617" i="4"/>
  <c r="AN618" i="4"/>
  <c r="AN619" i="4"/>
  <c r="AN620" i="4"/>
  <c r="AN621" i="4"/>
  <c r="AN622" i="4"/>
  <c r="AN623" i="4"/>
  <c r="AN624" i="4"/>
  <c r="AN625" i="4"/>
  <c r="AN626" i="4"/>
  <c r="AN627" i="4"/>
  <c r="AN628" i="4"/>
  <c r="AN629" i="4"/>
  <c r="AN630" i="4"/>
  <c r="AN631" i="4"/>
  <c r="AN632" i="4"/>
  <c r="AN633" i="4"/>
  <c r="AN634" i="4"/>
  <c r="AN635" i="4"/>
  <c r="AN636" i="4"/>
  <c r="AN637" i="4"/>
  <c r="AN638" i="4"/>
  <c r="AN639" i="4"/>
  <c r="AN640" i="4"/>
  <c r="AN641" i="4"/>
  <c r="AN642" i="4"/>
  <c r="AN643" i="4"/>
  <c r="AN644" i="4"/>
  <c r="AN645" i="4"/>
  <c r="AN646" i="4"/>
  <c r="AN647" i="4"/>
  <c r="AN648" i="4"/>
  <c r="AN649" i="4"/>
  <c r="AN650" i="4"/>
  <c r="AN651" i="4"/>
  <c r="AN652" i="4"/>
  <c r="AN653" i="4"/>
  <c r="AN654" i="4"/>
  <c r="AN655" i="4"/>
  <c r="AN656" i="4"/>
  <c r="AN657" i="4"/>
  <c r="AN658" i="4"/>
  <c r="AN659" i="4"/>
  <c r="AN660" i="4"/>
  <c r="AN661" i="4"/>
  <c r="AN662" i="4"/>
  <c r="AN663" i="4"/>
  <c r="AN664" i="4"/>
  <c r="AN665" i="4"/>
  <c r="AN666" i="4"/>
  <c r="AN667" i="4"/>
  <c r="AN668" i="4"/>
  <c r="AN669" i="4"/>
  <c r="AN670" i="4"/>
  <c r="AN671" i="4"/>
  <c r="AN672" i="4"/>
  <c r="AN673" i="4"/>
  <c r="AN674" i="4"/>
  <c r="AN675" i="4"/>
  <c r="AN676" i="4"/>
  <c r="AN677" i="4"/>
  <c r="AN678" i="4"/>
  <c r="AN679" i="4"/>
  <c r="AN680" i="4"/>
  <c r="AN681" i="4"/>
  <c r="AN682" i="4"/>
  <c r="AN683" i="4"/>
  <c r="AN684" i="4"/>
  <c r="AN685" i="4"/>
  <c r="AN686" i="4"/>
  <c r="AN687" i="4"/>
  <c r="AN688" i="4"/>
  <c r="AN689" i="4"/>
  <c r="AN690" i="4"/>
  <c r="AN691" i="4"/>
  <c r="AN692" i="4"/>
  <c r="AN693" i="4"/>
  <c r="AN694" i="4"/>
  <c r="AN695" i="4"/>
  <c r="AN696" i="4"/>
  <c r="AN697" i="4"/>
  <c r="AN698" i="4"/>
  <c r="AN699" i="4"/>
  <c r="AN700" i="4"/>
  <c r="AN701" i="4"/>
  <c r="AN702" i="4"/>
  <c r="AN703" i="4"/>
  <c r="AN704" i="4"/>
  <c r="AN705" i="4"/>
  <c r="AN706" i="4"/>
  <c r="AN707" i="4"/>
  <c r="AN708" i="4"/>
  <c r="AN709" i="4"/>
  <c r="AN710" i="4"/>
  <c r="AN711" i="4"/>
  <c r="AN712" i="4"/>
  <c r="AN713" i="4"/>
  <c r="AN714" i="4"/>
  <c r="AN715" i="4"/>
  <c r="AN716" i="4"/>
  <c r="AN717" i="4"/>
  <c r="AN718" i="4"/>
  <c r="AN719" i="4"/>
  <c r="AN720" i="4"/>
  <c r="AN721" i="4"/>
  <c r="AN722" i="4"/>
  <c r="AN723" i="4"/>
  <c r="AN724" i="4"/>
  <c r="AN725" i="4"/>
  <c r="AN726" i="4"/>
  <c r="AN727" i="4"/>
  <c r="AN728" i="4"/>
  <c r="AN729" i="4"/>
  <c r="AN730" i="4"/>
  <c r="AN731" i="4"/>
  <c r="AN732" i="4"/>
  <c r="AN733" i="4"/>
  <c r="AN734" i="4"/>
  <c r="AN735" i="4"/>
  <c r="AN736" i="4"/>
  <c r="AN737" i="4"/>
  <c r="AN738" i="4"/>
  <c r="AN739" i="4"/>
  <c r="AN740" i="4"/>
  <c r="AN741" i="4"/>
  <c r="AN742" i="4"/>
  <c r="AN743" i="4"/>
  <c r="AN744" i="4"/>
  <c r="AN745" i="4"/>
  <c r="AN746" i="4"/>
  <c r="AN747" i="4"/>
  <c r="AN748" i="4"/>
  <c r="AN749" i="4"/>
  <c r="AN750" i="4"/>
  <c r="AN751" i="4"/>
  <c r="AN752" i="4"/>
  <c r="AN753" i="4"/>
  <c r="AN754" i="4"/>
  <c r="AN755" i="4"/>
  <c r="AN756" i="4"/>
  <c r="AN757" i="4"/>
  <c r="AN758" i="4"/>
  <c r="AN759" i="4"/>
  <c r="AN760" i="4"/>
  <c r="AN761" i="4"/>
  <c r="AN762" i="4"/>
  <c r="AN763" i="4"/>
  <c r="AN764" i="4"/>
  <c r="AN765" i="4"/>
  <c r="AN766" i="4"/>
  <c r="AN767" i="4"/>
  <c r="AN768" i="4"/>
  <c r="AN769" i="4"/>
  <c r="AN770" i="4"/>
  <c r="AN771" i="4"/>
  <c r="AN772" i="4"/>
  <c r="AN773" i="4"/>
  <c r="AN774" i="4"/>
  <c r="AN775" i="4"/>
  <c r="AN776" i="4"/>
  <c r="AN777" i="4"/>
  <c r="AN778" i="4"/>
  <c r="AN779" i="4"/>
  <c r="AN780" i="4"/>
  <c r="AN781" i="4"/>
  <c r="AN782" i="4"/>
  <c r="AN783" i="4"/>
  <c r="AN784" i="4"/>
  <c r="AN785" i="4"/>
  <c r="AN786" i="4"/>
  <c r="AN787" i="4"/>
  <c r="AN788" i="4"/>
  <c r="AN789" i="4"/>
  <c r="AN790" i="4"/>
  <c r="AN791" i="4"/>
  <c r="AN792" i="4"/>
  <c r="AN793" i="4"/>
  <c r="AN794" i="4"/>
  <c r="AN795" i="4"/>
  <c r="AN796" i="4"/>
  <c r="AN797" i="4"/>
  <c r="AN798" i="4"/>
  <c r="AN799" i="4"/>
  <c r="AN800" i="4"/>
  <c r="AN801" i="4"/>
  <c r="AN802" i="4"/>
  <c r="AN803" i="4"/>
  <c r="AN804" i="4"/>
  <c r="AN805" i="4"/>
  <c r="AN806" i="4"/>
  <c r="AN807" i="4"/>
  <c r="AN808" i="4"/>
  <c r="AN809" i="4"/>
  <c r="AN810" i="4"/>
  <c r="AN811" i="4"/>
  <c r="AN812" i="4"/>
  <c r="AN813" i="4"/>
  <c r="AN814" i="4"/>
  <c r="AN815" i="4"/>
  <c r="AN816" i="4"/>
  <c r="AN817" i="4"/>
  <c r="AN818" i="4"/>
  <c r="AN819" i="4"/>
  <c r="AN820" i="4"/>
  <c r="AN821" i="4"/>
  <c r="AN822" i="4"/>
  <c r="AN823" i="4"/>
  <c r="AN824" i="4"/>
  <c r="AN825" i="4"/>
  <c r="AN826" i="4"/>
  <c r="AN827" i="4"/>
  <c r="AN828" i="4"/>
  <c r="AN829" i="4"/>
  <c r="AN830" i="4"/>
  <c r="AN831" i="4"/>
  <c r="AN832" i="4"/>
  <c r="AN833" i="4"/>
  <c r="AN834" i="4"/>
  <c r="AN835" i="4"/>
  <c r="AN836" i="4"/>
  <c r="AN837" i="4"/>
  <c r="AN838" i="4"/>
  <c r="AN839" i="4"/>
  <c r="AN840" i="4"/>
  <c r="AN841" i="4"/>
  <c r="AN842" i="4"/>
  <c r="AN843" i="4"/>
  <c r="AN844" i="4"/>
  <c r="AN845" i="4"/>
  <c r="AN846" i="4"/>
  <c r="AN847" i="4"/>
  <c r="AN848" i="4"/>
  <c r="AN849" i="4"/>
  <c r="AN850" i="4"/>
  <c r="AN851" i="4"/>
  <c r="AN852" i="4"/>
  <c r="AN853" i="4"/>
  <c r="AN854" i="4"/>
  <c r="AN855" i="4"/>
  <c r="AN856" i="4"/>
  <c r="AN857" i="4"/>
  <c r="AN858" i="4"/>
  <c r="AN859" i="4"/>
  <c r="AN860" i="4"/>
  <c r="AN861" i="4"/>
  <c r="AN862" i="4"/>
  <c r="AN863" i="4"/>
  <c r="AN864" i="4"/>
  <c r="AN865" i="4"/>
  <c r="AN866" i="4"/>
  <c r="AN867" i="4"/>
  <c r="AN868" i="4"/>
  <c r="AN869" i="4"/>
  <c r="AN870" i="4"/>
  <c r="AN871" i="4"/>
  <c r="AN872" i="4"/>
  <c r="AN873" i="4"/>
  <c r="AN874" i="4"/>
  <c r="AN875" i="4"/>
  <c r="AN876" i="4"/>
  <c r="AN877" i="4"/>
  <c r="AN878" i="4"/>
  <c r="AN879" i="4"/>
  <c r="AN880" i="4"/>
  <c r="AN881" i="4"/>
  <c r="AN882" i="4"/>
  <c r="AN883" i="4"/>
  <c r="AN884" i="4"/>
  <c r="AN885" i="4"/>
  <c r="AN886" i="4"/>
  <c r="AN887" i="4"/>
  <c r="AN888" i="4"/>
  <c r="AN889" i="4"/>
  <c r="AN890" i="4"/>
  <c r="AN891" i="4"/>
  <c r="AN892" i="4"/>
  <c r="AN893" i="4"/>
  <c r="AN894" i="4"/>
  <c r="AN895" i="4"/>
  <c r="AN896" i="4"/>
  <c r="AN897" i="4"/>
  <c r="AN898" i="4"/>
  <c r="AN899" i="4"/>
  <c r="AN900" i="4"/>
  <c r="AN901" i="4"/>
  <c r="AN902" i="4"/>
  <c r="AN903" i="4"/>
  <c r="AN904" i="4"/>
  <c r="AN905" i="4"/>
  <c r="AN906" i="4"/>
  <c r="AN907" i="4"/>
  <c r="AN908" i="4"/>
  <c r="AN909" i="4"/>
  <c r="AN910" i="4"/>
  <c r="AN911" i="4"/>
  <c r="AN912" i="4"/>
  <c r="AN913" i="4"/>
  <c r="AN914" i="4"/>
  <c r="AN915" i="4"/>
  <c r="AN916" i="4"/>
  <c r="AN917" i="4"/>
  <c r="AN918" i="4"/>
  <c r="AN919" i="4"/>
  <c r="AN920" i="4"/>
  <c r="AN921" i="4"/>
  <c r="AN922" i="4"/>
  <c r="AN923" i="4"/>
  <c r="AN924" i="4"/>
  <c r="AN925" i="4"/>
  <c r="AN926" i="4"/>
  <c r="AN927" i="4"/>
  <c r="AN928" i="4"/>
  <c r="AN929" i="4"/>
  <c r="AN930" i="4"/>
  <c r="AN931" i="4"/>
  <c r="AN932" i="4"/>
  <c r="AN933" i="4"/>
  <c r="AN934" i="4"/>
  <c r="AN935" i="4"/>
  <c r="AN936" i="4"/>
  <c r="AN937" i="4"/>
  <c r="AN938" i="4"/>
  <c r="AN939" i="4"/>
  <c r="AN940" i="4"/>
  <c r="AN941" i="4"/>
  <c r="AN942" i="4"/>
  <c r="AN943" i="4"/>
  <c r="AN944" i="4"/>
  <c r="AN945" i="4"/>
  <c r="AN946" i="4"/>
  <c r="AN947" i="4"/>
  <c r="AN948" i="4"/>
  <c r="AN949" i="4"/>
  <c r="AN950" i="4"/>
  <c r="AN951" i="4"/>
  <c r="AN952" i="4"/>
  <c r="AN953" i="4"/>
  <c r="AN954" i="4"/>
  <c r="AN955" i="4"/>
  <c r="AN956" i="4"/>
  <c r="AN957" i="4"/>
  <c r="AN958" i="4"/>
  <c r="AN959" i="4"/>
  <c r="AN960" i="4"/>
  <c r="AN961" i="4"/>
  <c r="AN962" i="4"/>
  <c r="AN963" i="4"/>
  <c r="AN964" i="4"/>
  <c r="AN965" i="4"/>
  <c r="AN966" i="4"/>
  <c r="AN967" i="4"/>
  <c r="AN968" i="4"/>
  <c r="AN969" i="4"/>
  <c r="AN970" i="4"/>
  <c r="AN971" i="4"/>
  <c r="AN972" i="4"/>
  <c r="AN973" i="4"/>
  <c r="AN974" i="4"/>
  <c r="AN975" i="4"/>
  <c r="AN976" i="4"/>
  <c r="AN977" i="4"/>
  <c r="AN978" i="4"/>
  <c r="AN979" i="4"/>
  <c r="AN980" i="4"/>
  <c r="AN981" i="4"/>
  <c r="AN982" i="4"/>
  <c r="AN983" i="4"/>
  <c r="AN984" i="4"/>
  <c r="AN985" i="4"/>
  <c r="AN986" i="4"/>
  <c r="AN987" i="4"/>
  <c r="AN988" i="4"/>
  <c r="AN989" i="4"/>
  <c r="AN990" i="4"/>
  <c r="AN991" i="4"/>
  <c r="AN992" i="4"/>
  <c r="AN993" i="4"/>
  <c r="AN994" i="4"/>
  <c r="AN995" i="4"/>
  <c r="AN996" i="4"/>
  <c r="AN997" i="4"/>
  <c r="AN998" i="4"/>
  <c r="AN999" i="4"/>
  <c r="AN1000" i="4"/>
  <c r="AN1001" i="4"/>
  <c r="AN1002" i="4"/>
  <c r="AN1003" i="4"/>
  <c r="AN1004" i="4"/>
  <c r="AN1005" i="4"/>
  <c r="AN1006" i="4"/>
  <c r="AN1007" i="4"/>
  <c r="AN1008" i="4"/>
  <c r="AN1009" i="4"/>
  <c r="AN1010" i="4"/>
  <c r="AN1011" i="4"/>
  <c r="AN1012" i="4"/>
  <c r="AN1013" i="4"/>
  <c r="AN1014" i="4"/>
  <c r="AN1015" i="4"/>
  <c r="AN1016" i="4"/>
  <c r="AN1017" i="4"/>
  <c r="AN1018" i="4"/>
  <c r="AN1019" i="4"/>
  <c r="AN1020" i="4"/>
  <c r="AN1021" i="4"/>
  <c r="AN1022" i="4"/>
  <c r="AN1023" i="4"/>
  <c r="AN1024" i="4"/>
  <c r="AN1025" i="4"/>
  <c r="AN1026" i="4"/>
  <c r="AN1027" i="4"/>
  <c r="AN1028" i="4"/>
  <c r="AN1029" i="4"/>
  <c r="AN1030" i="4"/>
  <c r="AN1031" i="4"/>
  <c r="AN1032" i="4"/>
  <c r="AN1033" i="4"/>
  <c r="AN1034" i="4"/>
  <c r="AN1035" i="4"/>
  <c r="AN1036" i="4"/>
  <c r="AN1037" i="4"/>
  <c r="AN1038" i="4"/>
  <c r="AN1039" i="4"/>
  <c r="AN1040" i="4"/>
  <c r="AN1041" i="4"/>
  <c r="AN1042" i="4"/>
  <c r="AN1043" i="4"/>
  <c r="AN1044" i="4"/>
  <c r="AN1045" i="4"/>
  <c r="AN1046" i="4"/>
  <c r="AN1047" i="4"/>
  <c r="AN1048" i="4"/>
  <c r="AN1049" i="4"/>
  <c r="AN1050" i="4"/>
  <c r="AN1051" i="4"/>
  <c r="AN1052" i="4"/>
  <c r="AN1053" i="4"/>
  <c r="AN1054" i="4"/>
  <c r="AN1055" i="4"/>
  <c r="AN1056" i="4"/>
  <c r="AN1057" i="4"/>
  <c r="AN1058" i="4"/>
  <c r="AN1059" i="4"/>
  <c r="AN1060" i="4"/>
  <c r="AN1061" i="4"/>
  <c r="AN1062" i="4"/>
  <c r="AN1063" i="4"/>
  <c r="AN1064" i="4"/>
  <c r="AN1065" i="4"/>
  <c r="AN1066" i="4"/>
  <c r="AN1067" i="4"/>
  <c r="AN1068" i="4"/>
  <c r="AN1069" i="4"/>
  <c r="AN1070" i="4"/>
  <c r="AN1071" i="4"/>
  <c r="AN1072" i="4"/>
  <c r="AN1073" i="4"/>
  <c r="AN1074" i="4"/>
  <c r="AN1075" i="4"/>
  <c r="AN1076" i="4"/>
  <c r="AN1077" i="4"/>
  <c r="AN1078" i="4"/>
  <c r="AN1079" i="4"/>
  <c r="AN1080" i="4"/>
  <c r="AN1081" i="4"/>
  <c r="AN1082" i="4"/>
  <c r="AN1083" i="4"/>
  <c r="AN1084" i="4"/>
  <c r="AN1085" i="4"/>
  <c r="AN1086" i="4"/>
  <c r="AN1087" i="4"/>
  <c r="AN1088" i="4"/>
  <c r="AN1089" i="4"/>
  <c r="AN1090" i="4"/>
  <c r="AN1091" i="4"/>
  <c r="AN1092" i="4"/>
  <c r="AN1093" i="4"/>
  <c r="AN1094" i="4"/>
  <c r="AN1095" i="4"/>
  <c r="AN1096" i="4"/>
  <c r="AN1097" i="4"/>
  <c r="AN1098" i="4"/>
  <c r="AN1099" i="4"/>
  <c r="AN1100" i="4"/>
  <c r="AN1101" i="4"/>
  <c r="AN1102" i="4"/>
  <c r="AN1103" i="4"/>
  <c r="AN1104" i="4"/>
  <c r="AN1105" i="4"/>
  <c r="AN1106" i="4"/>
  <c r="AN1107" i="4"/>
  <c r="AN1108" i="4"/>
  <c r="AN1109" i="4"/>
  <c r="AN1110" i="4"/>
  <c r="AN1111" i="4"/>
  <c r="AN1112" i="4"/>
  <c r="AN1113" i="4"/>
  <c r="AN1114" i="4"/>
  <c r="AN1115" i="4"/>
  <c r="AN1116" i="4"/>
  <c r="AN1117" i="4"/>
  <c r="AN1118" i="4"/>
  <c r="AN1119" i="4"/>
  <c r="AN1120" i="4"/>
  <c r="AN1121" i="4"/>
  <c r="AN1122" i="4"/>
  <c r="AN1123" i="4"/>
  <c r="AN1124" i="4"/>
  <c r="AN1125" i="4"/>
  <c r="AN1126" i="4"/>
  <c r="AN1127" i="4"/>
  <c r="I9" i="4"/>
  <c r="X9" i="4"/>
  <c r="AE9" i="4"/>
  <c r="AN9" i="4"/>
  <c r="AP9" i="4"/>
  <c r="I10" i="4"/>
  <c r="X10" i="4"/>
  <c r="AE10" i="4"/>
  <c r="I11" i="4"/>
  <c r="X11" i="4"/>
  <c r="AE11" i="4"/>
  <c r="I12" i="4"/>
  <c r="X12" i="4"/>
  <c r="AE12" i="4"/>
  <c r="X13" i="4"/>
  <c r="AE13" i="4"/>
  <c r="X14" i="4"/>
  <c r="AE14" i="4"/>
  <c r="I15" i="4"/>
  <c r="X15" i="4"/>
  <c r="AE15" i="4"/>
  <c r="I16" i="4"/>
  <c r="X16" i="4"/>
  <c r="AE16" i="4"/>
  <c r="I17" i="4"/>
  <c r="X17" i="4"/>
  <c r="AE17" i="4"/>
  <c r="I18" i="4"/>
  <c r="X18" i="4"/>
  <c r="AE18" i="4"/>
  <c r="I19" i="4"/>
  <c r="X19" i="4"/>
  <c r="AE19" i="4"/>
  <c r="I20" i="4"/>
  <c r="X20" i="4"/>
  <c r="AE20" i="4"/>
  <c r="I21" i="4"/>
  <c r="X21" i="4"/>
  <c r="AE21" i="4"/>
  <c r="I22" i="4"/>
  <c r="X22" i="4"/>
  <c r="AE22" i="4"/>
  <c r="I23" i="4"/>
  <c r="X23" i="4"/>
  <c r="AE23" i="4"/>
  <c r="I24" i="4"/>
  <c r="X24" i="4"/>
  <c r="AE24" i="4"/>
  <c r="I25" i="4"/>
  <c r="X25" i="4"/>
  <c r="AE25" i="4"/>
  <c r="I26" i="4"/>
  <c r="X26" i="4"/>
  <c r="AE26" i="4"/>
  <c r="I27" i="4"/>
  <c r="X27" i="4"/>
  <c r="AE27" i="4"/>
  <c r="I28" i="4"/>
  <c r="X28" i="4"/>
  <c r="AE28" i="4"/>
  <c r="I29" i="4"/>
  <c r="X29" i="4"/>
  <c r="AE29" i="4"/>
  <c r="I30" i="4"/>
  <c r="X30" i="4"/>
  <c r="AE30" i="4"/>
  <c r="I31" i="4"/>
  <c r="X31" i="4"/>
  <c r="AE31" i="4"/>
  <c r="I32" i="4"/>
  <c r="X32" i="4"/>
  <c r="AE32" i="4"/>
  <c r="I33" i="4"/>
  <c r="X33" i="4"/>
  <c r="AE33" i="4"/>
  <c r="I34" i="4"/>
  <c r="X34" i="4"/>
  <c r="AE34" i="4"/>
  <c r="I35" i="4"/>
  <c r="X35" i="4"/>
  <c r="AE35" i="4"/>
  <c r="I36" i="4"/>
  <c r="X36" i="4"/>
  <c r="AE36" i="4"/>
  <c r="I37" i="4"/>
  <c r="X37" i="4"/>
  <c r="AE37" i="4"/>
  <c r="I38" i="4"/>
  <c r="X38" i="4"/>
  <c r="AE38" i="4"/>
  <c r="I39" i="4"/>
  <c r="X39" i="4"/>
  <c r="AE39" i="4"/>
  <c r="I40" i="4"/>
  <c r="X40" i="4"/>
  <c r="AE40" i="4"/>
  <c r="I41" i="4"/>
  <c r="X41" i="4"/>
  <c r="AE41" i="4"/>
  <c r="AE42" i="4"/>
  <c r="I43" i="4"/>
  <c r="X43" i="4"/>
  <c r="AE43" i="4"/>
  <c r="X44" i="4"/>
  <c r="AE44" i="4"/>
  <c r="X45" i="4"/>
  <c r="AE45" i="4"/>
  <c r="X46" i="4"/>
  <c r="AE46" i="4"/>
  <c r="X50" i="4"/>
  <c r="AE50" i="4"/>
  <c r="X51" i="4"/>
  <c r="AE51" i="4"/>
  <c r="X52" i="4"/>
  <c r="AE52" i="4"/>
  <c r="X53" i="4"/>
  <c r="AE53" i="4"/>
  <c r="X54" i="4"/>
  <c r="AE54" i="4"/>
  <c r="X55" i="4"/>
  <c r="AE55" i="4"/>
  <c r="I56" i="4"/>
  <c r="AE56" i="4"/>
  <c r="I57" i="4"/>
  <c r="X57" i="4"/>
  <c r="AE57" i="4"/>
  <c r="I58" i="4"/>
  <c r="X58" i="4"/>
  <c r="AE58" i="4"/>
  <c r="I59" i="4"/>
  <c r="X59" i="4"/>
  <c r="AE59" i="4"/>
  <c r="I60" i="4"/>
  <c r="X60" i="4"/>
  <c r="AE60" i="4"/>
  <c r="I61" i="4"/>
  <c r="X61" i="4"/>
  <c r="AE61" i="4"/>
  <c r="I62" i="4"/>
  <c r="X62" i="4"/>
  <c r="AE62" i="4"/>
  <c r="I63" i="4"/>
  <c r="X63" i="4"/>
  <c r="AE63" i="4"/>
  <c r="I64" i="4"/>
  <c r="X64" i="4"/>
  <c r="AE64" i="4"/>
  <c r="I65" i="4"/>
  <c r="X65" i="4"/>
  <c r="AE65" i="4"/>
  <c r="I66" i="4"/>
  <c r="X66" i="4"/>
  <c r="AE66" i="4"/>
  <c r="I67" i="4"/>
  <c r="X67" i="4"/>
  <c r="AE67" i="4"/>
  <c r="I68" i="4"/>
  <c r="X68" i="4"/>
  <c r="AE68" i="4"/>
  <c r="I69" i="4"/>
  <c r="X69" i="4"/>
  <c r="AE69" i="4"/>
  <c r="I70" i="4"/>
  <c r="X70" i="4"/>
  <c r="AE70" i="4"/>
  <c r="I71" i="4"/>
  <c r="X71" i="4"/>
  <c r="AE71" i="4"/>
  <c r="I72" i="4"/>
  <c r="X72" i="4"/>
  <c r="AE72" i="4"/>
  <c r="I73" i="4"/>
  <c r="X73" i="4"/>
  <c r="AE73" i="4"/>
  <c r="I74" i="4"/>
  <c r="X74" i="4"/>
  <c r="AE74" i="4"/>
  <c r="I75" i="4"/>
  <c r="X75" i="4"/>
  <c r="AE75" i="4"/>
  <c r="I76" i="4"/>
  <c r="X76" i="4"/>
  <c r="AE76" i="4"/>
  <c r="I77" i="4"/>
  <c r="X77" i="4"/>
  <c r="AE77" i="4"/>
  <c r="I78" i="4"/>
  <c r="X78" i="4"/>
  <c r="AE78" i="4"/>
  <c r="I79" i="4"/>
  <c r="X79" i="4"/>
  <c r="AE79" i="4"/>
  <c r="I80" i="4"/>
  <c r="X80" i="4"/>
  <c r="AE80" i="4"/>
  <c r="I81" i="4"/>
  <c r="X81" i="4"/>
  <c r="AE81" i="4"/>
  <c r="I82" i="4"/>
  <c r="X82" i="4"/>
  <c r="AE82" i="4"/>
  <c r="I83" i="4"/>
  <c r="X83" i="4"/>
  <c r="AE83" i="4"/>
  <c r="I84" i="4"/>
  <c r="X84" i="4"/>
  <c r="AE84" i="4"/>
  <c r="I85" i="4"/>
  <c r="X85" i="4"/>
  <c r="AE85" i="4"/>
  <c r="I86" i="4"/>
  <c r="X86" i="4"/>
  <c r="AE86" i="4"/>
  <c r="I87" i="4"/>
  <c r="X87" i="4"/>
  <c r="AE87" i="4"/>
  <c r="I88" i="4"/>
  <c r="X88" i="4"/>
  <c r="AE88" i="4"/>
  <c r="I89" i="4"/>
  <c r="X89" i="4"/>
  <c r="AE89" i="4"/>
  <c r="I90" i="4"/>
  <c r="X90" i="4"/>
  <c r="AE90" i="4"/>
  <c r="I91" i="4"/>
  <c r="X91" i="4"/>
  <c r="AE91" i="4"/>
  <c r="I92" i="4"/>
  <c r="X92" i="4"/>
  <c r="AE92" i="4"/>
  <c r="I93" i="4"/>
  <c r="X93" i="4"/>
  <c r="AE93" i="4"/>
  <c r="I94" i="4"/>
  <c r="X94" i="4"/>
  <c r="AE94" i="4"/>
  <c r="I95" i="4"/>
  <c r="X95" i="4"/>
  <c r="AE95" i="4"/>
  <c r="I96" i="4"/>
  <c r="X96" i="4"/>
  <c r="AE96" i="4"/>
  <c r="I97" i="4"/>
  <c r="X97" i="4"/>
  <c r="AE97" i="4"/>
  <c r="I98" i="4"/>
  <c r="X98" i="4"/>
  <c r="AE98" i="4"/>
  <c r="I99" i="4"/>
  <c r="X99" i="4"/>
  <c r="AE99" i="4"/>
  <c r="I100" i="4"/>
  <c r="X100" i="4"/>
  <c r="AE100" i="4"/>
  <c r="I101" i="4"/>
  <c r="X101" i="4"/>
  <c r="AE101" i="4"/>
  <c r="I102" i="4"/>
  <c r="X102" i="4"/>
  <c r="AE102" i="4"/>
  <c r="I103" i="4"/>
  <c r="X103" i="4"/>
  <c r="AE103" i="4"/>
  <c r="I104" i="4"/>
  <c r="X104" i="4"/>
  <c r="AE104" i="4"/>
  <c r="I105" i="4"/>
  <c r="X105" i="4"/>
  <c r="AE105" i="4"/>
  <c r="I106" i="4"/>
  <c r="X106" i="4"/>
  <c r="AE106" i="4"/>
  <c r="I107" i="4"/>
  <c r="X107" i="4"/>
  <c r="AE107" i="4"/>
  <c r="I108" i="4"/>
  <c r="X108" i="4"/>
  <c r="AE108" i="4"/>
  <c r="I109" i="4"/>
  <c r="X109" i="4"/>
  <c r="AE109" i="4"/>
  <c r="I110" i="4"/>
  <c r="X110" i="4"/>
  <c r="AE110" i="4"/>
  <c r="I111" i="4"/>
  <c r="X111" i="4"/>
  <c r="AE111" i="4"/>
  <c r="I112" i="4"/>
  <c r="X112" i="4"/>
  <c r="AE112" i="4"/>
  <c r="I113" i="4"/>
  <c r="X113" i="4"/>
  <c r="AE113" i="4"/>
  <c r="I114" i="4"/>
  <c r="X114" i="4"/>
  <c r="AE114" i="4"/>
  <c r="I115" i="4"/>
  <c r="X115" i="4"/>
  <c r="AE115" i="4"/>
  <c r="I116" i="4"/>
  <c r="X116" i="4"/>
  <c r="AE116" i="4"/>
  <c r="I117" i="4"/>
  <c r="X117" i="4"/>
  <c r="AE117" i="4"/>
  <c r="I118" i="4"/>
  <c r="X118" i="4"/>
  <c r="AE118" i="4"/>
  <c r="I119" i="4"/>
  <c r="X119" i="4"/>
  <c r="AE119" i="4"/>
  <c r="I120" i="4"/>
  <c r="X120" i="4"/>
  <c r="AE120" i="4"/>
  <c r="I121" i="4"/>
  <c r="X121" i="4"/>
  <c r="AE121" i="4"/>
  <c r="I122" i="4"/>
  <c r="X122" i="4"/>
  <c r="AE122" i="4"/>
  <c r="I123" i="4"/>
  <c r="X123" i="4"/>
  <c r="AE123" i="4"/>
  <c r="I124" i="4"/>
  <c r="X124" i="4"/>
  <c r="AE124" i="4"/>
  <c r="I125" i="4"/>
  <c r="X125" i="4"/>
  <c r="AE125" i="4"/>
  <c r="I126" i="4"/>
  <c r="X126" i="4"/>
  <c r="AE126" i="4"/>
  <c r="I127" i="4"/>
  <c r="X127" i="4"/>
  <c r="AE127" i="4"/>
  <c r="I128" i="4"/>
  <c r="X128" i="4"/>
  <c r="AE128" i="4"/>
  <c r="I129" i="4"/>
  <c r="X129" i="4"/>
  <c r="AE129" i="4"/>
  <c r="I130" i="4"/>
  <c r="X130" i="4"/>
  <c r="AE130" i="4"/>
  <c r="I131" i="4"/>
  <c r="X131" i="4"/>
  <c r="AE131" i="4"/>
  <c r="I132" i="4"/>
  <c r="X132" i="4"/>
  <c r="AE132" i="4"/>
  <c r="I133" i="4"/>
  <c r="X133" i="4"/>
  <c r="AE133" i="4"/>
  <c r="I134" i="4"/>
  <c r="X134" i="4"/>
  <c r="AE134" i="4"/>
  <c r="I135" i="4"/>
  <c r="X135" i="4"/>
  <c r="AE135" i="4"/>
  <c r="I136" i="4"/>
  <c r="X136" i="4"/>
  <c r="AE136" i="4"/>
  <c r="I137" i="4"/>
  <c r="X137" i="4"/>
  <c r="AE137" i="4"/>
  <c r="I138" i="4"/>
  <c r="X138" i="4"/>
  <c r="AE138" i="4"/>
  <c r="I139" i="4"/>
  <c r="X139" i="4"/>
  <c r="AE139" i="4"/>
  <c r="I140" i="4"/>
  <c r="X140" i="4"/>
  <c r="AE140" i="4"/>
  <c r="I141" i="4"/>
  <c r="X141" i="4"/>
  <c r="AE141" i="4"/>
  <c r="I142" i="4"/>
  <c r="X142" i="4"/>
  <c r="AE142" i="4"/>
  <c r="I143" i="4"/>
  <c r="X143" i="4"/>
  <c r="AE143" i="4"/>
  <c r="I144" i="4"/>
  <c r="X144" i="4"/>
  <c r="AE144" i="4"/>
  <c r="I145" i="4"/>
  <c r="X145" i="4"/>
  <c r="AE145" i="4"/>
  <c r="I146" i="4"/>
  <c r="X146" i="4"/>
  <c r="AE146" i="4"/>
  <c r="I147" i="4"/>
  <c r="X147" i="4"/>
  <c r="AE147" i="4"/>
  <c r="I148" i="4"/>
  <c r="X148" i="4"/>
  <c r="AE148" i="4"/>
  <c r="I149" i="4"/>
  <c r="X149" i="4"/>
  <c r="AE149" i="4"/>
  <c r="I150" i="4"/>
  <c r="X150" i="4"/>
  <c r="AE150" i="4"/>
  <c r="I151" i="4"/>
  <c r="X151" i="4"/>
  <c r="AE151" i="4"/>
  <c r="I152" i="4"/>
  <c r="X152" i="4"/>
  <c r="AE152" i="4"/>
  <c r="I153" i="4"/>
  <c r="X153" i="4"/>
  <c r="AE153" i="4"/>
  <c r="I154" i="4"/>
  <c r="X154" i="4"/>
  <c r="AE154" i="4"/>
  <c r="I155" i="4"/>
  <c r="X155" i="4"/>
  <c r="AE155" i="4"/>
  <c r="I156" i="4"/>
  <c r="X156" i="4"/>
  <c r="AE156" i="4"/>
  <c r="I157" i="4"/>
  <c r="X157" i="4"/>
  <c r="AE157" i="4"/>
  <c r="I158" i="4"/>
  <c r="X158" i="4"/>
  <c r="AE158" i="4"/>
  <c r="I159" i="4"/>
  <c r="X159" i="4"/>
  <c r="AE159" i="4"/>
  <c r="I160" i="4"/>
  <c r="X160" i="4"/>
  <c r="AE160" i="4"/>
  <c r="I161" i="4"/>
  <c r="X161" i="4"/>
  <c r="AE161" i="4"/>
  <c r="I162" i="4"/>
  <c r="X162" i="4"/>
  <c r="AE162" i="4"/>
  <c r="I163" i="4"/>
  <c r="X163" i="4"/>
  <c r="AE163" i="4"/>
  <c r="I164" i="4"/>
  <c r="X164" i="4"/>
  <c r="AE164" i="4"/>
  <c r="I165" i="4"/>
  <c r="X165" i="4"/>
  <c r="AE165" i="4"/>
  <c r="I166" i="4"/>
  <c r="X166" i="4"/>
  <c r="AE166" i="4"/>
  <c r="I167" i="4"/>
  <c r="X167" i="4"/>
  <c r="AE167" i="4"/>
  <c r="I168" i="4"/>
  <c r="X168" i="4"/>
  <c r="AE168" i="4"/>
  <c r="I169" i="4"/>
  <c r="X169" i="4"/>
  <c r="AE169" i="4"/>
  <c r="I170" i="4"/>
  <c r="X170" i="4"/>
  <c r="AE170" i="4"/>
  <c r="I171" i="4"/>
  <c r="X171" i="4"/>
  <c r="AE171" i="4"/>
  <c r="I172" i="4"/>
  <c r="X172" i="4"/>
  <c r="AE172" i="4"/>
  <c r="I173" i="4"/>
  <c r="X173" i="4"/>
  <c r="AE173" i="4"/>
  <c r="I174" i="4"/>
  <c r="X174" i="4"/>
  <c r="AE174" i="4"/>
  <c r="I175" i="4"/>
  <c r="X175" i="4"/>
  <c r="AE175" i="4"/>
  <c r="I176" i="4"/>
  <c r="X176" i="4"/>
  <c r="AE176" i="4"/>
  <c r="I177" i="4"/>
  <c r="X177" i="4"/>
  <c r="AE177" i="4"/>
  <c r="I178" i="4"/>
  <c r="X178" i="4"/>
  <c r="AE178" i="4"/>
  <c r="I179" i="4"/>
  <c r="X179" i="4"/>
  <c r="AE179" i="4"/>
  <c r="I180" i="4"/>
  <c r="X180" i="4"/>
  <c r="AE180" i="4"/>
  <c r="I181" i="4"/>
  <c r="X181" i="4"/>
  <c r="AE181" i="4"/>
  <c r="I182" i="4"/>
  <c r="X182" i="4"/>
  <c r="AE182" i="4"/>
  <c r="I183" i="4"/>
  <c r="X183" i="4"/>
  <c r="AE183" i="4"/>
  <c r="I184" i="4"/>
  <c r="X184" i="4"/>
  <c r="AE184" i="4"/>
  <c r="I185" i="4"/>
  <c r="X185" i="4"/>
  <c r="AE185" i="4"/>
  <c r="I186" i="4"/>
  <c r="X186" i="4"/>
  <c r="AE186" i="4"/>
  <c r="I187" i="4"/>
  <c r="X187" i="4"/>
  <c r="AE187" i="4"/>
  <c r="I188" i="4"/>
  <c r="X188" i="4"/>
  <c r="AE188" i="4"/>
  <c r="I189" i="4"/>
  <c r="AE189" i="4"/>
  <c r="I190" i="4"/>
  <c r="X190" i="4"/>
  <c r="AE190" i="4"/>
  <c r="I191" i="4"/>
  <c r="X191" i="4"/>
  <c r="AE191" i="4"/>
  <c r="I192" i="4"/>
  <c r="X192" i="4"/>
  <c r="AE192" i="4"/>
  <c r="I193" i="4"/>
  <c r="X193" i="4"/>
  <c r="AE193" i="4"/>
  <c r="I194" i="4"/>
  <c r="X194" i="4"/>
  <c r="AE194" i="4"/>
  <c r="I195" i="4"/>
  <c r="X195" i="4"/>
  <c r="AE195" i="4"/>
  <c r="I196" i="4"/>
  <c r="X196" i="4"/>
  <c r="AE196" i="4"/>
  <c r="I197" i="4"/>
  <c r="X197" i="4"/>
  <c r="AE197" i="4"/>
  <c r="I198" i="4"/>
  <c r="X198" i="4"/>
  <c r="AE198" i="4"/>
  <c r="I199" i="4"/>
  <c r="X199" i="4"/>
  <c r="AE199" i="4"/>
  <c r="I200" i="4"/>
  <c r="X200" i="4"/>
  <c r="AE200" i="4"/>
  <c r="I201" i="4"/>
  <c r="X201" i="4"/>
  <c r="AE201" i="4"/>
  <c r="I202" i="4"/>
  <c r="X202" i="4"/>
  <c r="AE202" i="4"/>
  <c r="I203" i="4"/>
  <c r="X203" i="4"/>
  <c r="AE203" i="4"/>
  <c r="I204" i="4"/>
  <c r="X204" i="4"/>
  <c r="AE204" i="4"/>
  <c r="I205" i="4"/>
  <c r="X205" i="4"/>
  <c r="AE205" i="4"/>
  <c r="I206" i="4"/>
  <c r="X206" i="4"/>
  <c r="AE206" i="4"/>
  <c r="I207" i="4"/>
  <c r="X207" i="4"/>
  <c r="AE207" i="4"/>
  <c r="I208" i="4"/>
  <c r="X208" i="4"/>
  <c r="AE208" i="4"/>
  <c r="I209" i="4"/>
  <c r="X209" i="4"/>
  <c r="AE209" i="4"/>
  <c r="I210" i="4"/>
  <c r="X210" i="4"/>
  <c r="AE210" i="4"/>
  <c r="I211" i="4"/>
  <c r="X211" i="4"/>
  <c r="AE211" i="4"/>
  <c r="I212" i="4"/>
  <c r="X212" i="4"/>
  <c r="AE212" i="4"/>
  <c r="I213" i="4"/>
  <c r="X213" i="4"/>
  <c r="AE213" i="4"/>
  <c r="I214" i="4"/>
  <c r="X214" i="4"/>
  <c r="AE214" i="4"/>
  <c r="I215" i="4"/>
  <c r="X215" i="4"/>
  <c r="AE215" i="4"/>
  <c r="I216" i="4"/>
  <c r="X216" i="4"/>
  <c r="AE216" i="4"/>
  <c r="I217" i="4"/>
  <c r="X217" i="4"/>
  <c r="AE217" i="4"/>
  <c r="I218" i="4"/>
  <c r="X218" i="4"/>
  <c r="AE218" i="4"/>
  <c r="I219" i="4"/>
  <c r="X219" i="4"/>
  <c r="AE219" i="4"/>
  <c r="I220" i="4"/>
  <c r="X220" i="4"/>
  <c r="AE220" i="4"/>
  <c r="I221" i="4"/>
  <c r="X221" i="4"/>
  <c r="AE221" i="4"/>
  <c r="I222" i="4"/>
  <c r="X222" i="4"/>
  <c r="AE222" i="4"/>
  <c r="I223" i="4"/>
  <c r="X223" i="4"/>
  <c r="AE223" i="4"/>
  <c r="I224" i="4"/>
  <c r="X224" i="4"/>
  <c r="AE224" i="4"/>
  <c r="I225" i="4"/>
  <c r="X225" i="4"/>
  <c r="AE225" i="4"/>
  <c r="I226" i="4"/>
  <c r="X226" i="4"/>
  <c r="AE226" i="4"/>
  <c r="I227" i="4"/>
  <c r="X227" i="4"/>
  <c r="AE227" i="4"/>
  <c r="I228" i="4"/>
  <c r="X228" i="4"/>
  <c r="AE228" i="4"/>
  <c r="I229" i="4"/>
  <c r="X229" i="4"/>
  <c r="AE229" i="4"/>
  <c r="I230" i="4"/>
  <c r="X230" i="4"/>
  <c r="AE230" i="4"/>
  <c r="I231" i="4"/>
  <c r="X231" i="4"/>
  <c r="AE231" i="4"/>
  <c r="I232" i="4"/>
  <c r="X232" i="4"/>
  <c r="AE232" i="4"/>
  <c r="I233" i="4"/>
  <c r="X233" i="4"/>
  <c r="AE233" i="4"/>
  <c r="I234" i="4"/>
  <c r="X234" i="4"/>
  <c r="AE234" i="4"/>
  <c r="I235" i="4"/>
  <c r="X235" i="4"/>
  <c r="AE235" i="4"/>
  <c r="I236" i="4"/>
  <c r="X236" i="4"/>
  <c r="AE236" i="4"/>
  <c r="I237" i="4"/>
  <c r="X237" i="4"/>
  <c r="AE237" i="4"/>
  <c r="I238" i="4"/>
  <c r="X238" i="4"/>
  <c r="AE238" i="4"/>
  <c r="I239" i="4"/>
  <c r="X239" i="4"/>
  <c r="AE239" i="4"/>
  <c r="I240" i="4"/>
  <c r="X240" i="4"/>
  <c r="AE240" i="4"/>
  <c r="I241" i="4"/>
  <c r="X241" i="4"/>
  <c r="AE241" i="4"/>
  <c r="I242" i="4"/>
  <c r="X242" i="4"/>
  <c r="AE242" i="4"/>
  <c r="I243" i="4"/>
  <c r="X243" i="4"/>
  <c r="AE243" i="4"/>
  <c r="I244" i="4"/>
  <c r="X244" i="4"/>
  <c r="AE244" i="4"/>
  <c r="I245" i="4"/>
  <c r="X245" i="4"/>
  <c r="AE245" i="4"/>
  <c r="I246" i="4"/>
  <c r="X246" i="4"/>
  <c r="AE246" i="4"/>
  <c r="I247" i="4"/>
  <c r="X247" i="4"/>
  <c r="AE247" i="4"/>
  <c r="I248" i="4"/>
  <c r="X248" i="4"/>
  <c r="AE248" i="4"/>
  <c r="I249" i="4"/>
  <c r="X249" i="4"/>
  <c r="AE249" i="4"/>
  <c r="I250" i="4"/>
  <c r="X250" i="4"/>
  <c r="AE250" i="4"/>
  <c r="I251" i="4"/>
  <c r="X251" i="4"/>
  <c r="AE251" i="4"/>
  <c r="I252" i="4"/>
  <c r="X252" i="4"/>
  <c r="AE252" i="4"/>
  <c r="I253" i="4"/>
  <c r="X253" i="4"/>
  <c r="AE253" i="4"/>
  <c r="I254" i="4"/>
  <c r="X254" i="4"/>
  <c r="AE254" i="4"/>
  <c r="I255" i="4"/>
  <c r="X255" i="4"/>
  <c r="AE255" i="4"/>
  <c r="I256" i="4"/>
  <c r="X256" i="4"/>
  <c r="AE256" i="4"/>
  <c r="I257" i="4"/>
  <c r="X257" i="4"/>
  <c r="AE257" i="4"/>
  <c r="I258" i="4"/>
  <c r="X258" i="4"/>
  <c r="AE258" i="4"/>
  <c r="I259" i="4"/>
  <c r="X259" i="4"/>
  <c r="AE259" i="4"/>
  <c r="I260" i="4"/>
  <c r="X260" i="4"/>
  <c r="AE260" i="4"/>
  <c r="I261" i="4"/>
  <c r="X261" i="4"/>
  <c r="AE261" i="4"/>
  <c r="I262" i="4"/>
  <c r="X262" i="4"/>
  <c r="AE262" i="4"/>
  <c r="I263" i="4"/>
  <c r="X263" i="4"/>
  <c r="AE263" i="4"/>
  <c r="I264" i="4"/>
  <c r="X264" i="4"/>
  <c r="AE264" i="4"/>
  <c r="I265" i="4"/>
  <c r="X265" i="4"/>
  <c r="AE265" i="4"/>
  <c r="I266" i="4"/>
  <c r="X266" i="4"/>
  <c r="AE266" i="4"/>
  <c r="I267" i="4"/>
  <c r="X267" i="4"/>
  <c r="AE267" i="4"/>
  <c r="I268" i="4"/>
  <c r="X268" i="4"/>
  <c r="AE268" i="4"/>
  <c r="I269" i="4"/>
  <c r="X269" i="4"/>
  <c r="AE269" i="4"/>
  <c r="I270" i="4"/>
  <c r="X270" i="4"/>
  <c r="AE270" i="4"/>
  <c r="I271" i="4"/>
  <c r="X271" i="4"/>
  <c r="AE271" i="4"/>
  <c r="I272" i="4"/>
  <c r="X272" i="4"/>
  <c r="AE272" i="4"/>
  <c r="I273" i="4"/>
  <c r="X273" i="4"/>
  <c r="AE273" i="4"/>
  <c r="I274" i="4"/>
  <c r="X274" i="4"/>
  <c r="AE274" i="4"/>
  <c r="I275" i="4"/>
  <c r="X275" i="4"/>
  <c r="AE275" i="4"/>
  <c r="I276" i="4"/>
  <c r="X276" i="4"/>
  <c r="AE276" i="4"/>
  <c r="I277" i="4"/>
  <c r="X277" i="4"/>
  <c r="AE277" i="4"/>
  <c r="I278" i="4"/>
  <c r="X278" i="4"/>
  <c r="AE278" i="4"/>
  <c r="I279" i="4"/>
  <c r="X279" i="4"/>
  <c r="AE279" i="4"/>
  <c r="I280" i="4"/>
  <c r="X280" i="4"/>
  <c r="AE280" i="4"/>
  <c r="I281" i="4"/>
  <c r="X281" i="4"/>
  <c r="AE281" i="4"/>
  <c r="I282" i="4"/>
  <c r="X282" i="4"/>
  <c r="AE282" i="4"/>
  <c r="I283" i="4"/>
  <c r="X283" i="4"/>
  <c r="AE283" i="4"/>
  <c r="I284" i="4"/>
  <c r="X284" i="4"/>
  <c r="AE284" i="4"/>
  <c r="I285" i="4"/>
  <c r="X285" i="4"/>
  <c r="AE285" i="4"/>
  <c r="I286" i="4"/>
  <c r="X286" i="4"/>
  <c r="AE286" i="4"/>
  <c r="I287" i="4"/>
  <c r="X287" i="4"/>
  <c r="AE287" i="4"/>
  <c r="I288" i="4"/>
  <c r="X288" i="4"/>
  <c r="AE288" i="4"/>
  <c r="I289" i="4"/>
  <c r="X289" i="4"/>
  <c r="AE289" i="4"/>
  <c r="I290" i="4"/>
  <c r="X290" i="4"/>
  <c r="AE290" i="4"/>
  <c r="I291" i="4"/>
  <c r="X291" i="4"/>
  <c r="AE291" i="4"/>
  <c r="I292" i="4"/>
  <c r="X292" i="4"/>
  <c r="AE292" i="4"/>
  <c r="I293" i="4"/>
  <c r="X293" i="4"/>
  <c r="AE293" i="4"/>
  <c r="I294" i="4"/>
  <c r="X294" i="4"/>
  <c r="AE294" i="4"/>
  <c r="I295" i="4"/>
  <c r="X295" i="4"/>
  <c r="AE295" i="4"/>
  <c r="I296" i="4"/>
  <c r="X296" i="4"/>
  <c r="AE296" i="4"/>
  <c r="I297" i="4"/>
  <c r="X297" i="4"/>
  <c r="AE297" i="4"/>
  <c r="X298" i="4"/>
  <c r="I299" i="4"/>
  <c r="X299" i="4"/>
  <c r="AE299" i="4"/>
  <c r="I300" i="4"/>
  <c r="X300" i="4"/>
  <c r="AE300" i="4"/>
  <c r="I301" i="4"/>
  <c r="X301" i="4"/>
  <c r="AE301" i="4"/>
  <c r="I302" i="4"/>
  <c r="X302" i="4"/>
  <c r="AE302" i="4"/>
  <c r="I303" i="4"/>
  <c r="X303" i="4"/>
  <c r="AE303" i="4"/>
  <c r="I304" i="4"/>
  <c r="X304" i="4"/>
  <c r="AE304" i="4"/>
  <c r="I305" i="4"/>
  <c r="X305" i="4"/>
  <c r="AE305" i="4"/>
  <c r="I306" i="4"/>
  <c r="X306" i="4"/>
  <c r="AE306" i="4"/>
  <c r="I307" i="4"/>
  <c r="X307" i="4"/>
  <c r="AE307" i="4"/>
  <c r="I308" i="4"/>
  <c r="X308" i="4"/>
  <c r="AE308" i="4"/>
  <c r="I309" i="4"/>
  <c r="X309" i="4"/>
  <c r="AE309" i="4"/>
  <c r="I310" i="4"/>
  <c r="X310" i="4"/>
  <c r="AE310" i="4"/>
  <c r="I311" i="4"/>
  <c r="X311" i="4"/>
  <c r="AE311" i="4"/>
  <c r="I312" i="4"/>
  <c r="X312" i="4"/>
  <c r="AE312" i="4"/>
  <c r="I313" i="4"/>
  <c r="X313" i="4"/>
  <c r="AE313" i="4"/>
  <c r="I314" i="4"/>
  <c r="X314" i="4"/>
  <c r="AE314" i="4"/>
  <c r="I315" i="4"/>
  <c r="X315" i="4"/>
  <c r="AE315" i="4"/>
  <c r="I316" i="4"/>
  <c r="X316" i="4"/>
  <c r="AE316" i="4"/>
  <c r="I317" i="4"/>
  <c r="X317" i="4"/>
  <c r="AE317" i="4"/>
  <c r="I318" i="4"/>
  <c r="X318" i="4"/>
  <c r="AE318" i="4"/>
  <c r="I319" i="4"/>
  <c r="X319" i="4"/>
  <c r="AE319" i="4"/>
  <c r="I320" i="4"/>
  <c r="X320" i="4"/>
  <c r="AE320" i="4"/>
  <c r="I321" i="4"/>
  <c r="X321" i="4"/>
  <c r="AE321" i="4"/>
  <c r="I322" i="4"/>
  <c r="X322" i="4"/>
  <c r="AE322" i="4"/>
  <c r="I323" i="4"/>
  <c r="X323" i="4"/>
  <c r="AE323" i="4"/>
  <c r="I324" i="4"/>
  <c r="X324" i="4"/>
  <c r="AE324" i="4"/>
  <c r="I325" i="4"/>
  <c r="X325" i="4"/>
  <c r="AE325" i="4"/>
  <c r="I326" i="4"/>
  <c r="X326" i="4"/>
  <c r="AE326" i="4"/>
  <c r="I327" i="4"/>
  <c r="X327" i="4"/>
  <c r="AE327" i="4"/>
  <c r="I328" i="4"/>
  <c r="X328" i="4"/>
  <c r="AE328" i="4"/>
  <c r="I329" i="4"/>
  <c r="X329" i="4"/>
  <c r="AE329" i="4"/>
  <c r="I330" i="4"/>
  <c r="X330" i="4"/>
  <c r="AE330" i="4"/>
  <c r="I331" i="4"/>
  <c r="X331" i="4"/>
  <c r="AE331" i="4"/>
  <c r="I332" i="4"/>
  <c r="X332" i="4"/>
  <c r="AE332" i="4"/>
  <c r="I333" i="4"/>
  <c r="X333" i="4"/>
  <c r="AE333" i="4"/>
  <c r="I334" i="4"/>
  <c r="X334" i="4"/>
  <c r="AE334" i="4"/>
  <c r="I335" i="4"/>
  <c r="X335" i="4"/>
  <c r="AE335" i="4"/>
  <c r="I336" i="4"/>
  <c r="X336" i="4"/>
  <c r="AE336" i="4"/>
  <c r="I337" i="4"/>
  <c r="X337" i="4"/>
  <c r="AE337" i="4"/>
  <c r="X338" i="4"/>
  <c r="AE338" i="4"/>
  <c r="I339" i="4"/>
  <c r="X339" i="4"/>
  <c r="AE339" i="4"/>
  <c r="I340" i="4"/>
  <c r="X340" i="4"/>
  <c r="AE340" i="4"/>
  <c r="I341" i="4"/>
  <c r="X341" i="4"/>
  <c r="AE341" i="4"/>
  <c r="I342" i="4"/>
  <c r="X342" i="4"/>
  <c r="AE342" i="4"/>
  <c r="I343" i="4"/>
  <c r="X343" i="4"/>
  <c r="AE343" i="4"/>
  <c r="I344" i="4"/>
  <c r="X344" i="4"/>
  <c r="AE344" i="4"/>
  <c r="I345" i="4"/>
  <c r="X345" i="4"/>
  <c r="AE345" i="4"/>
  <c r="I346" i="4"/>
  <c r="X346" i="4"/>
  <c r="AE346" i="4"/>
  <c r="I347" i="4"/>
  <c r="X347" i="4"/>
  <c r="AE347" i="4"/>
  <c r="I348" i="4"/>
  <c r="X348" i="4"/>
  <c r="AE348" i="4"/>
  <c r="I349" i="4"/>
  <c r="X349" i="4"/>
  <c r="AE349" i="4"/>
  <c r="I350" i="4"/>
  <c r="X350" i="4"/>
  <c r="AE350" i="4"/>
  <c r="I351" i="4"/>
  <c r="X351" i="4"/>
  <c r="AE351" i="4"/>
  <c r="I352" i="4"/>
  <c r="X352" i="4"/>
  <c r="AE352" i="4"/>
  <c r="I353" i="4"/>
  <c r="X353" i="4"/>
  <c r="AE353" i="4"/>
  <c r="I354" i="4"/>
  <c r="X354" i="4"/>
  <c r="AE354" i="4"/>
  <c r="I355" i="4"/>
  <c r="X355" i="4"/>
  <c r="AE355" i="4"/>
  <c r="I356" i="4"/>
  <c r="X356" i="4"/>
  <c r="AE356" i="4"/>
  <c r="I357" i="4"/>
  <c r="X357" i="4"/>
  <c r="AE357" i="4"/>
  <c r="I358" i="4"/>
  <c r="X358" i="4"/>
  <c r="AE358" i="4"/>
  <c r="I359" i="4"/>
  <c r="X359" i="4"/>
  <c r="AE359" i="4"/>
  <c r="I360" i="4"/>
  <c r="X360" i="4"/>
  <c r="AE360" i="4"/>
  <c r="I361" i="4"/>
  <c r="X361" i="4"/>
  <c r="AE361" i="4"/>
  <c r="I362" i="4"/>
  <c r="X362" i="4"/>
  <c r="AE362" i="4"/>
  <c r="I363" i="4"/>
  <c r="X363" i="4"/>
  <c r="AE363" i="4"/>
  <c r="I364" i="4"/>
  <c r="X364" i="4"/>
  <c r="AE364" i="4"/>
  <c r="I365" i="4"/>
  <c r="X365" i="4"/>
  <c r="AE365" i="4"/>
  <c r="I366" i="4"/>
  <c r="X366" i="4"/>
  <c r="AE366" i="4"/>
  <c r="I367" i="4"/>
  <c r="X367" i="4"/>
  <c r="AE367" i="4"/>
  <c r="I368" i="4"/>
  <c r="X368" i="4"/>
  <c r="AE368" i="4"/>
  <c r="I369" i="4"/>
  <c r="X369" i="4"/>
  <c r="AE369" i="4"/>
  <c r="I370" i="4"/>
  <c r="X370" i="4"/>
  <c r="AE370" i="4"/>
  <c r="I371" i="4"/>
  <c r="X371" i="4"/>
  <c r="AE371" i="4"/>
  <c r="I372" i="4"/>
  <c r="X372" i="4"/>
  <c r="AE372" i="4"/>
  <c r="I373" i="4"/>
  <c r="X373" i="4"/>
  <c r="AE373" i="4"/>
  <c r="I374" i="4"/>
  <c r="X374" i="4"/>
  <c r="AE374" i="4"/>
  <c r="I375" i="4"/>
  <c r="X375" i="4"/>
  <c r="AE375" i="4"/>
  <c r="I376" i="4"/>
  <c r="AE376" i="4"/>
  <c r="I377" i="4"/>
  <c r="X377" i="4"/>
  <c r="AE377" i="4"/>
  <c r="I378" i="4"/>
  <c r="X378" i="4"/>
  <c r="AE378" i="4"/>
  <c r="I379" i="4"/>
  <c r="X379" i="4"/>
  <c r="AE379" i="4"/>
  <c r="I380" i="4"/>
  <c r="X380" i="4"/>
  <c r="AE380" i="4"/>
  <c r="I381" i="4"/>
  <c r="X381" i="4"/>
  <c r="AE381" i="4"/>
  <c r="I382" i="4"/>
  <c r="X382" i="4"/>
  <c r="AE382" i="4"/>
  <c r="I383" i="4"/>
  <c r="X383" i="4"/>
  <c r="AE383" i="4"/>
  <c r="I384" i="4"/>
  <c r="X384" i="4"/>
  <c r="AE384" i="4"/>
  <c r="I385" i="4"/>
  <c r="X385" i="4"/>
  <c r="AE385" i="4"/>
  <c r="I386" i="4"/>
  <c r="X386" i="4"/>
  <c r="AE386" i="4"/>
  <c r="I387" i="4"/>
  <c r="X387" i="4"/>
  <c r="AE387" i="4"/>
  <c r="I388" i="4"/>
  <c r="X388" i="4"/>
  <c r="AE388" i="4"/>
  <c r="I389" i="4"/>
  <c r="X389" i="4"/>
  <c r="AE389" i="4"/>
  <c r="I390" i="4"/>
  <c r="X390" i="4"/>
  <c r="AE390" i="4"/>
  <c r="I391" i="4"/>
  <c r="X391" i="4"/>
  <c r="AE391" i="4"/>
  <c r="I392" i="4"/>
  <c r="X392" i="4"/>
  <c r="AE392" i="4"/>
  <c r="I393" i="4"/>
  <c r="X393" i="4"/>
  <c r="AE393" i="4"/>
  <c r="I394" i="4"/>
  <c r="X394" i="4"/>
  <c r="AE394" i="4"/>
  <c r="I395" i="4"/>
  <c r="X395" i="4"/>
  <c r="AE395" i="4"/>
  <c r="I396" i="4"/>
  <c r="X396" i="4"/>
  <c r="AE396" i="4"/>
  <c r="I397" i="4"/>
  <c r="X397" i="4"/>
  <c r="AE397" i="4"/>
  <c r="I398" i="4"/>
  <c r="X398" i="4"/>
  <c r="AE398" i="4"/>
  <c r="I399" i="4"/>
  <c r="X399" i="4"/>
  <c r="AE399" i="4"/>
  <c r="I400" i="4"/>
  <c r="X400" i="4"/>
  <c r="AE400" i="4"/>
  <c r="I401" i="4"/>
  <c r="X401" i="4"/>
  <c r="AE401" i="4"/>
  <c r="I402" i="4"/>
  <c r="X402" i="4"/>
  <c r="AE402" i="4"/>
  <c r="I403" i="4"/>
  <c r="X403" i="4"/>
  <c r="AE403" i="4"/>
  <c r="I404" i="4"/>
  <c r="X404" i="4"/>
  <c r="AE404" i="4"/>
  <c r="I405" i="4"/>
  <c r="X405" i="4"/>
  <c r="AE405" i="4"/>
  <c r="I406" i="4"/>
  <c r="X406" i="4"/>
  <c r="AE406" i="4"/>
  <c r="I407" i="4"/>
  <c r="X407" i="4"/>
  <c r="AE407" i="4"/>
  <c r="I408" i="4"/>
  <c r="X408" i="4"/>
  <c r="AE408" i="4"/>
  <c r="I409" i="4"/>
  <c r="X409" i="4"/>
  <c r="AE409" i="4"/>
  <c r="I410" i="4"/>
  <c r="X410" i="4"/>
  <c r="AE410" i="4"/>
  <c r="I411" i="4"/>
  <c r="X411" i="4"/>
  <c r="AE411" i="4"/>
  <c r="I412" i="4"/>
  <c r="X412" i="4"/>
  <c r="AE412" i="4"/>
  <c r="I413" i="4"/>
  <c r="X413" i="4"/>
  <c r="AE413" i="4"/>
  <c r="I414" i="4"/>
  <c r="X414" i="4"/>
  <c r="I415" i="4"/>
  <c r="X415" i="4"/>
  <c r="AE415" i="4"/>
  <c r="I416" i="4"/>
  <c r="X416" i="4"/>
  <c r="AE416" i="4"/>
  <c r="I417" i="4"/>
  <c r="X417" i="4"/>
  <c r="AE417" i="4"/>
  <c r="I418" i="4"/>
  <c r="X418" i="4"/>
  <c r="AE418" i="4"/>
  <c r="I419" i="4"/>
  <c r="X419" i="4"/>
  <c r="AE419" i="4"/>
  <c r="I420" i="4"/>
  <c r="X420" i="4"/>
  <c r="AE420" i="4"/>
  <c r="I421" i="4"/>
  <c r="X421" i="4"/>
  <c r="AE421" i="4"/>
  <c r="I422" i="4"/>
  <c r="X422" i="4"/>
  <c r="AE422" i="4"/>
  <c r="I423" i="4"/>
  <c r="X423" i="4"/>
  <c r="AE423" i="4"/>
  <c r="I424" i="4"/>
  <c r="X424" i="4"/>
  <c r="AE424" i="4"/>
  <c r="I425" i="4"/>
  <c r="X425" i="4"/>
  <c r="AE425" i="4"/>
  <c r="I426" i="4"/>
  <c r="X426" i="4"/>
  <c r="AE426" i="4"/>
  <c r="I427" i="4"/>
  <c r="X427" i="4"/>
  <c r="AE427" i="4"/>
  <c r="I428" i="4"/>
  <c r="X428" i="4"/>
  <c r="AE428" i="4"/>
  <c r="I429" i="4"/>
  <c r="X429" i="4"/>
  <c r="AE429" i="4"/>
  <c r="I430" i="4"/>
  <c r="X430" i="4"/>
  <c r="AE430" i="4"/>
  <c r="I431" i="4"/>
  <c r="X431" i="4"/>
  <c r="AE431" i="4"/>
  <c r="I432" i="4"/>
  <c r="X432" i="4"/>
  <c r="AE432" i="4"/>
  <c r="I433" i="4"/>
  <c r="X433" i="4"/>
  <c r="AE433" i="4"/>
  <c r="I434" i="4"/>
  <c r="X434" i="4"/>
  <c r="AE434" i="4"/>
  <c r="I435" i="4"/>
  <c r="X435" i="4"/>
  <c r="AE435" i="4"/>
  <c r="I436" i="4"/>
  <c r="X436" i="4"/>
  <c r="AE436" i="4"/>
  <c r="I437" i="4"/>
  <c r="X437" i="4"/>
  <c r="AE437" i="4"/>
  <c r="I438" i="4"/>
  <c r="X438" i="4"/>
  <c r="AE438" i="4"/>
  <c r="I439" i="4"/>
  <c r="X439" i="4"/>
  <c r="AE439" i="4"/>
  <c r="I440" i="4"/>
  <c r="X440" i="4"/>
  <c r="AE440" i="4"/>
  <c r="I441" i="4"/>
  <c r="X441" i="4"/>
  <c r="AE441" i="4"/>
  <c r="I442" i="4"/>
  <c r="X442" i="4"/>
  <c r="AE442" i="4"/>
  <c r="I443" i="4"/>
  <c r="X443" i="4"/>
  <c r="AE443" i="4"/>
  <c r="I444" i="4"/>
  <c r="X444" i="4"/>
  <c r="AE444" i="4"/>
  <c r="I445" i="4"/>
  <c r="X445" i="4"/>
  <c r="AE445" i="4"/>
  <c r="I446" i="4"/>
  <c r="X446" i="4"/>
  <c r="AE446" i="4"/>
  <c r="I447" i="4"/>
  <c r="X447" i="4"/>
  <c r="AE447" i="4"/>
  <c r="I448" i="4"/>
  <c r="X448" i="4"/>
  <c r="AE448" i="4"/>
  <c r="I449" i="4"/>
  <c r="X449" i="4"/>
  <c r="AE449" i="4"/>
  <c r="I450" i="4"/>
  <c r="X450" i="4"/>
  <c r="AE450" i="4"/>
  <c r="I451" i="4"/>
  <c r="X451" i="4"/>
  <c r="AE451" i="4"/>
  <c r="I452" i="4"/>
  <c r="X452" i="4"/>
  <c r="AE452" i="4"/>
  <c r="I453" i="4"/>
  <c r="X453" i="4"/>
  <c r="AE453" i="4"/>
  <c r="I454" i="4"/>
  <c r="X454" i="4"/>
  <c r="AE454" i="4"/>
  <c r="I455" i="4"/>
  <c r="X455" i="4"/>
  <c r="AE455" i="4"/>
  <c r="I456" i="4"/>
  <c r="X456" i="4"/>
  <c r="AE456" i="4"/>
  <c r="I457" i="4"/>
  <c r="X457" i="4"/>
  <c r="AE457" i="4"/>
  <c r="I458" i="4"/>
  <c r="X458" i="4"/>
  <c r="AE458" i="4"/>
  <c r="I459" i="4"/>
  <c r="X459" i="4"/>
  <c r="AE459" i="4"/>
  <c r="I460" i="4"/>
  <c r="X460" i="4"/>
  <c r="AE460" i="4"/>
  <c r="I461" i="4"/>
  <c r="X461" i="4"/>
  <c r="AE461" i="4"/>
  <c r="I462" i="4"/>
  <c r="X462" i="4"/>
  <c r="AE462" i="4"/>
  <c r="I463" i="4"/>
  <c r="X463" i="4"/>
  <c r="AE463" i="4"/>
  <c r="I464" i="4"/>
  <c r="X464" i="4"/>
  <c r="AE464" i="4"/>
  <c r="I465" i="4"/>
  <c r="X465" i="4"/>
  <c r="AE465" i="4"/>
  <c r="I466" i="4"/>
  <c r="X466" i="4"/>
  <c r="AE466" i="4"/>
  <c r="I467" i="4"/>
  <c r="X467" i="4"/>
  <c r="AE467" i="4"/>
  <c r="I468" i="4"/>
  <c r="X468" i="4"/>
  <c r="AE468" i="4"/>
  <c r="I469" i="4"/>
  <c r="X469" i="4"/>
  <c r="AE469" i="4"/>
  <c r="I470" i="4"/>
  <c r="X470" i="4"/>
  <c r="AE470" i="4"/>
  <c r="I471" i="4"/>
  <c r="X471" i="4"/>
  <c r="AE471" i="4"/>
  <c r="I472" i="4"/>
  <c r="X472" i="4"/>
  <c r="AE472" i="4"/>
  <c r="I473" i="4"/>
  <c r="X473" i="4"/>
  <c r="AE473" i="4"/>
  <c r="I474" i="4"/>
  <c r="X474" i="4"/>
  <c r="AE474" i="4"/>
  <c r="I475" i="4"/>
  <c r="X475" i="4"/>
  <c r="AE475" i="4"/>
  <c r="I476" i="4"/>
  <c r="X476" i="4"/>
  <c r="AE476" i="4"/>
  <c r="I477" i="4"/>
  <c r="X477" i="4"/>
  <c r="AE477" i="4"/>
  <c r="I478" i="4"/>
  <c r="X478" i="4"/>
  <c r="AE478" i="4"/>
  <c r="I479" i="4"/>
  <c r="X479" i="4"/>
  <c r="AE479" i="4"/>
  <c r="I480" i="4"/>
  <c r="X480" i="4"/>
  <c r="AE480" i="4"/>
  <c r="I481" i="4"/>
  <c r="X481" i="4"/>
  <c r="AE481" i="4"/>
  <c r="I482" i="4"/>
  <c r="X482" i="4"/>
  <c r="AE482" i="4"/>
  <c r="I483" i="4"/>
  <c r="X483" i="4"/>
  <c r="AE483" i="4"/>
  <c r="I484" i="4"/>
  <c r="X484" i="4"/>
  <c r="AE484" i="4"/>
  <c r="I485" i="4"/>
  <c r="X485" i="4"/>
  <c r="AE485" i="4"/>
  <c r="I486" i="4"/>
  <c r="X486" i="4"/>
  <c r="AE486" i="4"/>
  <c r="I487" i="4"/>
  <c r="X487" i="4"/>
  <c r="AE487" i="4"/>
  <c r="I488" i="4"/>
  <c r="X488" i="4"/>
  <c r="AE488" i="4"/>
  <c r="I489" i="4"/>
  <c r="X489" i="4"/>
  <c r="AE489" i="4"/>
  <c r="I490" i="4"/>
  <c r="X490" i="4"/>
  <c r="AE490" i="4"/>
  <c r="I491" i="4"/>
  <c r="X491" i="4"/>
  <c r="AE491" i="4"/>
  <c r="I492" i="4"/>
  <c r="X492" i="4"/>
  <c r="AE492" i="4"/>
  <c r="I493" i="4"/>
  <c r="X493" i="4"/>
  <c r="AE493" i="4"/>
  <c r="I494" i="4"/>
  <c r="X494" i="4"/>
  <c r="AE494" i="4"/>
  <c r="I495" i="4"/>
  <c r="X495" i="4"/>
  <c r="AE495" i="4"/>
  <c r="I496" i="4"/>
  <c r="X496" i="4"/>
  <c r="AE496" i="4"/>
  <c r="I497" i="4"/>
  <c r="X497" i="4"/>
  <c r="AE497" i="4"/>
  <c r="I498" i="4"/>
  <c r="X498" i="4"/>
  <c r="AE498" i="4"/>
  <c r="I499" i="4"/>
  <c r="X499" i="4"/>
  <c r="AE499" i="4"/>
  <c r="I500" i="4"/>
  <c r="X500" i="4"/>
  <c r="AE500" i="4"/>
  <c r="I501" i="4"/>
  <c r="X501" i="4"/>
  <c r="AE501" i="4"/>
  <c r="I502" i="4"/>
  <c r="X502" i="4"/>
  <c r="AE502" i="4"/>
  <c r="I503" i="4"/>
  <c r="X503" i="4"/>
  <c r="AE503" i="4"/>
  <c r="I504" i="4"/>
  <c r="X504" i="4"/>
  <c r="AE504" i="4"/>
  <c r="I505" i="4"/>
  <c r="X505" i="4"/>
  <c r="AE505" i="4"/>
  <c r="I506" i="4"/>
  <c r="X506" i="4"/>
  <c r="AE506" i="4"/>
  <c r="I507" i="4"/>
  <c r="X507" i="4"/>
  <c r="AE507" i="4"/>
  <c r="I508" i="4"/>
  <c r="X508" i="4"/>
  <c r="AE508" i="4"/>
  <c r="I509" i="4"/>
  <c r="X509" i="4"/>
  <c r="AE509" i="4"/>
  <c r="I510" i="4"/>
  <c r="X510" i="4"/>
  <c r="AE510" i="4"/>
  <c r="I511" i="4"/>
  <c r="X511" i="4"/>
  <c r="AE511" i="4"/>
  <c r="I512" i="4"/>
  <c r="X512" i="4"/>
  <c r="AE512" i="4"/>
  <c r="I513" i="4"/>
  <c r="X513" i="4"/>
  <c r="AE513" i="4"/>
  <c r="I514" i="4"/>
  <c r="X514" i="4"/>
  <c r="AE514" i="4"/>
  <c r="I515" i="4"/>
  <c r="X515" i="4"/>
  <c r="AE515" i="4"/>
  <c r="I516" i="4"/>
  <c r="X516" i="4"/>
  <c r="AE516" i="4"/>
  <c r="I517" i="4"/>
  <c r="X517" i="4"/>
  <c r="AE517" i="4"/>
  <c r="I518" i="4"/>
  <c r="X518" i="4"/>
  <c r="AE518" i="4"/>
  <c r="I519" i="4"/>
  <c r="X519" i="4"/>
  <c r="AE519" i="4"/>
  <c r="I520" i="4"/>
  <c r="X520" i="4"/>
  <c r="AE520" i="4"/>
  <c r="I521" i="4"/>
  <c r="X521" i="4"/>
  <c r="AE521" i="4"/>
  <c r="I522" i="4"/>
  <c r="X522" i="4"/>
  <c r="AE522" i="4"/>
  <c r="I523" i="4"/>
  <c r="X523" i="4"/>
  <c r="AE523" i="4"/>
  <c r="I524" i="4"/>
  <c r="X524" i="4"/>
  <c r="AE524" i="4"/>
  <c r="I525" i="4"/>
  <c r="X525" i="4"/>
  <c r="AE525" i="4"/>
  <c r="I526" i="4"/>
  <c r="X526" i="4"/>
  <c r="AE526" i="4"/>
  <c r="I527" i="4"/>
  <c r="X527" i="4"/>
  <c r="AE527" i="4"/>
  <c r="I528" i="4"/>
  <c r="X528" i="4"/>
  <c r="AE528" i="4"/>
  <c r="I529" i="4"/>
  <c r="X529" i="4"/>
  <c r="AE529" i="4"/>
  <c r="I530" i="4"/>
  <c r="X530" i="4"/>
  <c r="AE530" i="4"/>
  <c r="I531" i="4"/>
  <c r="X531" i="4"/>
  <c r="AE531" i="4"/>
  <c r="I532" i="4"/>
  <c r="X532" i="4"/>
  <c r="AE532" i="4"/>
  <c r="I533" i="4"/>
  <c r="X533" i="4"/>
  <c r="AE533" i="4"/>
  <c r="I534" i="4"/>
  <c r="X534" i="4"/>
  <c r="AE534" i="4"/>
  <c r="I535" i="4"/>
  <c r="X535" i="4"/>
  <c r="AE535" i="4"/>
  <c r="I536" i="4"/>
  <c r="X536" i="4"/>
  <c r="AE536" i="4"/>
  <c r="I537" i="4"/>
  <c r="X537" i="4"/>
  <c r="AE537" i="4"/>
  <c r="I538" i="4"/>
  <c r="X538" i="4"/>
  <c r="AE538" i="4"/>
  <c r="I539" i="4"/>
  <c r="X539" i="4"/>
  <c r="AE539" i="4"/>
  <c r="I540" i="4"/>
  <c r="X540" i="4"/>
  <c r="AE540" i="4"/>
  <c r="I541" i="4"/>
  <c r="X541" i="4"/>
  <c r="AE541" i="4"/>
  <c r="I542" i="4"/>
  <c r="X542" i="4"/>
  <c r="AE542" i="4"/>
  <c r="I543" i="4"/>
  <c r="X543" i="4"/>
  <c r="AE543" i="4"/>
  <c r="I544" i="4"/>
  <c r="X544" i="4"/>
  <c r="AE544" i="4"/>
  <c r="I545" i="4"/>
  <c r="X545" i="4"/>
  <c r="AE545" i="4"/>
  <c r="I546" i="4"/>
  <c r="X546" i="4"/>
  <c r="AE546" i="4"/>
  <c r="I547" i="4"/>
  <c r="X547" i="4"/>
  <c r="AE547" i="4"/>
  <c r="I548" i="4"/>
  <c r="X548" i="4"/>
  <c r="AE548" i="4"/>
  <c r="I549" i="4"/>
  <c r="X549" i="4"/>
  <c r="AE549" i="4"/>
  <c r="I550" i="4"/>
  <c r="X550" i="4"/>
  <c r="AE550" i="4"/>
  <c r="I551" i="4"/>
  <c r="X551" i="4"/>
  <c r="AE551" i="4"/>
  <c r="I552" i="4"/>
  <c r="X552" i="4"/>
  <c r="AE552" i="4"/>
  <c r="I553" i="4"/>
  <c r="X553" i="4"/>
  <c r="AE553" i="4"/>
  <c r="I554" i="4"/>
  <c r="X554" i="4"/>
  <c r="AE554" i="4"/>
  <c r="I555" i="4"/>
  <c r="X555" i="4"/>
  <c r="AE555" i="4"/>
  <c r="I556" i="4"/>
  <c r="X556" i="4"/>
  <c r="AE556" i="4"/>
  <c r="I557" i="4"/>
  <c r="X557" i="4"/>
  <c r="AE557" i="4"/>
  <c r="I558" i="4"/>
  <c r="X558" i="4"/>
  <c r="AE558" i="4"/>
  <c r="I559" i="4"/>
  <c r="X559" i="4"/>
  <c r="AE559" i="4"/>
  <c r="I560" i="4"/>
  <c r="X560" i="4"/>
  <c r="AE560" i="4"/>
  <c r="I561" i="4"/>
  <c r="X561" i="4"/>
  <c r="AE561" i="4"/>
  <c r="I562" i="4"/>
  <c r="X562" i="4"/>
  <c r="AE562" i="4"/>
  <c r="I563" i="4"/>
  <c r="X563" i="4"/>
  <c r="AE563" i="4"/>
  <c r="I564" i="4"/>
  <c r="X564" i="4"/>
  <c r="AE564" i="4"/>
  <c r="I565" i="4"/>
  <c r="X565" i="4"/>
  <c r="AE565" i="4"/>
  <c r="I566" i="4"/>
  <c r="X566" i="4"/>
  <c r="AE566" i="4"/>
  <c r="I567" i="4"/>
  <c r="X567" i="4"/>
  <c r="AE567" i="4"/>
  <c r="I568" i="4"/>
  <c r="X568" i="4"/>
  <c r="AE568" i="4"/>
  <c r="I569" i="4"/>
  <c r="X569" i="4"/>
  <c r="AE569" i="4"/>
  <c r="I570" i="4"/>
  <c r="X570" i="4"/>
  <c r="AE570" i="4"/>
  <c r="I571" i="4"/>
  <c r="X571" i="4"/>
  <c r="AE571" i="4"/>
  <c r="I572" i="4"/>
  <c r="X572" i="4"/>
  <c r="AE572" i="4"/>
  <c r="I573" i="4"/>
  <c r="X573" i="4"/>
  <c r="AE573" i="4"/>
  <c r="I574" i="4"/>
  <c r="X574" i="4"/>
  <c r="AE574" i="4"/>
  <c r="I575" i="4"/>
  <c r="X575" i="4"/>
  <c r="AE575" i="4"/>
  <c r="I576" i="4"/>
  <c r="X576" i="4"/>
  <c r="AE576" i="4"/>
  <c r="I577" i="4"/>
  <c r="X577" i="4"/>
  <c r="AE577" i="4"/>
  <c r="I578" i="4"/>
  <c r="X578" i="4"/>
  <c r="AE578" i="4"/>
  <c r="I579" i="4"/>
  <c r="X579" i="4"/>
  <c r="AE579" i="4"/>
  <c r="I580" i="4"/>
  <c r="X580" i="4"/>
  <c r="AE580" i="4"/>
  <c r="I581" i="4"/>
  <c r="X581" i="4"/>
  <c r="AE581" i="4"/>
  <c r="I582" i="4"/>
  <c r="X582" i="4"/>
  <c r="AE582" i="4"/>
  <c r="I583" i="4"/>
  <c r="X583" i="4"/>
  <c r="AE583" i="4"/>
  <c r="I584" i="4"/>
  <c r="X584" i="4"/>
  <c r="AE584" i="4"/>
  <c r="I585" i="4"/>
  <c r="X585" i="4"/>
  <c r="AE585" i="4"/>
  <c r="I586" i="4"/>
  <c r="X586" i="4"/>
  <c r="AE586" i="4"/>
  <c r="I587" i="4"/>
  <c r="X587" i="4"/>
  <c r="AE587" i="4"/>
  <c r="I588" i="4"/>
  <c r="X588" i="4"/>
  <c r="AE588" i="4"/>
  <c r="I589" i="4"/>
  <c r="X589" i="4"/>
  <c r="AE589" i="4"/>
  <c r="I590" i="4"/>
  <c r="X590" i="4"/>
  <c r="AE590" i="4"/>
  <c r="I591" i="4"/>
  <c r="X591" i="4"/>
  <c r="AE591" i="4"/>
  <c r="I592" i="4"/>
  <c r="X592" i="4"/>
  <c r="AE592" i="4"/>
  <c r="I593" i="4"/>
  <c r="X593" i="4"/>
  <c r="AE593" i="4"/>
  <c r="I594" i="4"/>
  <c r="X594" i="4"/>
  <c r="AE594" i="4"/>
  <c r="I595" i="4"/>
  <c r="X595" i="4"/>
  <c r="AE595" i="4"/>
  <c r="I596" i="4"/>
  <c r="X596" i="4"/>
  <c r="AE596" i="4"/>
  <c r="I597" i="4"/>
  <c r="X597" i="4"/>
  <c r="AE597" i="4"/>
  <c r="I598" i="4"/>
  <c r="X598" i="4"/>
  <c r="AE598" i="4"/>
  <c r="I599" i="4"/>
  <c r="X599" i="4"/>
  <c r="AE599" i="4"/>
  <c r="I600" i="4"/>
  <c r="X600" i="4"/>
  <c r="AE600" i="4"/>
  <c r="I601" i="4"/>
  <c r="X601" i="4"/>
  <c r="AE601" i="4"/>
  <c r="I602" i="4"/>
  <c r="X602" i="4"/>
  <c r="AE602" i="4"/>
  <c r="I603" i="4"/>
  <c r="X603" i="4"/>
  <c r="AE603" i="4"/>
  <c r="I604" i="4"/>
  <c r="X604" i="4"/>
  <c r="AE604" i="4"/>
  <c r="I605" i="4"/>
  <c r="X605" i="4"/>
  <c r="AE605" i="4"/>
  <c r="I606" i="4"/>
  <c r="X606" i="4"/>
  <c r="AE606" i="4"/>
  <c r="I607" i="4"/>
  <c r="X607" i="4"/>
  <c r="AE607" i="4"/>
  <c r="I608" i="4"/>
  <c r="X608" i="4"/>
  <c r="AE608" i="4"/>
  <c r="I609" i="4"/>
  <c r="X609" i="4"/>
  <c r="AE609" i="4"/>
  <c r="I610" i="4"/>
  <c r="X610" i="4"/>
  <c r="AE610" i="4"/>
  <c r="I611" i="4"/>
  <c r="X611" i="4"/>
  <c r="AE611" i="4"/>
  <c r="I612" i="4"/>
  <c r="X612" i="4"/>
  <c r="AE612" i="4"/>
  <c r="I613" i="4"/>
  <c r="X613" i="4"/>
  <c r="AE613" i="4"/>
  <c r="I614" i="4"/>
  <c r="X614" i="4"/>
  <c r="AE614" i="4"/>
  <c r="I615" i="4"/>
  <c r="X615" i="4"/>
  <c r="AE615" i="4"/>
  <c r="I616" i="4"/>
  <c r="X616" i="4"/>
  <c r="AE616" i="4"/>
  <c r="I617" i="4"/>
  <c r="X617" i="4"/>
  <c r="AE617" i="4"/>
  <c r="I618" i="4"/>
  <c r="X618" i="4"/>
  <c r="AA618" i="4"/>
  <c r="AE618" i="4"/>
  <c r="I619" i="4"/>
  <c r="X619" i="4"/>
  <c r="AA619" i="4"/>
  <c r="AE619" i="4"/>
  <c r="I620" i="4"/>
  <c r="X620" i="4"/>
  <c r="AA620" i="4"/>
  <c r="AE620" i="4"/>
  <c r="I621" i="4"/>
  <c r="X621" i="4"/>
  <c r="AA621" i="4"/>
  <c r="AE621" i="4"/>
  <c r="I622" i="4"/>
  <c r="X622" i="4"/>
  <c r="AA622" i="4"/>
  <c r="AE622" i="4"/>
  <c r="I623" i="4"/>
  <c r="X623" i="4"/>
  <c r="AA623" i="4"/>
  <c r="AE623" i="4"/>
  <c r="I624" i="4"/>
  <c r="X624" i="4"/>
  <c r="AA624" i="4"/>
  <c r="AE624" i="4"/>
  <c r="I625" i="4"/>
  <c r="X625" i="4"/>
  <c r="AA625" i="4"/>
  <c r="AE625" i="4"/>
  <c r="I626" i="4"/>
  <c r="X626" i="4"/>
  <c r="AA626" i="4"/>
  <c r="AE626" i="4"/>
  <c r="I627" i="4"/>
  <c r="X627" i="4"/>
  <c r="AA627" i="4"/>
  <c r="AE627" i="4"/>
  <c r="I628" i="4"/>
  <c r="X628" i="4"/>
  <c r="AA628" i="4"/>
  <c r="AE628" i="4"/>
  <c r="I629" i="4"/>
  <c r="X629" i="4"/>
  <c r="AA629" i="4"/>
  <c r="AE629" i="4"/>
  <c r="I630" i="4"/>
  <c r="X630" i="4"/>
  <c r="AA630" i="4"/>
  <c r="AE630" i="4"/>
  <c r="I631" i="4"/>
  <c r="X631" i="4"/>
  <c r="AA631" i="4"/>
  <c r="AE631" i="4"/>
  <c r="I632" i="4"/>
  <c r="X632" i="4"/>
  <c r="AA632" i="4"/>
  <c r="AE632" i="4"/>
  <c r="I633" i="4"/>
  <c r="X633" i="4"/>
  <c r="AA633" i="4"/>
  <c r="AE633" i="4"/>
  <c r="I634" i="4"/>
  <c r="X634" i="4"/>
  <c r="AA634" i="4"/>
  <c r="AE634" i="4"/>
  <c r="I635" i="4"/>
  <c r="X635" i="4"/>
  <c r="AA635" i="4"/>
  <c r="AE635" i="4"/>
  <c r="I636" i="4"/>
  <c r="X636" i="4"/>
  <c r="AA636" i="4"/>
  <c r="AE636" i="4"/>
  <c r="I637" i="4"/>
  <c r="X637" i="4"/>
  <c r="AA637" i="4"/>
  <c r="AE637" i="4"/>
  <c r="I638" i="4"/>
  <c r="X638" i="4"/>
  <c r="AA638" i="4"/>
  <c r="AE638" i="4"/>
  <c r="I639" i="4"/>
  <c r="X639" i="4"/>
  <c r="AA639" i="4"/>
  <c r="AE639" i="4"/>
  <c r="I640" i="4"/>
  <c r="X640" i="4"/>
  <c r="AA640" i="4"/>
  <c r="AE640" i="4"/>
  <c r="I641" i="4"/>
  <c r="X641" i="4"/>
  <c r="AA641" i="4"/>
  <c r="AE641" i="4"/>
  <c r="I642" i="4"/>
  <c r="X642" i="4"/>
  <c r="AA642" i="4"/>
  <c r="AE642" i="4"/>
  <c r="I643" i="4"/>
  <c r="X643" i="4"/>
  <c r="AA643" i="4"/>
  <c r="AE643" i="4"/>
  <c r="I644" i="4"/>
  <c r="X644" i="4"/>
  <c r="AA644" i="4"/>
  <c r="AE644" i="4"/>
  <c r="I645" i="4"/>
  <c r="X645" i="4"/>
  <c r="AA645" i="4"/>
  <c r="AE645" i="4"/>
  <c r="I646" i="4"/>
  <c r="X646" i="4"/>
  <c r="AA646" i="4"/>
  <c r="AE646" i="4"/>
  <c r="I647" i="4"/>
  <c r="X647" i="4"/>
  <c r="AA647" i="4"/>
  <c r="AE647" i="4"/>
  <c r="I648" i="4"/>
  <c r="X648" i="4"/>
  <c r="AA648" i="4"/>
  <c r="AE648" i="4"/>
  <c r="I649" i="4"/>
  <c r="X649" i="4"/>
  <c r="AA649" i="4"/>
  <c r="AE649" i="4"/>
  <c r="I650" i="4"/>
  <c r="X650" i="4"/>
  <c r="AA650" i="4"/>
  <c r="AE650" i="4"/>
  <c r="I651" i="4"/>
  <c r="X651" i="4"/>
  <c r="AA651" i="4"/>
  <c r="AE651" i="4"/>
  <c r="I652" i="4"/>
  <c r="X652" i="4"/>
  <c r="AA652" i="4"/>
  <c r="AE652" i="4"/>
  <c r="I653" i="4"/>
  <c r="X653" i="4"/>
  <c r="AA653" i="4"/>
  <c r="AE653" i="4"/>
  <c r="I654" i="4"/>
  <c r="X654" i="4"/>
  <c r="AA654" i="4"/>
  <c r="AE654" i="4"/>
  <c r="I655" i="4"/>
  <c r="X655" i="4"/>
  <c r="AA655" i="4"/>
  <c r="AE655" i="4"/>
  <c r="I656" i="4"/>
  <c r="X656" i="4"/>
  <c r="AA656" i="4"/>
  <c r="AE656" i="4"/>
  <c r="I657" i="4"/>
  <c r="X657" i="4"/>
  <c r="AA657" i="4"/>
  <c r="AE657" i="4"/>
  <c r="I658" i="4"/>
  <c r="X658" i="4"/>
  <c r="AA658" i="4"/>
  <c r="AE658" i="4"/>
  <c r="I659" i="4"/>
  <c r="X659" i="4"/>
  <c r="AA659" i="4"/>
  <c r="AE659" i="4"/>
  <c r="I660" i="4"/>
  <c r="X660" i="4"/>
  <c r="AA660" i="4"/>
  <c r="AE660" i="4"/>
  <c r="I661" i="4"/>
  <c r="X661" i="4"/>
  <c r="AA661" i="4"/>
  <c r="AE661" i="4"/>
  <c r="I662" i="4"/>
  <c r="X662" i="4"/>
  <c r="AA662" i="4"/>
  <c r="AE662" i="4"/>
  <c r="I663" i="4"/>
  <c r="X663" i="4"/>
  <c r="AA663" i="4"/>
  <c r="AE663" i="4"/>
  <c r="I664" i="4"/>
  <c r="X664" i="4"/>
  <c r="AA664" i="4"/>
  <c r="AE664" i="4"/>
  <c r="I665" i="4"/>
  <c r="X665" i="4"/>
  <c r="AA665" i="4"/>
  <c r="AE665" i="4"/>
  <c r="I666" i="4"/>
  <c r="X666" i="4"/>
  <c r="AA666" i="4"/>
  <c r="AE666" i="4"/>
  <c r="I667" i="4"/>
  <c r="X667" i="4"/>
  <c r="AA667" i="4"/>
  <c r="AE667" i="4"/>
  <c r="I668" i="4"/>
  <c r="X668" i="4"/>
  <c r="AA668" i="4"/>
  <c r="AE668" i="4"/>
  <c r="I669" i="4"/>
  <c r="X669" i="4"/>
  <c r="AA669" i="4"/>
  <c r="AE669" i="4"/>
  <c r="I670" i="4"/>
  <c r="X670" i="4"/>
  <c r="AA670" i="4"/>
  <c r="AE670" i="4"/>
  <c r="I671" i="4"/>
  <c r="X671" i="4"/>
  <c r="AA671" i="4"/>
  <c r="AE671" i="4"/>
  <c r="I672" i="4"/>
  <c r="X672" i="4"/>
  <c r="AA672" i="4"/>
  <c r="AE672" i="4"/>
  <c r="I673" i="4"/>
  <c r="X673" i="4"/>
  <c r="AA673" i="4"/>
  <c r="AE673" i="4"/>
  <c r="I674" i="4"/>
  <c r="X674" i="4"/>
  <c r="AA674" i="4"/>
  <c r="AE674" i="4"/>
  <c r="I675" i="4"/>
  <c r="X675" i="4"/>
  <c r="AA675" i="4"/>
  <c r="AE675" i="4"/>
  <c r="I676" i="4"/>
  <c r="X676" i="4"/>
  <c r="AA676" i="4"/>
  <c r="AE676" i="4"/>
  <c r="I677" i="4"/>
  <c r="X677" i="4"/>
  <c r="AA677" i="4"/>
  <c r="AE677" i="4"/>
  <c r="I678" i="4"/>
  <c r="X678" i="4"/>
  <c r="AA678" i="4"/>
  <c r="AE678" i="4"/>
  <c r="I679" i="4"/>
  <c r="X679" i="4"/>
  <c r="AA679" i="4"/>
  <c r="AE679" i="4"/>
  <c r="I680" i="4"/>
  <c r="X680" i="4"/>
  <c r="AA680" i="4"/>
  <c r="AE680" i="4"/>
  <c r="I681" i="4"/>
  <c r="X681" i="4"/>
  <c r="AA681" i="4"/>
  <c r="AE681" i="4"/>
  <c r="I682" i="4"/>
  <c r="X682" i="4"/>
  <c r="AA682" i="4"/>
  <c r="AE682" i="4"/>
  <c r="I683" i="4"/>
  <c r="X683" i="4"/>
  <c r="AA683" i="4"/>
  <c r="AE683" i="4"/>
  <c r="I684" i="4"/>
  <c r="X684" i="4"/>
  <c r="AA684" i="4"/>
  <c r="AE684" i="4"/>
  <c r="I685" i="4"/>
  <c r="X685" i="4"/>
  <c r="AA685" i="4"/>
  <c r="AE685" i="4"/>
  <c r="I686" i="4"/>
  <c r="X686" i="4"/>
  <c r="AA686" i="4"/>
  <c r="AE686" i="4"/>
  <c r="I687" i="4"/>
  <c r="X687" i="4"/>
  <c r="AA687" i="4"/>
  <c r="AE687" i="4"/>
  <c r="I688" i="4"/>
  <c r="X688" i="4"/>
  <c r="AA688" i="4"/>
  <c r="AE688" i="4"/>
  <c r="I689" i="4"/>
  <c r="X689" i="4"/>
  <c r="AA689" i="4"/>
  <c r="AE689" i="4"/>
  <c r="I690" i="4"/>
  <c r="X690" i="4"/>
  <c r="AA690" i="4"/>
  <c r="AE690" i="4"/>
  <c r="I691" i="4"/>
  <c r="X691" i="4"/>
  <c r="AA691" i="4"/>
  <c r="AE691" i="4"/>
  <c r="I692" i="4"/>
  <c r="X692" i="4"/>
  <c r="AA692" i="4"/>
  <c r="AE692" i="4"/>
  <c r="I693" i="4"/>
  <c r="X693" i="4"/>
  <c r="AA693" i="4"/>
  <c r="AE693" i="4"/>
  <c r="I694" i="4"/>
  <c r="X694" i="4"/>
  <c r="AA694" i="4"/>
  <c r="AE694" i="4"/>
  <c r="I695" i="4"/>
  <c r="X695" i="4"/>
  <c r="AA695" i="4"/>
  <c r="AE695" i="4"/>
  <c r="I696" i="4"/>
  <c r="X696" i="4"/>
  <c r="AA696" i="4"/>
  <c r="AE696" i="4"/>
  <c r="I697" i="4"/>
  <c r="X697" i="4"/>
  <c r="AA697" i="4"/>
  <c r="AE697" i="4"/>
  <c r="I698" i="4"/>
  <c r="X698" i="4"/>
  <c r="AA698" i="4"/>
  <c r="AE698" i="4"/>
  <c r="I699" i="4"/>
  <c r="X699" i="4"/>
  <c r="AA699" i="4"/>
  <c r="AE699" i="4"/>
  <c r="I700" i="4"/>
  <c r="X700" i="4"/>
  <c r="AA700" i="4"/>
  <c r="AE700" i="4"/>
  <c r="I701" i="4"/>
  <c r="X701" i="4"/>
  <c r="AA701" i="4"/>
  <c r="AE701" i="4"/>
  <c r="I702" i="4"/>
  <c r="X702" i="4"/>
  <c r="AA702" i="4"/>
  <c r="AE702" i="4"/>
  <c r="I703" i="4"/>
  <c r="X703" i="4"/>
  <c r="AA703" i="4"/>
  <c r="AE703" i="4"/>
  <c r="I704" i="4"/>
  <c r="X704" i="4"/>
  <c r="AA704" i="4"/>
  <c r="AE704" i="4"/>
  <c r="I705" i="4"/>
  <c r="X705" i="4"/>
  <c r="AA705" i="4"/>
  <c r="AE705" i="4"/>
  <c r="I706" i="4"/>
  <c r="X706" i="4"/>
  <c r="AA706" i="4"/>
  <c r="AE706" i="4"/>
  <c r="I707" i="4"/>
  <c r="X707" i="4"/>
  <c r="AA707" i="4"/>
  <c r="AE707" i="4"/>
  <c r="I708" i="4"/>
  <c r="X708" i="4"/>
  <c r="AA708" i="4"/>
  <c r="AE708" i="4"/>
  <c r="I709" i="4"/>
  <c r="X709" i="4"/>
  <c r="AA709" i="4"/>
  <c r="AE709" i="4"/>
  <c r="I710" i="4"/>
  <c r="X710" i="4"/>
  <c r="AA710" i="4"/>
  <c r="AE710" i="4"/>
  <c r="I711" i="4"/>
  <c r="X711" i="4"/>
  <c r="AA711" i="4"/>
  <c r="AE711" i="4"/>
  <c r="I712" i="4"/>
  <c r="X712" i="4"/>
  <c r="AA712" i="4"/>
  <c r="AE712" i="4"/>
  <c r="I713" i="4"/>
  <c r="X713" i="4"/>
  <c r="AA713" i="4"/>
  <c r="AE713" i="4"/>
  <c r="I714" i="4"/>
  <c r="X714" i="4"/>
  <c r="AA714" i="4"/>
  <c r="AE714" i="4"/>
  <c r="I715" i="4"/>
  <c r="X715" i="4"/>
  <c r="AA715" i="4"/>
  <c r="AE715" i="4"/>
  <c r="I716" i="4"/>
  <c r="X716" i="4"/>
  <c r="AA716" i="4"/>
  <c r="AE716" i="4"/>
  <c r="I717" i="4"/>
  <c r="X717" i="4"/>
  <c r="AA717" i="4"/>
  <c r="AE717" i="4"/>
  <c r="I718" i="4"/>
  <c r="X718" i="4"/>
  <c r="AA718" i="4"/>
  <c r="AE718" i="4"/>
  <c r="I719" i="4"/>
  <c r="X719" i="4"/>
  <c r="AA719" i="4"/>
  <c r="AE719" i="4"/>
  <c r="I720" i="4"/>
  <c r="X720" i="4"/>
  <c r="AA720" i="4"/>
  <c r="AE720" i="4"/>
  <c r="I721" i="4"/>
  <c r="X721" i="4"/>
  <c r="AA721" i="4"/>
  <c r="AE721" i="4"/>
  <c r="I722" i="4"/>
  <c r="X722" i="4"/>
  <c r="AA722" i="4"/>
  <c r="AE722" i="4"/>
  <c r="I723" i="4"/>
  <c r="X723" i="4"/>
  <c r="AA723" i="4"/>
  <c r="AE723" i="4"/>
  <c r="I724" i="4"/>
  <c r="X724" i="4"/>
  <c r="AA724" i="4"/>
  <c r="AE724" i="4"/>
  <c r="I725" i="4"/>
  <c r="X725" i="4"/>
  <c r="AA725" i="4"/>
  <c r="AE725" i="4"/>
  <c r="I726" i="4"/>
  <c r="X726" i="4"/>
  <c r="AA726" i="4"/>
  <c r="AE726" i="4"/>
  <c r="I727" i="4"/>
  <c r="X727" i="4"/>
  <c r="AA727" i="4"/>
  <c r="AE727" i="4"/>
  <c r="I728" i="4"/>
  <c r="X728" i="4"/>
  <c r="AA728" i="4"/>
  <c r="AE728" i="4"/>
  <c r="I729" i="4"/>
  <c r="X729" i="4"/>
  <c r="AA729" i="4"/>
  <c r="AE729" i="4"/>
  <c r="I730" i="4"/>
  <c r="X730" i="4"/>
  <c r="AA730" i="4"/>
  <c r="AE730" i="4"/>
  <c r="I731" i="4"/>
  <c r="X731" i="4"/>
  <c r="AA731" i="4"/>
  <c r="AE731" i="4"/>
  <c r="I732" i="4"/>
  <c r="X732" i="4"/>
  <c r="AA732" i="4"/>
  <c r="AE732" i="4"/>
  <c r="I733" i="4"/>
  <c r="X733" i="4"/>
  <c r="AA733" i="4"/>
  <c r="AE733" i="4"/>
  <c r="I734" i="4"/>
  <c r="X734" i="4"/>
  <c r="AA734" i="4"/>
  <c r="AE734" i="4"/>
  <c r="I735" i="4"/>
  <c r="X735" i="4"/>
  <c r="AA735" i="4"/>
  <c r="AE735" i="4"/>
  <c r="I736" i="4"/>
  <c r="X736" i="4"/>
  <c r="AA736" i="4"/>
  <c r="AE736" i="4"/>
  <c r="I737" i="4"/>
  <c r="X737" i="4"/>
  <c r="AA737" i="4"/>
  <c r="AE737" i="4"/>
  <c r="I738" i="4"/>
  <c r="X738" i="4"/>
  <c r="AA738" i="4"/>
  <c r="AE738" i="4"/>
  <c r="I739" i="4"/>
  <c r="X739" i="4"/>
  <c r="AA739" i="4"/>
  <c r="AE739" i="4"/>
  <c r="I740" i="4"/>
  <c r="X740" i="4"/>
  <c r="AA740" i="4"/>
  <c r="AE740" i="4"/>
  <c r="I741" i="4"/>
  <c r="X741" i="4"/>
  <c r="AA741" i="4"/>
  <c r="AE741" i="4"/>
  <c r="I742" i="4"/>
  <c r="X742" i="4"/>
  <c r="AA742" i="4"/>
  <c r="AE742" i="4"/>
  <c r="I743" i="4"/>
  <c r="X743" i="4"/>
  <c r="AA743" i="4"/>
  <c r="AE743" i="4"/>
  <c r="I744" i="4"/>
  <c r="X744" i="4"/>
  <c r="AA744" i="4"/>
  <c r="AE744" i="4"/>
  <c r="I745" i="4"/>
  <c r="X745" i="4"/>
  <c r="AA745" i="4"/>
  <c r="AE745" i="4"/>
  <c r="I746" i="4"/>
  <c r="X746" i="4"/>
  <c r="AA746" i="4"/>
  <c r="AE746" i="4"/>
  <c r="I747" i="4"/>
  <c r="X747" i="4"/>
  <c r="AA747" i="4"/>
  <c r="AE747" i="4"/>
  <c r="I748" i="4"/>
  <c r="X748" i="4"/>
  <c r="AA748" i="4"/>
  <c r="AE748" i="4"/>
  <c r="I749" i="4"/>
  <c r="X749" i="4"/>
  <c r="AA749" i="4"/>
  <c r="AE749" i="4"/>
  <c r="I750" i="4"/>
  <c r="X750" i="4"/>
  <c r="AA750" i="4"/>
  <c r="AE750" i="4"/>
  <c r="I751" i="4"/>
  <c r="X751" i="4"/>
  <c r="AA751" i="4"/>
  <c r="AE751" i="4"/>
  <c r="I752" i="4"/>
  <c r="X752" i="4"/>
  <c r="AA752" i="4"/>
  <c r="AE752" i="4"/>
  <c r="I753" i="4"/>
  <c r="X753" i="4"/>
  <c r="AA753" i="4"/>
  <c r="AE753" i="4"/>
  <c r="I754" i="4"/>
  <c r="X754" i="4"/>
  <c r="AA754" i="4"/>
  <c r="AE754" i="4"/>
  <c r="I755" i="4"/>
  <c r="X755" i="4"/>
  <c r="AA755" i="4"/>
  <c r="AE755" i="4"/>
  <c r="I756" i="4"/>
  <c r="X756" i="4"/>
  <c r="AA756" i="4"/>
  <c r="AE756" i="4"/>
  <c r="I757" i="4"/>
  <c r="X757" i="4"/>
  <c r="AA757" i="4"/>
  <c r="AE757" i="4"/>
  <c r="I758" i="4"/>
  <c r="X758" i="4"/>
  <c r="AA758" i="4"/>
  <c r="AE758" i="4"/>
  <c r="I759" i="4"/>
  <c r="X759" i="4"/>
  <c r="AA759" i="4"/>
  <c r="AE759" i="4"/>
  <c r="I760" i="4"/>
  <c r="X760" i="4"/>
  <c r="AA760" i="4"/>
  <c r="AE760" i="4"/>
  <c r="I761" i="4"/>
  <c r="X761" i="4"/>
  <c r="AA761" i="4"/>
  <c r="AE761" i="4"/>
  <c r="I762" i="4"/>
  <c r="X762" i="4"/>
  <c r="AA762" i="4"/>
  <c r="AE762" i="4"/>
  <c r="I763" i="4"/>
  <c r="X763" i="4"/>
  <c r="AA763" i="4"/>
  <c r="AE763" i="4"/>
  <c r="I764" i="4"/>
  <c r="X764" i="4"/>
  <c r="AA764" i="4"/>
  <c r="AE764" i="4"/>
  <c r="I765" i="4"/>
  <c r="X765" i="4"/>
  <c r="AA765" i="4"/>
  <c r="AE765" i="4"/>
  <c r="I766" i="4"/>
  <c r="X766" i="4"/>
  <c r="AA766" i="4"/>
  <c r="AE766" i="4"/>
  <c r="I767" i="4"/>
  <c r="X767" i="4"/>
  <c r="AA767" i="4"/>
  <c r="AE767" i="4"/>
  <c r="I768" i="4"/>
  <c r="X768" i="4"/>
  <c r="AA768" i="4"/>
  <c r="AE768" i="4"/>
  <c r="I769" i="4"/>
  <c r="X769" i="4"/>
  <c r="AA769" i="4"/>
  <c r="AE769" i="4"/>
  <c r="I770" i="4"/>
  <c r="X770" i="4"/>
  <c r="AA770" i="4"/>
  <c r="AE770" i="4"/>
  <c r="I771" i="4"/>
  <c r="X771" i="4"/>
  <c r="AA771" i="4"/>
  <c r="AE771" i="4"/>
  <c r="I772" i="4"/>
  <c r="X772" i="4"/>
  <c r="AA772" i="4"/>
  <c r="AE772" i="4"/>
  <c r="I773" i="4"/>
  <c r="X773" i="4"/>
  <c r="AA773" i="4"/>
  <c r="AE773" i="4"/>
  <c r="I774" i="4"/>
  <c r="X774" i="4"/>
  <c r="AA774" i="4"/>
  <c r="AE774" i="4"/>
  <c r="I775" i="4"/>
  <c r="X775" i="4"/>
  <c r="AA775" i="4"/>
  <c r="AE775" i="4"/>
  <c r="I776" i="4"/>
  <c r="X776" i="4"/>
  <c r="AA776" i="4"/>
  <c r="AE776" i="4"/>
  <c r="I777" i="4"/>
  <c r="X777" i="4"/>
  <c r="AA777" i="4"/>
  <c r="AE777" i="4"/>
  <c r="I778" i="4"/>
  <c r="X778" i="4"/>
  <c r="AA778" i="4"/>
  <c r="AE778" i="4"/>
  <c r="I779" i="4"/>
  <c r="X779" i="4"/>
  <c r="AA779" i="4"/>
  <c r="AE779" i="4"/>
  <c r="I780" i="4"/>
  <c r="X780" i="4"/>
  <c r="AA780" i="4"/>
  <c r="AE780" i="4"/>
  <c r="I781" i="4"/>
  <c r="X781" i="4"/>
  <c r="AA781" i="4"/>
  <c r="AE781" i="4"/>
  <c r="I782" i="4"/>
  <c r="X782" i="4"/>
  <c r="AA782" i="4"/>
  <c r="AE782" i="4"/>
  <c r="I783" i="4"/>
  <c r="X783" i="4"/>
  <c r="AA783" i="4"/>
  <c r="AE783" i="4"/>
  <c r="I784" i="4"/>
  <c r="X784" i="4"/>
  <c r="AA784" i="4"/>
  <c r="AE784" i="4"/>
  <c r="I785" i="4"/>
  <c r="X785" i="4"/>
  <c r="AA785" i="4"/>
  <c r="AE785" i="4"/>
  <c r="I786" i="4"/>
  <c r="X786" i="4"/>
  <c r="AA786" i="4"/>
  <c r="AE786" i="4"/>
  <c r="I787" i="4"/>
  <c r="X787" i="4"/>
  <c r="AA787" i="4"/>
  <c r="AE787" i="4"/>
  <c r="I788" i="4"/>
  <c r="X788" i="4"/>
  <c r="AA788" i="4"/>
  <c r="AE788" i="4"/>
  <c r="I789" i="4"/>
  <c r="X789" i="4"/>
  <c r="AA789" i="4"/>
  <c r="AE789" i="4"/>
  <c r="I790" i="4"/>
  <c r="X790" i="4"/>
  <c r="AA790" i="4"/>
  <c r="AE790" i="4"/>
  <c r="I791" i="4"/>
  <c r="X791" i="4"/>
  <c r="AA791" i="4"/>
  <c r="AE791" i="4"/>
  <c r="I792" i="4"/>
  <c r="X792" i="4"/>
  <c r="AA792" i="4"/>
  <c r="AE792" i="4"/>
  <c r="I793" i="4"/>
  <c r="X793" i="4"/>
  <c r="AA793" i="4"/>
  <c r="AE793" i="4"/>
  <c r="I794" i="4"/>
  <c r="X794" i="4"/>
  <c r="AA794" i="4"/>
  <c r="AE794" i="4"/>
  <c r="I795" i="4"/>
  <c r="X795" i="4"/>
  <c r="AA795" i="4"/>
  <c r="AE795" i="4"/>
  <c r="I796" i="4"/>
  <c r="X796" i="4"/>
  <c r="AA796" i="4"/>
  <c r="AE796" i="4"/>
  <c r="I797" i="4"/>
  <c r="X797" i="4"/>
  <c r="AA797" i="4"/>
  <c r="AE797" i="4"/>
  <c r="I798" i="4"/>
  <c r="X798" i="4"/>
  <c r="AA798" i="4"/>
  <c r="AE798" i="4"/>
  <c r="I799" i="4"/>
  <c r="X799" i="4"/>
  <c r="AA799" i="4"/>
  <c r="AE799" i="4"/>
  <c r="I800" i="4"/>
  <c r="X800" i="4"/>
  <c r="AA800" i="4"/>
  <c r="AE800" i="4"/>
  <c r="I801" i="4"/>
  <c r="X801" i="4"/>
  <c r="AA801" i="4"/>
  <c r="AE801" i="4"/>
  <c r="I802" i="4"/>
  <c r="X802" i="4"/>
  <c r="AA802" i="4"/>
  <c r="AE802" i="4"/>
  <c r="I803" i="4"/>
  <c r="X803" i="4"/>
  <c r="AA803" i="4"/>
  <c r="AE803" i="4"/>
  <c r="I804" i="4"/>
  <c r="X804" i="4"/>
  <c r="AA804" i="4"/>
  <c r="AE804" i="4"/>
  <c r="I805" i="4"/>
  <c r="X805" i="4"/>
  <c r="AA805" i="4"/>
  <c r="AE805" i="4"/>
  <c r="I806" i="4"/>
  <c r="X806" i="4"/>
  <c r="AA806" i="4"/>
  <c r="AE806" i="4"/>
  <c r="I807" i="4"/>
  <c r="X807" i="4"/>
  <c r="AA807" i="4"/>
  <c r="AE807" i="4"/>
  <c r="I808" i="4"/>
  <c r="X808" i="4"/>
  <c r="AA808" i="4"/>
  <c r="AE808" i="4"/>
  <c r="I809" i="4"/>
  <c r="X809" i="4"/>
  <c r="AA809" i="4"/>
  <c r="AE809" i="4"/>
  <c r="I810" i="4"/>
  <c r="X810" i="4"/>
  <c r="AA810" i="4"/>
  <c r="AE810" i="4"/>
  <c r="I811" i="4"/>
  <c r="X811" i="4"/>
  <c r="AA811" i="4"/>
  <c r="AE811" i="4"/>
  <c r="I812" i="4"/>
  <c r="X812" i="4"/>
  <c r="AA812" i="4"/>
  <c r="AE812" i="4"/>
  <c r="I813" i="4"/>
  <c r="X813" i="4"/>
  <c r="AA813" i="4"/>
  <c r="AE813" i="4"/>
  <c r="I814" i="4"/>
  <c r="X814" i="4"/>
  <c r="AA814" i="4"/>
  <c r="AE814" i="4"/>
  <c r="I815" i="4"/>
  <c r="X815" i="4"/>
  <c r="AA815" i="4"/>
  <c r="AE815" i="4"/>
  <c r="I816" i="4"/>
  <c r="X816" i="4"/>
  <c r="AA816" i="4"/>
  <c r="AE816" i="4"/>
  <c r="I817" i="4"/>
  <c r="X817" i="4"/>
  <c r="AA817" i="4"/>
  <c r="AE817" i="4"/>
  <c r="I818" i="4"/>
  <c r="X818" i="4"/>
  <c r="AA818" i="4"/>
  <c r="AE818" i="4"/>
  <c r="I819" i="4"/>
  <c r="X819" i="4"/>
  <c r="AA819" i="4"/>
  <c r="AE819" i="4"/>
  <c r="I820" i="4"/>
  <c r="X820" i="4"/>
  <c r="AA820" i="4"/>
  <c r="AE820" i="4"/>
  <c r="I821" i="4"/>
  <c r="X821" i="4"/>
  <c r="AA821" i="4"/>
  <c r="AE821" i="4"/>
  <c r="I822" i="4"/>
  <c r="X822" i="4"/>
  <c r="AA822" i="4"/>
  <c r="AE822" i="4"/>
  <c r="I823" i="4"/>
  <c r="X823" i="4"/>
  <c r="AA823" i="4"/>
  <c r="AE823" i="4"/>
  <c r="I824" i="4"/>
  <c r="X824" i="4"/>
  <c r="AA824" i="4"/>
  <c r="AE824" i="4"/>
  <c r="I825" i="4"/>
  <c r="X825" i="4"/>
  <c r="AA825" i="4"/>
  <c r="AE825" i="4"/>
  <c r="I826" i="4"/>
  <c r="X826" i="4"/>
  <c r="AA826" i="4"/>
  <c r="AE826" i="4"/>
  <c r="I827" i="4"/>
  <c r="X827" i="4"/>
  <c r="AA827" i="4"/>
  <c r="AE827" i="4"/>
  <c r="I828" i="4"/>
  <c r="X828" i="4"/>
  <c r="AA828" i="4"/>
  <c r="AE828" i="4"/>
  <c r="I829" i="4"/>
  <c r="X829" i="4"/>
  <c r="AA829" i="4"/>
  <c r="AE829" i="4"/>
  <c r="I830" i="4"/>
  <c r="X830" i="4"/>
  <c r="AA830" i="4"/>
  <c r="AE830" i="4"/>
  <c r="I831" i="4"/>
  <c r="X831" i="4"/>
  <c r="AA831" i="4"/>
  <c r="AE831" i="4"/>
  <c r="I832" i="4"/>
  <c r="X832" i="4"/>
  <c r="AA832" i="4"/>
  <c r="AE832" i="4"/>
  <c r="I833" i="4"/>
  <c r="X833" i="4"/>
  <c r="AA833" i="4"/>
  <c r="AE833" i="4"/>
  <c r="I834" i="4"/>
  <c r="X834" i="4"/>
  <c r="AA834" i="4"/>
  <c r="AE834" i="4"/>
  <c r="I835" i="4"/>
  <c r="X835" i="4"/>
  <c r="AA835" i="4"/>
  <c r="AE835" i="4"/>
  <c r="I836" i="4"/>
  <c r="X836" i="4"/>
  <c r="AA836" i="4"/>
  <c r="AE836" i="4"/>
  <c r="I837" i="4"/>
  <c r="X837" i="4"/>
  <c r="AA837" i="4"/>
  <c r="AE837" i="4"/>
  <c r="I838" i="4"/>
  <c r="X838" i="4"/>
  <c r="AA838" i="4"/>
  <c r="AE838" i="4"/>
  <c r="I839" i="4"/>
  <c r="X839" i="4"/>
  <c r="AA839" i="4"/>
  <c r="AE839" i="4"/>
  <c r="I840" i="4"/>
  <c r="X840" i="4"/>
  <c r="AA840" i="4"/>
  <c r="AE840" i="4"/>
  <c r="I841" i="4"/>
  <c r="X841" i="4"/>
  <c r="AA841" i="4"/>
  <c r="AE841" i="4"/>
  <c r="I842" i="4"/>
  <c r="X842" i="4"/>
  <c r="AA842" i="4"/>
  <c r="AE842" i="4"/>
  <c r="I843" i="4"/>
  <c r="X843" i="4"/>
  <c r="AA843" i="4"/>
  <c r="AE843" i="4"/>
  <c r="I844" i="4"/>
  <c r="X844" i="4"/>
  <c r="AA844" i="4"/>
  <c r="AE844" i="4"/>
  <c r="I845" i="4"/>
  <c r="X845" i="4"/>
  <c r="AA845" i="4"/>
  <c r="AE845" i="4"/>
  <c r="I846" i="4"/>
  <c r="X846" i="4"/>
  <c r="AA846" i="4"/>
  <c r="AE846" i="4"/>
  <c r="I847" i="4"/>
  <c r="X847" i="4"/>
  <c r="AA847" i="4"/>
  <c r="AE847" i="4"/>
  <c r="I848" i="4"/>
  <c r="X848" i="4"/>
  <c r="AA848" i="4"/>
  <c r="AE848" i="4"/>
  <c r="I849" i="4"/>
  <c r="X849" i="4"/>
  <c r="AA849" i="4"/>
  <c r="AE849" i="4"/>
  <c r="I850" i="4"/>
  <c r="X850" i="4"/>
  <c r="AA850" i="4"/>
  <c r="AE850" i="4"/>
  <c r="I851" i="4"/>
  <c r="X851" i="4"/>
  <c r="AA851" i="4"/>
  <c r="AE851" i="4"/>
  <c r="I852" i="4"/>
  <c r="X852" i="4"/>
  <c r="AA852" i="4"/>
  <c r="AE852" i="4"/>
  <c r="I853" i="4"/>
  <c r="X853" i="4"/>
  <c r="AA853" i="4"/>
  <c r="AE853" i="4"/>
  <c r="I854" i="4"/>
  <c r="X854" i="4"/>
  <c r="AA854" i="4"/>
  <c r="AE854" i="4"/>
  <c r="I855" i="4"/>
  <c r="X855" i="4"/>
  <c r="AA855" i="4"/>
  <c r="AE855" i="4"/>
  <c r="I856" i="4"/>
  <c r="X856" i="4"/>
  <c r="AA856" i="4"/>
  <c r="AE856" i="4"/>
  <c r="I857" i="4"/>
  <c r="X857" i="4"/>
  <c r="AA857" i="4"/>
  <c r="AE857" i="4"/>
  <c r="I858" i="4"/>
  <c r="X858" i="4"/>
  <c r="AA858" i="4"/>
  <c r="AE858" i="4"/>
  <c r="I859" i="4"/>
  <c r="X859" i="4"/>
  <c r="AA859" i="4"/>
  <c r="AE859" i="4"/>
  <c r="I860" i="4"/>
  <c r="X860" i="4"/>
  <c r="AA860" i="4"/>
  <c r="AE860" i="4"/>
  <c r="I861" i="4"/>
  <c r="X861" i="4"/>
  <c r="AA861" i="4"/>
  <c r="AE861" i="4"/>
  <c r="I862" i="4"/>
  <c r="X862" i="4"/>
  <c r="AA862" i="4"/>
  <c r="AE862" i="4"/>
  <c r="I863" i="4"/>
  <c r="X863" i="4"/>
  <c r="AA863" i="4"/>
  <c r="AE863" i="4"/>
  <c r="I864" i="4"/>
  <c r="X864" i="4"/>
  <c r="AA864" i="4"/>
  <c r="AE864" i="4"/>
  <c r="I865" i="4"/>
  <c r="X865" i="4"/>
  <c r="AA865" i="4"/>
  <c r="AE865" i="4"/>
  <c r="I866" i="4"/>
  <c r="X866" i="4"/>
  <c r="AA866" i="4"/>
  <c r="AE866" i="4"/>
  <c r="I867" i="4"/>
  <c r="X867" i="4"/>
  <c r="AA867" i="4"/>
  <c r="AE867" i="4"/>
  <c r="I868" i="4"/>
  <c r="X868" i="4"/>
  <c r="AA868" i="4"/>
  <c r="AE868" i="4"/>
  <c r="I869" i="4"/>
  <c r="X869" i="4"/>
  <c r="AA869" i="4"/>
  <c r="AE869" i="4"/>
  <c r="I870" i="4"/>
  <c r="X870" i="4"/>
  <c r="AA870" i="4"/>
  <c r="AE870" i="4"/>
  <c r="I871" i="4"/>
  <c r="X871" i="4"/>
  <c r="AA871" i="4"/>
  <c r="AE871" i="4"/>
  <c r="I872" i="4"/>
  <c r="X872" i="4"/>
  <c r="AA872" i="4"/>
  <c r="AE872" i="4"/>
  <c r="I873" i="4"/>
  <c r="X873" i="4"/>
  <c r="AA873" i="4"/>
  <c r="AE873" i="4"/>
  <c r="I874" i="4"/>
  <c r="X874" i="4"/>
  <c r="AA874" i="4"/>
  <c r="AE874" i="4"/>
  <c r="I875" i="4"/>
  <c r="X875" i="4"/>
  <c r="AA875" i="4"/>
  <c r="AE875" i="4"/>
  <c r="I876" i="4"/>
  <c r="X876" i="4"/>
  <c r="AA876" i="4"/>
  <c r="AE876" i="4"/>
  <c r="I877" i="4"/>
  <c r="X877" i="4"/>
  <c r="AA877" i="4"/>
  <c r="AE877" i="4"/>
  <c r="I878" i="4"/>
  <c r="X878" i="4"/>
  <c r="AA878" i="4"/>
  <c r="AE878" i="4"/>
  <c r="I879" i="4"/>
  <c r="X879" i="4"/>
  <c r="AA879" i="4"/>
  <c r="AE879" i="4"/>
  <c r="I880" i="4"/>
  <c r="X880" i="4"/>
  <c r="AA880" i="4"/>
  <c r="AE880" i="4"/>
  <c r="I881" i="4"/>
  <c r="X881" i="4"/>
  <c r="AA881" i="4"/>
  <c r="AE881" i="4"/>
  <c r="I882" i="4"/>
  <c r="X882" i="4"/>
  <c r="AA882" i="4"/>
  <c r="AE882" i="4"/>
  <c r="I883" i="4"/>
  <c r="X883" i="4"/>
  <c r="AA883" i="4"/>
  <c r="AE883" i="4"/>
  <c r="I884" i="4"/>
  <c r="X884" i="4"/>
  <c r="AA884" i="4"/>
  <c r="AE884" i="4"/>
  <c r="I885" i="4"/>
  <c r="X885" i="4"/>
  <c r="AA885" i="4"/>
  <c r="AE885" i="4"/>
  <c r="I886" i="4"/>
  <c r="X886" i="4"/>
  <c r="AA886" i="4"/>
  <c r="AE886" i="4"/>
  <c r="I887" i="4"/>
  <c r="X887" i="4"/>
  <c r="AA887" i="4"/>
  <c r="AE887" i="4"/>
  <c r="I888" i="4"/>
  <c r="X888" i="4"/>
  <c r="AA888" i="4"/>
  <c r="AE888" i="4"/>
  <c r="I889" i="4"/>
  <c r="X889" i="4"/>
  <c r="AA889" i="4"/>
  <c r="AE889" i="4"/>
  <c r="I890" i="4"/>
  <c r="X890" i="4"/>
  <c r="AA890" i="4"/>
  <c r="AE890" i="4"/>
  <c r="I891" i="4"/>
  <c r="X891" i="4"/>
  <c r="AA891" i="4"/>
  <c r="AE891" i="4"/>
  <c r="I892" i="4"/>
  <c r="X892" i="4"/>
  <c r="AA892" i="4"/>
  <c r="AE892" i="4"/>
  <c r="I893" i="4"/>
  <c r="X893" i="4"/>
  <c r="AA893" i="4"/>
  <c r="AE893" i="4"/>
  <c r="I894" i="4"/>
  <c r="X894" i="4"/>
  <c r="AA894" i="4"/>
  <c r="AE894" i="4"/>
  <c r="I895" i="4"/>
  <c r="X895" i="4"/>
  <c r="AA895" i="4"/>
  <c r="AE895" i="4"/>
  <c r="I896" i="4"/>
  <c r="X896" i="4"/>
  <c r="AA896" i="4"/>
  <c r="AE896" i="4"/>
  <c r="I897" i="4"/>
  <c r="X897" i="4"/>
  <c r="AA897" i="4"/>
  <c r="AE897" i="4"/>
  <c r="I898" i="4"/>
  <c r="X898" i="4"/>
  <c r="AA898" i="4"/>
  <c r="AE898" i="4"/>
  <c r="I899" i="4"/>
  <c r="X899" i="4"/>
  <c r="AA899" i="4"/>
  <c r="AE899" i="4"/>
  <c r="I900" i="4"/>
  <c r="X900" i="4"/>
  <c r="AA900" i="4"/>
  <c r="AE900" i="4"/>
  <c r="I901" i="4"/>
  <c r="X901" i="4"/>
  <c r="AA901" i="4"/>
  <c r="AE901" i="4"/>
  <c r="I902" i="4"/>
  <c r="X902" i="4"/>
  <c r="AA902" i="4"/>
  <c r="AE902" i="4"/>
  <c r="I903" i="4"/>
  <c r="X903" i="4"/>
  <c r="AA903" i="4"/>
  <c r="AE903" i="4"/>
  <c r="I904" i="4"/>
  <c r="X904" i="4"/>
  <c r="AA904" i="4"/>
  <c r="AE904" i="4"/>
  <c r="I905" i="4"/>
  <c r="X905" i="4"/>
  <c r="AA905" i="4"/>
  <c r="AE905" i="4"/>
  <c r="I906" i="4"/>
  <c r="X906" i="4"/>
  <c r="AA906" i="4"/>
  <c r="AE906" i="4"/>
  <c r="I907" i="4"/>
  <c r="X907" i="4"/>
  <c r="AA907" i="4"/>
  <c r="AE907" i="4"/>
  <c r="I908" i="4"/>
  <c r="X908" i="4"/>
  <c r="AA908" i="4"/>
  <c r="AE908" i="4"/>
  <c r="I909" i="4"/>
  <c r="X909" i="4"/>
  <c r="AA909" i="4"/>
  <c r="AE909" i="4"/>
  <c r="I910" i="4"/>
  <c r="X910" i="4"/>
  <c r="AA910" i="4"/>
  <c r="AE910" i="4"/>
  <c r="I911" i="4"/>
  <c r="X911" i="4"/>
  <c r="AA911" i="4"/>
  <c r="AE911" i="4"/>
  <c r="I912" i="4"/>
  <c r="X912" i="4"/>
  <c r="AA912" i="4"/>
  <c r="AE912" i="4"/>
  <c r="I913" i="4"/>
  <c r="X913" i="4"/>
  <c r="AA913" i="4"/>
  <c r="AE913" i="4"/>
  <c r="I914" i="4"/>
  <c r="X914" i="4"/>
  <c r="AA914" i="4"/>
  <c r="AE914" i="4"/>
  <c r="I915" i="4"/>
  <c r="X915" i="4"/>
  <c r="AA915" i="4"/>
  <c r="AE915" i="4"/>
  <c r="I916" i="4"/>
  <c r="X916" i="4"/>
  <c r="AA916" i="4"/>
  <c r="AE916" i="4"/>
  <c r="I917" i="4"/>
  <c r="X917" i="4"/>
  <c r="AA917" i="4"/>
  <c r="AE917" i="4"/>
  <c r="I918" i="4"/>
  <c r="X918" i="4"/>
  <c r="AA918" i="4"/>
  <c r="AE918" i="4"/>
  <c r="I919" i="4"/>
  <c r="X919" i="4"/>
  <c r="AA919" i="4"/>
  <c r="AE919" i="4"/>
  <c r="I920" i="4"/>
  <c r="X920" i="4"/>
  <c r="AA920" i="4"/>
  <c r="AE920" i="4"/>
  <c r="I921" i="4"/>
  <c r="X921" i="4"/>
  <c r="AA921" i="4"/>
  <c r="AE921" i="4"/>
  <c r="I922" i="4"/>
  <c r="X922" i="4"/>
  <c r="AA922" i="4"/>
  <c r="AE922" i="4"/>
  <c r="I923" i="4"/>
  <c r="X923" i="4"/>
  <c r="AA923" i="4"/>
  <c r="AE923" i="4"/>
  <c r="I924" i="4"/>
  <c r="X924" i="4"/>
  <c r="AA924" i="4"/>
  <c r="AE924" i="4"/>
  <c r="I925" i="4"/>
  <c r="X925" i="4"/>
  <c r="AA925" i="4"/>
  <c r="AE925" i="4"/>
  <c r="I926" i="4"/>
  <c r="X926" i="4"/>
  <c r="AA926" i="4"/>
  <c r="AE926" i="4"/>
  <c r="I927" i="4"/>
  <c r="X927" i="4"/>
  <c r="AA927" i="4"/>
  <c r="AE927" i="4"/>
  <c r="I928" i="4"/>
  <c r="X928" i="4"/>
  <c r="AA928" i="4"/>
  <c r="AE928" i="4"/>
  <c r="I929" i="4"/>
  <c r="X929" i="4"/>
  <c r="AA929" i="4"/>
  <c r="AE929" i="4"/>
  <c r="I930" i="4"/>
  <c r="X930" i="4"/>
  <c r="AA930" i="4"/>
  <c r="AE930" i="4"/>
  <c r="I931" i="4"/>
  <c r="X931" i="4"/>
  <c r="AA931" i="4"/>
  <c r="AE931" i="4"/>
  <c r="I932" i="4"/>
  <c r="X932" i="4"/>
  <c r="AA932" i="4"/>
  <c r="AE932" i="4"/>
  <c r="I933" i="4"/>
  <c r="X933" i="4"/>
  <c r="AA933" i="4"/>
  <c r="AE933" i="4"/>
  <c r="I934" i="4"/>
  <c r="X934" i="4"/>
  <c r="AA934" i="4"/>
  <c r="AE934" i="4"/>
  <c r="I935" i="4"/>
  <c r="X935" i="4"/>
  <c r="AA935" i="4"/>
  <c r="AE935" i="4"/>
  <c r="I936" i="4"/>
  <c r="X936" i="4"/>
  <c r="AA936" i="4"/>
  <c r="AE936" i="4"/>
  <c r="I937" i="4"/>
  <c r="X937" i="4"/>
  <c r="AA937" i="4"/>
  <c r="AE937" i="4"/>
  <c r="I938" i="4"/>
  <c r="X938" i="4"/>
  <c r="AA938" i="4"/>
  <c r="AE938" i="4"/>
  <c r="I939" i="4"/>
  <c r="X939" i="4"/>
  <c r="AA939" i="4"/>
  <c r="AE939" i="4"/>
  <c r="I940" i="4"/>
  <c r="X940" i="4"/>
  <c r="AA940" i="4"/>
  <c r="AE940" i="4"/>
  <c r="I941" i="4"/>
  <c r="X941" i="4"/>
  <c r="AA941" i="4"/>
  <c r="AE941" i="4"/>
  <c r="I942" i="4"/>
  <c r="X942" i="4"/>
  <c r="AA942" i="4"/>
  <c r="AE942" i="4"/>
  <c r="I943" i="4"/>
  <c r="X943" i="4"/>
  <c r="AA943" i="4"/>
  <c r="AE943" i="4"/>
  <c r="I944" i="4"/>
  <c r="X944" i="4"/>
  <c r="AA944" i="4"/>
  <c r="AE944" i="4"/>
  <c r="I945" i="4"/>
  <c r="X945" i="4"/>
  <c r="AA945" i="4"/>
  <c r="AE945" i="4"/>
  <c r="I946" i="4"/>
  <c r="X946" i="4"/>
  <c r="AA946" i="4"/>
  <c r="AE946" i="4"/>
  <c r="I947" i="4"/>
  <c r="X947" i="4"/>
  <c r="AA947" i="4"/>
  <c r="AE947" i="4"/>
  <c r="I948" i="4"/>
  <c r="X948" i="4"/>
  <c r="AA948" i="4"/>
  <c r="AE948" i="4"/>
  <c r="I949" i="4"/>
  <c r="X949" i="4"/>
  <c r="AA949" i="4"/>
  <c r="AE949" i="4"/>
  <c r="I950" i="4"/>
  <c r="X950" i="4"/>
  <c r="AA950" i="4"/>
  <c r="AE950" i="4"/>
  <c r="I951" i="4"/>
  <c r="X951" i="4"/>
  <c r="AA951" i="4"/>
  <c r="AE951" i="4"/>
  <c r="I952" i="4"/>
  <c r="X952" i="4"/>
  <c r="AA952" i="4"/>
  <c r="AE952" i="4"/>
  <c r="I953" i="4"/>
  <c r="X953" i="4"/>
  <c r="AA953" i="4"/>
  <c r="AE953" i="4"/>
  <c r="I954" i="4"/>
  <c r="X954" i="4"/>
  <c r="AA954" i="4"/>
  <c r="AE954" i="4"/>
  <c r="I955" i="4"/>
  <c r="X955" i="4"/>
  <c r="AA955" i="4"/>
  <c r="AE955" i="4"/>
  <c r="I956" i="4"/>
  <c r="X956" i="4"/>
  <c r="AA956" i="4"/>
  <c r="AE956" i="4"/>
  <c r="I957" i="4"/>
  <c r="X957" i="4"/>
  <c r="AA957" i="4"/>
  <c r="AE957" i="4"/>
  <c r="I958" i="4"/>
  <c r="X958" i="4"/>
  <c r="AA958" i="4"/>
  <c r="AE958" i="4"/>
  <c r="I959" i="4"/>
  <c r="X959" i="4"/>
  <c r="AA959" i="4"/>
  <c r="AE959" i="4"/>
  <c r="I960" i="4"/>
  <c r="X960" i="4"/>
  <c r="AA960" i="4"/>
  <c r="AE960" i="4"/>
  <c r="I961" i="4"/>
  <c r="X961" i="4"/>
  <c r="AA961" i="4"/>
  <c r="AE961" i="4"/>
  <c r="I962" i="4"/>
  <c r="X962" i="4"/>
  <c r="AA962" i="4"/>
  <c r="AE962" i="4"/>
  <c r="I963" i="4"/>
  <c r="X963" i="4"/>
  <c r="AA963" i="4"/>
  <c r="AE963" i="4"/>
  <c r="I964" i="4"/>
  <c r="X964" i="4"/>
  <c r="AA964" i="4"/>
  <c r="AE964" i="4"/>
  <c r="I965" i="4"/>
  <c r="X965" i="4"/>
  <c r="AA965" i="4"/>
  <c r="AE965" i="4"/>
  <c r="I966" i="4"/>
  <c r="X966" i="4"/>
  <c r="AA966" i="4"/>
  <c r="AE966" i="4"/>
  <c r="I967" i="4"/>
  <c r="X967" i="4"/>
  <c r="AA967" i="4"/>
  <c r="AE967" i="4"/>
  <c r="I968" i="4"/>
  <c r="X968" i="4"/>
  <c r="AA968" i="4"/>
  <c r="AE968" i="4"/>
  <c r="I969" i="4"/>
  <c r="X969" i="4"/>
  <c r="AA969" i="4"/>
  <c r="AE969" i="4"/>
  <c r="I970" i="4"/>
  <c r="X970" i="4"/>
  <c r="AA970" i="4"/>
  <c r="AE970" i="4"/>
  <c r="I971" i="4"/>
  <c r="X971" i="4"/>
  <c r="AA971" i="4"/>
  <c r="AE971" i="4"/>
  <c r="I972" i="4"/>
  <c r="X972" i="4"/>
  <c r="AA972" i="4"/>
  <c r="AE972" i="4"/>
  <c r="I973" i="4"/>
  <c r="X973" i="4"/>
  <c r="AA973" i="4"/>
  <c r="AE973" i="4"/>
  <c r="I974" i="4"/>
  <c r="X974" i="4"/>
  <c r="AA974" i="4"/>
  <c r="AE974" i="4"/>
  <c r="I975" i="4"/>
  <c r="X975" i="4"/>
  <c r="AA975" i="4"/>
  <c r="AE975" i="4"/>
  <c r="I976" i="4"/>
  <c r="X976" i="4"/>
  <c r="AA976" i="4"/>
  <c r="AE976" i="4"/>
  <c r="I977" i="4"/>
  <c r="X977" i="4"/>
  <c r="AA977" i="4"/>
  <c r="AE977" i="4"/>
  <c r="I978" i="4"/>
  <c r="X978" i="4"/>
  <c r="AA978" i="4"/>
  <c r="AE978" i="4"/>
  <c r="I979" i="4"/>
  <c r="X979" i="4"/>
  <c r="AA979" i="4"/>
  <c r="AE979" i="4"/>
  <c r="I980" i="4"/>
  <c r="X980" i="4"/>
  <c r="AA980" i="4"/>
  <c r="AE980" i="4"/>
  <c r="I981" i="4"/>
  <c r="X981" i="4"/>
  <c r="AA981" i="4"/>
  <c r="AE981" i="4"/>
  <c r="I982" i="4"/>
  <c r="X982" i="4"/>
  <c r="AA982" i="4"/>
  <c r="AE982" i="4"/>
  <c r="I983" i="4"/>
  <c r="X983" i="4"/>
  <c r="AA983" i="4"/>
  <c r="AE983" i="4"/>
  <c r="I984" i="4"/>
  <c r="X984" i="4"/>
  <c r="AA984" i="4"/>
  <c r="AE984" i="4"/>
  <c r="I985" i="4"/>
  <c r="X985" i="4"/>
  <c r="AA985" i="4"/>
  <c r="AE985" i="4"/>
  <c r="I986" i="4"/>
  <c r="X986" i="4"/>
  <c r="AA986" i="4"/>
  <c r="AE986" i="4"/>
  <c r="I987" i="4"/>
  <c r="X987" i="4"/>
  <c r="AA987" i="4"/>
  <c r="AE987" i="4"/>
  <c r="I988" i="4"/>
  <c r="X988" i="4"/>
  <c r="AA988" i="4"/>
  <c r="AE988" i="4"/>
  <c r="I989" i="4"/>
  <c r="X989" i="4"/>
  <c r="AA989" i="4"/>
  <c r="AE989" i="4"/>
  <c r="I990" i="4"/>
  <c r="X990" i="4"/>
  <c r="AA990" i="4"/>
  <c r="AE990" i="4"/>
  <c r="I991" i="4"/>
  <c r="X991" i="4"/>
  <c r="AA991" i="4"/>
  <c r="AE991" i="4"/>
  <c r="I992" i="4"/>
  <c r="X992" i="4"/>
  <c r="AA992" i="4"/>
  <c r="AE992" i="4"/>
  <c r="I993" i="4"/>
  <c r="X993" i="4"/>
  <c r="AA993" i="4"/>
  <c r="AE993" i="4"/>
  <c r="I994" i="4"/>
  <c r="X994" i="4"/>
  <c r="AA994" i="4"/>
  <c r="AE994" i="4"/>
  <c r="I995" i="4"/>
  <c r="X995" i="4"/>
  <c r="AA995" i="4"/>
  <c r="AE995" i="4"/>
  <c r="I996" i="4"/>
  <c r="X996" i="4"/>
  <c r="AA996" i="4"/>
  <c r="AE996" i="4"/>
  <c r="I997" i="4"/>
  <c r="X997" i="4"/>
  <c r="AA997" i="4"/>
  <c r="AE997" i="4"/>
  <c r="I998" i="4"/>
  <c r="X998" i="4"/>
  <c r="AA998" i="4"/>
  <c r="AE998" i="4"/>
  <c r="I999" i="4"/>
  <c r="X999" i="4"/>
  <c r="AA999" i="4"/>
  <c r="AE999" i="4"/>
  <c r="I1000" i="4"/>
  <c r="X1000" i="4"/>
  <c r="AA1000" i="4"/>
  <c r="AE1000" i="4"/>
  <c r="I1001" i="4"/>
  <c r="X1001" i="4"/>
  <c r="AA1001" i="4"/>
  <c r="AE1001" i="4"/>
  <c r="I1002" i="4"/>
  <c r="X1002" i="4"/>
  <c r="AA1002" i="4"/>
  <c r="AE1002" i="4"/>
  <c r="I1003" i="4"/>
  <c r="X1003" i="4"/>
  <c r="AA1003" i="4"/>
  <c r="AE1003" i="4"/>
  <c r="I1004" i="4"/>
  <c r="X1004" i="4"/>
  <c r="AA1004" i="4"/>
  <c r="AE1004" i="4"/>
  <c r="I1005" i="4"/>
  <c r="X1005" i="4"/>
  <c r="AA1005" i="4"/>
  <c r="AE1005" i="4"/>
  <c r="I1006" i="4"/>
  <c r="X1006" i="4"/>
  <c r="AA1006" i="4"/>
  <c r="AE1006" i="4"/>
  <c r="I1007" i="4"/>
  <c r="X1007" i="4"/>
  <c r="AA1007" i="4"/>
  <c r="AE1007" i="4"/>
  <c r="I1008" i="4"/>
  <c r="X1008" i="4"/>
  <c r="AA1008" i="4"/>
  <c r="AE1008" i="4"/>
  <c r="I1009" i="4"/>
  <c r="X1009" i="4"/>
  <c r="AA1009" i="4"/>
  <c r="AE1009" i="4"/>
  <c r="I1010" i="4"/>
  <c r="X1010" i="4"/>
  <c r="AA1010" i="4"/>
  <c r="AE1010" i="4"/>
  <c r="I1011" i="4"/>
  <c r="X1011" i="4"/>
  <c r="AA1011" i="4"/>
  <c r="AE1011" i="4"/>
  <c r="I1012" i="4"/>
  <c r="X1012" i="4"/>
  <c r="AA1012" i="4"/>
  <c r="AE1012" i="4"/>
  <c r="I1013" i="4"/>
  <c r="X1013" i="4"/>
  <c r="AA1013" i="4"/>
  <c r="AE1013" i="4"/>
  <c r="I1014" i="4"/>
  <c r="X1014" i="4"/>
  <c r="AA1014" i="4"/>
  <c r="AE1014" i="4"/>
  <c r="I1015" i="4"/>
  <c r="X1015" i="4"/>
  <c r="AA1015" i="4"/>
  <c r="AE1015" i="4"/>
  <c r="I1016" i="4"/>
  <c r="X1016" i="4"/>
  <c r="AA1016" i="4"/>
  <c r="AE1016" i="4"/>
  <c r="I1017" i="4"/>
  <c r="X1017" i="4"/>
  <c r="AA1017" i="4"/>
  <c r="AE1017" i="4"/>
  <c r="I1018" i="4"/>
  <c r="X1018" i="4"/>
  <c r="AA1018" i="4"/>
  <c r="AE1018" i="4"/>
  <c r="I1019" i="4"/>
  <c r="X1019" i="4"/>
  <c r="AA1019" i="4"/>
  <c r="AE1019" i="4"/>
  <c r="I1020" i="4"/>
  <c r="X1020" i="4"/>
  <c r="AA1020" i="4"/>
  <c r="AE1020" i="4"/>
  <c r="I1021" i="4"/>
  <c r="X1021" i="4"/>
  <c r="AA1021" i="4"/>
  <c r="AE1021" i="4"/>
  <c r="I1022" i="4"/>
  <c r="X1022" i="4"/>
  <c r="AA1022" i="4"/>
  <c r="AE1022" i="4"/>
  <c r="I1023" i="4"/>
  <c r="X1023" i="4"/>
  <c r="AA1023" i="4"/>
  <c r="AE1023" i="4"/>
  <c r="I1024" i="4"/>
  <c r="X1024" i="4"/>
  <c r="AA1024" i="4"/>
  <c r="AE1024" i="4"/>
  <c r="I1025" i="4"/>
  <c r="X1025" i="4"/>
  <c r="AA1025" i="4"/>
  <c r="AE1025" i="4"/>
  <c r="I1026" i="4"/>
  <c r="X1026" i="4"/>
  <c r="AA1026" i="4"/>
  <c r="AE1026" i="4"/>
  <c r="I1027" i="4"/>
  <c r="X1027" i="4"/>
  <c r="AA1027" i="4"/>
  <c r="AE1027" i="4"/>
  <c r="I1028" i="4"/>
  <c r="X1028" i="4"/>
  <c r="AA1028" i="4"/>
  <c r="AE1028" i="4"/>
  <c r="I1029" i="4"/>
  <c r="X1029" i="4"/>
  <c r="AA1029" i="4"/>
  <c r="AE1029" i="4"/>
  <c r="I1030" i="4"/>
  <c r="X1030" i="4"/>
  <c r="AA1030" i="4"/>
  <c r="AE1030" i="4"/>
  <c r="I1031" i="4"/>
  <c r="X1031" i="4"/>
  <c r="AA1031" i="4"/>
  <c r="AE1031" i="4"/>
  <c r="I1032" i="4"/>
  <c r="X1032" i="4"/>
  <c r="AA1032" i="4"/>
  <c r="AE1032" i="4"/>
  <c r="I1033" i="4"/>
  <c r="X1033" i="4"/>
  <c r="AA1033" i="4"/>
  <c r="AE1033" i="4"/>
  <c r="I1034" i="4"/>
  <c r="X1034" i="4"/>
  <c r="AA1034" i="4"/>
  <c r="AE1034" i="4"/>
  <c r="I1035" i="4"/>
  <c r="X1035" i="4"/>
  <c r="AA1035" i="4"/>
  <c r="AE1035" i="4"/>
  <c r="I1036" i="4"/>
  <c r="X1036" i="4"/>
  <c r="AA1036" i="4"/>
  <c r="AE1036" i="4"/>
  <c r="I1037" i="4"/>
  <c r="X1037" i="4"/>
  <c r="AA1037" i="4"/>
  <c r="AE1037" i="4"/>
  <c r="I1038" i="4"/>
  <c r="X1038" i="4"/>
  <c r="AA1038" i="4"/>
  <c r="AE1038" i="4"/>
  <c r="I1039" i="4"/>
  <c r="X1039" i="4"/>
  <c r="AA1039" i="4"/>
  <c r="AE1039" i="4"/>
  <c r="I1040" i="4"/>
  <c r="X1040" i="4"/>
  <c r="AA1040" i="4"/>
  <c r="AE1040" i="4"/>
  <c r="I1041" i="4"/>
  <c r="X1041" i="4"/>
  <c r="AA1041" i="4"/>
  <c r="AE1041" i="4"/>
  <c r="I1042" i="4"/>
  <c r="X1042" i="4"/>
  <c r="AA1042" i="4"/>
  <c r="AE1042" i="4"/>
  <c r="I1043" i="4"/>
  <c r="X1043" i="4"/>
  <c r="AA1043" i="4"/>
  <c r="AE1043" i="4"/>
  <c r="I1044" i="4"/>
  <c r="X1044" i="4"/>
  <c r="AA1044" i="4"/>
  <c r="AE1044" i="4"/>
  <c r="I1045" i="4"/>
  <c r="X1045" i="4"/>
  <c r="AA1045" i="4"/>
  <c r="AE1045" i="4"/>
  <c r="I1046" i="4"/>
  <c r="X1046" i="4"/>
  <c r="AA1046" i="4"/>
  <c r="AE1046" i="4"/>
  <c r="I1047" i="4"/>
  <c r="X1047" i="4"/>
  <c r="AA1047" i="4"/>
  <c r="AE1047" i="4"/>
  <c r="I1048" i="4"/>
  <c r="X1048" i="4"/>
  <c r="AA1048" i="4"/>
  <c r="AE1048" i="4"/>
  <c r="I1049" i="4"/>
  <c r="X1049" i="4"/>
  <c r="AA1049" i="4"/>
  <c r="AE1049" i="4"/>
  <c r="I1050" i="4"/>
  <c r="X1050" i="4"/>
  <c r="AA1050" i="4"/>
  <c r="AE1050" i="4"/>
  <c r="I1051" i="4"/>
  <c r="X1051" i="4"/>
  <c r="AA1051" i="4"/>
  <c r="AE1051" i="4"/>
  <c r="I1052" i="4"/>
  <c r="X1052" i="4"/>
  <c r="AA1052" i="4"/>
  <c r="AE1052" i="4"/>
  <c r="I1053" i="4"/>
  <c r="X1053" i="4"/>
  <c r="AA1053" i="4"/>
  <c r="AE1053" i="4"/>
  <c r="I1054" i="4"/>
  <c r="X1054" i="4"/>
  <c r="AA1054" i="4"/>
  <c r="AE1054" i="4"/>
  <c r="I1055" i="4"/>
  <c r="X1055" i="4"/>
  <c r="AA1055" i="4"/>
  <c r="AE1055" i="4"/>
  <c r="I1056" i="4"/>
  <c r="X1056" i="4"/>
  <c r="AA1056" i="4"/>
  <c r="AE1056" i="4"/>
  <c r="I1057" i="4"/>
  <c r="X1057" i="4"/>
  <c r="AA1057" i="4"/>
  <c r="AE1057" i="4"/>
  <c r="I1058" i="4"/>
  <c r="X1058" i="4"/>
  <c r="AA1058" i="4"/>
  <c r="AE1058" i="4"/>
  <c r="I1059" i="4"/>
  <c r="X1059" i="4"/>
  <c r="AA1059" i="4"/>
  <c r="AE1059" i="4"/>
  <c r="I1060" i="4"/>
  <c r="X1060" i="4"/>
  <c r="AA1060" i="4"/>
  <c r="AE1060" i="4"/>
  <c r="I1061" i="4"/>
  <c r="X1061" i="4"/>
  <c r="AA1061" i="4"/>
  <c r="AE1061" i="4"/>
  <c r="I1062" i="4"/>
  <c r="X1062" i="4"/>
  <c r="AA1062" i="4"/>
  <c r="AE1062" i="4"/>
  <c r="I1063" i="4"/>
  <c r="X1063" i="4"/>
  <c r="AA1063" i="4"/>
  <c r="AE1063" i="4"/>
  <c r="I1064" i="4"/>
  <c r="X1064" i="4"/>
  <c r="AA1064" i="4"/>
  <c r="AE1064" i="4"/>
  <c r="I1065" i="4"/>
  <c r="X1065" i="4"/>
  <c r="AA1065" i="4"/>
  <c r="AE1065" i="4"/>
  <c r="I1066" i="4"/>
  <c r="X1066" i="4"/>
  <c r="AA1066" i="4"/>
  <c r="AE1066" i="4"/>
  <c r="I1067" i="4"/>
  <c r="X1067" i="4"/>
  <c r="AA1067" i="4"/>
  <c r="AE1067" i="4"/>
  <c r="I1068" i="4"/>
  <c r="X1068" i="4"/>
  <c r="AA1068" i="4"/>
  <c r="AE1068" i="4"/>
  <c r="I1069" i="4"/>
  <c r="X1069" i="4"/>
  <c r="AA1069" i="4"/>
  <c r="AE1069" i="4"/>
  <c r="I1070" i="4"/>
  <c r="X1070" i="4"/>
  <c r="AA1070" i="4"/>
  <c r="AE1070" i="4"/>
  <c r="I1071" i="4"/>
  <c r="X1071" i="4"/>
  <c r="AA1071" i="4"/>
  <c r="AE1071" i="4"/>
  <c r="I1072" i="4"/>
  <c r="X1072" i="4"/>
  <c r="AA1072" i="4"/>
  <c r="AE1072" i="4"/>
  <c r="I1073" i="4"/>
  <c r="X1073" i="4"/>
  <c r="AA1073" i="4"/>
  <c r="AE1073" i="4"/>
  <c r="I1074" i="4"/>
  <c r="X1074" i="4"/>
  <c r="AA1074" i="4"/>
  <c r="AE1074" i="4"/>
  <c r="I1075" i="4"/>
  <c r="X1075" i="4"/>
  <c r="AA1075" i="4"/>
  <c r="AE1075" i="4"/>
  <c r="I1076" i="4"/>
  <c r="X1076" i="4"/>
  <c r="AA1076" i="4"/>
  <c r="AE1076" i="4"/>
  <c r="I1077" i="4"/>
  <c r="X1077" i="4"/>
  <c r="AA1077" i="4"/>
  <c r="AE1077" i="4"/>
  <c r="I1078" i="4"/>
  <c r="X1078" i="4"/>
  <c r="AA1078" i="4"/>
  <c r="AE1078" i="4"/>
  <c r="I1079" i="4"/>
  <c r="X1079" i="4"/>
  <c r="AA1079" i="4"/>
  <c r="AE1079" i="4"/>
  <c r="I1080" i="4"/>
  <c r="X1080" i="4"/>
  <c r="AA1080" i="4"/>
  <c r="AE1080" i="4"/>
  <c r="I1081" i="4"/>
  <c r="X1081" i="4"/>
  <c r="AA1081" i="4"/>
  <c r="AE1081" i="4"/>
  <c r="I1082" i="4"/>
  <c r="X1082" i="4"/>
  <c r="AA1082" i="4"/>
  <c r="AE1082" i="4"/>
  <c r="I1083" i="4"/>
  <c r="X1083" i="4"/>
  <c r="AA1083" i="4"/>
  <c r="AE1083" i="4"/>
  <c r="I1084" i="4"/>
  <c r="X1084" i="4"/>
  <c r="AA1084" i="4"/>
  <c r="AE1084" i="4"/>
  <c r="I1085" i="4"/>
  <c r="X1085" i="4"/>
  <c r="AA1085" i="4"/>
  <c r="AE1085" i="4"/>
  <c r="I1086" i="4"/>
  <c r="X1086" i="4"/>
  <c r="AA1086" i="4"/>
  <c r="AE1086" i="4"/>
  <c r="I1087" i="4"/>
  <c r="X1087" i="4"/>
  <c r="AA1087" i="4"/>
  <c r="AE1087" i="4"/>
  <c r="I1088" i="4"/>
  <c r="X1088" i="4"/>
  <c r="AA1088" i="4"/>
  <c r="AE1088" i="4"/>
  <c r="I1089" i="4"/>
  <c r="X1089" i="4"/>
  <c r="AA1089" i="4"/>
  <c r="AE1089" i="4"/>
  <c r="I1090" i="4"/>
  <c r="X1090" i="4"/>
  <c r="AA1090" i="4"/>
  <c r="AE1090" i="4"/>
  <c r="I1091" i="4"/>
  <c r="X1091" i="4"/>
  <c r="AA1091" i="4"/>
  <c r="AE1091" i="4"/>
  <c r="I1092" i="4"/>
  <c r="X1092" i="4"/>
  <c r="AA1092" i="4"/>
  <c r="AE1092" i="4"/>
  <c r="I1093" i="4"/>
  <c r="X1093" i="4"/>
  <c r="AA1093" i="4"/>
  <c r="AE1093" i="4"/>
  <c r="I1094" i="4"/>
  <c r="X1094" i="4"/>
  <c r="AA1094" i="4"/>
  <c r="AE1094" i="4"/>
  <c r="I1095" i="4"/>
  <c r="X1095" i="4"/>
  <c r="AA1095" i="4"/>
  <c r="AE1095" i="4"/>
  <c r="I1096" i="4"/>
  <c r="X1096" i="4"/>
  <c r="AA1096" i="4"/>
  <c r="AE1096" i="4"/>
  <c r="I1097" i="4"/>
  <c r="X1097" i="4"/>
  <c r="AA1097" i="4"/>
  <c r="AE1097" i="4"/>
  <c r="I1098" i="4"/>
  <c r="X1098" i="4"/>
  <c r="AA1098" i="4"/>
  <c r="AE1098" i="4"/>
  <c r="I1099" i="4"/>
  <c r="X1099" i="4"/>
  <c r="AA1099" i="4"/>
  <c r="AE1099" i="4"/>
  <c r="I1100" i="4"/>
  <c r="X1100" i="4"/>
  <c r="AA1100" i="4"/>
  <c r="AE1100" i="4"/>
  <c r="I1101" i="4"/>
  <c r="X1101" i="4"/>
  <c r="AA1101" i="4"/>
  <c r="AE1101" i="4"/>
  <c r="I1102" i="4"/>
  <c r="X1102" i="4"/>
  <c r="AA1102" i="4"/>
  <c r="AE1102" i="4"/>
  <c r="I1103" i="4"/>
  <c r="X1103" i="4"/>
  <c r="AA1103" i="4"/>
  <c r="AE1103" i="4"/>
  <c r="I1104" i="4"/>
  <c r="X1104" i="4"/>
  <c r="AA1104" i="4"/>
  <c r="AE1104" i="4"/>
  <c r="I1105" i="4"/>
  <c r="X1105" i="4"/>
  <c r="AA1105" i="4"/>
  <c r="AE1105" i="4"/>
  <c r="I1106" i="4"/>
  <c r="X1106" i="4"/>
  <c r="AA1106" i="4"/>
  <c r="AE1106" i="4"/>
  <c r="I1107" i="4"/>
  <c r="X1107" i="4"/>
  <c r="AA1107" i="4"/>
  <c r="AE1107" i="4"/>
  <c r="I1108" i="4"/>
  <c r="X1108" i="4"/>
  <c r="AA1108" i="4"/>
  <c r="AE1108" i="4"/>
  <c r="I1109" i="4"/>
  <c r="X1109" i="4"/>
  <c r="AA1109" i="4"/>
  <c r="AE1109" i="4"/>
  <c r="I1110" i="4"/>
  <c r="X1110" i="4"/>
  <c r="AA1110" i="4"/>
  <c r="AE1110" i="4"/>
  <c r="I1111" i="4"/>
  <c r="X1111" i="4"/>
  <c r="AA1111" i="4"/>
  <c r="AE1111" i="4"/>
  <c r="I1112" i="4"/>
  <c r="X1112" i="4"/>
  <c r="AA1112" i="4"/>
  <c r="AE1112" i="4"/>
  <c r="I1113" i="4"/>
  <c r="X1113" i="4"/>
  <c r="AA1113" i="4"/>
  <c r="AE1113" i="4"/>
  <c r="I1114" i="4"/>
  <c r="X1114" i="4"/>
  <c r="AA1114" i="4"/>
  <c r="AE1114" i="4"/>
  <c r="I1115" i="4"/>
  <c r="X1115" i="4"/>
  <c r="AA1115" i="4"/>
  <c r="AE1115" i="4"/>
  <c r="I1116" i="4"/>
  <c r="X1116" i="4"/>
  <c r="AA1116" i="4"/>
  <c r="AE1116" i="4"/>
  <c r="I1117" i="4"/>
  <c r="X1117" i="4"/>
  <c r="AA1117" i="4"/>
  <c r="AE1117" i="4"/>
  <c r="I1118" i="4"/>
  <c r="X1118" i="4"/>
  <c r="AA1118" i="4"/>
  <c r="AE1118" i="4"/>
  <c r="I1119" i="4"/>
  <c r="X1119" i="4"/>
  <c r="AA1119" i="4"/>
  <c r="AE1119" i="4"/>
  <c r="I1120" i="4"/>
  <c r="X1120" i="4"/>
  <c r="AA1120" i="4"/>
  <c r="AE1120" i="4"/>
  <c r="I1121" i="4"/>
  <c r="X1121" i="4"/>
  <c r="AA1121" i="4"/>
  <c r="AE1121" i="4"/>
  <c r="I1122" i="4"/>
  <c r="X1122" i="4"/>
  <c r="AA1122" i="4"/>
  <c r="AE1122" i="4"/>
  <c r="I1123" i="4"/>
  <c r="X1123" i="4"/>
  <c r="AA1123" i="4"/>
  <c r="AE1123" i="4"/>
  <c r="I1124" i="4"/>
  <c r="X1124" i="4"/>
  <c r="AA1124" i="4"/>
  <c r="AE1124" i="4"/>
  <c r="I1125" i="4"/>
  <c r="X1125" i="4"/>
  <c r="AA1125" i="4"/>
  <c r="AE1125" i="4"/>
  <c r="I1126" i="4"/>
  <c r="X1126" i="4"/>
  <c r="AA1126" i="4"/>
  <c r="AE1126" i="4"/>
  <c r="I1127" i="4"/>
  <c r="X1127" i="4"/>
  <c r="AA1127" i="4"/>
  <c r="AE1127" i="4"/>
  <c r="C41" i="26"/>
  <c r="C40" i="26"/>
  <c r="F39" i="26"/>
  <c r="F38" i="26"/>
  <c r="F37" i="26"/>
  <c r="F36" i="26"/>
  <c r="P35" i="26"/>
  <c r="O35" i="26"/>
  <c r="G35" i="26"/>
  <c r="F35" i="26"/>
  <c r="C33" i="26"/>
  <c r="F27" i="26"/>
  <c r="F26" i="26"/>
  <c r="F25" i="26"/>
  <c r="F24" i="26"/>
  <c r="P23" i="26"/>
  <c r="O23" i="26"/>
  <c r="G23" i="26"/>
  <c r="F23" i="26"/>
  <c r="C21" i="26"/>
  <c r="I17" i="26"/>
  <c r="I16" i="26"/>
  <c r="F33" i="26"/>
  <c r="C16" i="26"/>
  <c r="I14" i="26"/>
  <c r="I13" i="26"/>
  <c r="C13" i="26"/>
  <c r="I12" i="26"/>
  <c r="C12" i="26"/>
  <c r="I11" i="26"/>
  <c r="C10" i="26"/>
  <c r="K9" i="26"/>
  <c r="C9" i="26"/>
  <c r="I8" i="26"/>
  <c r="I7" i="26"/>
  <c r="C7" i="26"/>
  <c r="L6" i="26"/>
  <c r="J6" i="26"/>
  <c r="C5" i="26"/>
  <c r="I4" i="26"/>
  <c r="C4" i="26"/>
  <c r="F21" i="26"/>
  <c r="L35" i="26"/>
  <c r="H38" i="26"/>
  <c r="C39" i="26"/>
  <c r="C18" i="26"/>
  <c r="E33" i="26"/>
  <c r="C19" i="26"/>
  <c r="L23" i="26"/>
  <c r="C6" i="26"/>
  <c r="E21" i="26"/>
  <c r="C41" i="25"/>
  <c r="C40" i="25"/>
  <c r="F39" i="25"/>
  <c r="F38" i="25"/>
  <c r="F37" i="25"/>
  <c r="N36" i="25"/>
  <c r="F36" i="25"/>
  <c r="P35" i="25"/>
  <c r="O35" i="25"/>
  <c r="G35" i="25"/>
  <c r="F35" i="25"/>
  <c r="C33" i="25"/>
  <c r="F27" i="25"/>
  <c r="F26" i="25"/>
  <c r="N25" i="25"/>
  <c r="F25" i="25"/>
  <c r="F24" i="25"/>
  <c r="P23" i="25"/>
  <c r="O23" i="25"/>
  <c r="G23" i="25"/>
  <c r="F23" i="25"/>
  <c r="C21" i="25"/>
  <c r="I17" i="25"/>
  <c r="I16" i="25"/>
  <c r="F33" i="25"/>
  <c r="C16" i="25"/>
  <c r="I14" i="25"/>
  <c r="I13" i="25"/>
  <c r="C13" i="25"/>
  <c r="I12" i="25"/>
  <c r="C12" i="25"/>
  <c r="I11" i="25"/>
  <c r="C10" i="25"/>
  <c r="K9" i="25"/>
  <c r="C9" i="25"/>
  <c r="I8" i="25"/>
  <c r="I7" i="25"/>
  <c r="C7" i="25"/>
  <c r="L6" i="25"/>
  <c r="J6" i="25"/>
  <c r="C5" i="25"/>
  <c r="C6" i="25"/>
  <c r="C8" i="25"/>
  <c r="I4" i="25"/>
  <c r="C4" i="25"/>
  <c r="H35" i="26"/>
  <c r="C35" i="26"/>
  <c r="H36" i="26"/>
  <c r="H37" i="26"/>
  <c r="U4" i="26"/>
  <c r="C15" i="26"/>
  <c r="U9" i="26"/>
  <c r="C8" i="26"/>
  <c r="H26" i="26"/>
  <c r="H25" i="26"/>
  <c r="H24" i="26"/>
  <c r="H23" i="26"/>
  <c r="L42" i="26"/>
  <c r="L23" i="25"/>
  <c r="H24" i="25"/>
  <c r="E21" i="25"/>
  <c r="F21" i="25"/>
  <c r="L35" i="25"/>
  <c r="H38" i="25"/>
  <c r="C18" i="25"/>
  <c r="C19" i="25"/>
  <c r="C14" i="25"/>
  <c r="U3" i="25"/>
  <c r="C15" i="25"/>
  <c r="U9" i="25"/>
  <c r="U4" i="25"/>
  <c r="E33" i="25"/>
  <c r="H26" i="25"/>
  <c r="C37" i="26"/>
  <c r="C36" i="26"/>
  <c r="C38" i="26"/>
  <c r="N36" i="26"/>
  <c r="N25" i="26"/>
  <c r="U8" i="26"/>
  <c r="C17" i="26"/>
  <c r="U6" i="26"/>
  <c r="U5" i="26"/>
  <c r="U7" i="26"/>
  <c r="N23" i="26"/>
  <c r="C28" i="26"/>
  <c r="C27" i="26"/>
  <c r="C24" i="26"/>
  <c r="C23" i="26"/>
  <c r="C25" i="26"/>
  <c r="C26" i="26"/>
  <c r="C14" i="26"/>
  <c r="U3" i="26"/>
  <c r="N40" i="26"/>
  <c r="N38" i="26"/>
  <c r="N37" i="26"/>
  <c r="N28" i="26"/>
  <c r="N41" i="26"/>
  <c r="N39" i="26"/>
  <c r="N26" i="26"/>
  <c r="N24" i="26"/>
  <c r="N27" i="26"/>
  <c r="H25" i="25"/>
  <c r="H23" i="25"/>
  <c r="C23" i="25"/>
  <c r="H37" i="25"/>
  <c r="N37" i="25"/>
  <c r="H36" i="25"/>
  <c r="L42" i="25"/>
  <c r="H35" i="25"/>
  <c r="N41" i="25"/>
  <c r="N39" i="25"/>
  <c r="N26" i="25"/>
  <c r="N27" i="25"/>
  <c r="N40" i="25"/>
  <c r="N38" i="25"/>
  <c r="N28" i="25"/>
  <c r="F39" i="20"/>
  <c r="F38" i="20"/>
  <c r="F37" i="20"/>
  <c r="F36" i="20"/>
  <c r="F27" i="20"/>
  <c r="F26" i="20"/>
  <c r="F25" i="20"/>
  <c r="F24" i="20"/>
  <c r="N35" i="26"/>
  <c r="C28" i="25"/>
  <c r="C26" i="25"/>
  <c r="C25" i="25"/>
  <c r="U8" i="25"/>
  <c r="C38" i="25"/>
  <c r="C27" i="25"/>
  <c r="C24" i="25"/>
  <c r="U7" i="25"/>
  <c r="C35" i="25"/>
  <c r="C39" i="25"/>
  <c r="U5" i="25"/>
  <c r="C36" i="25"/>
  <c r="C17" i="25"/>
  <c r="U6" i="25"/>
  <c r="C37" i="25"/>
  <c r="I14" i="20"/>
  <c r="I13" i="20"/>
  <c r="I12" i="20"/>
  <c r="I11" i="20"/>
  <c r="N23" i="25"/>
  <c r="N35" i="25"/>
  <c r="N24" i="25"/>
  <c r="E266" i="22"/>
  <c r="H17" i="22"/>
  <c r="G50" i="22"/>
  <c r="F381" i="22"/>
  <c r="F382" i="22"/>
  <c r="F383" i="22"/>
  <c r="F384" i="22"/>
  <c r="F201" i="22"/>
  <c r="I9" i="26"/>
  <c r="I10" i="26"/>
  <c r="C11" i="26"/>
  <c r="M23" i="26"/>
  <c r="I15" i="26"/>
  <c r="I15" i="25"/>
  <c r="I9" i="25"/>
  <c r="I10" i="25"/>
  <c r="C11" i="25"/>
  <c r="M35" i="25"/>
  <c r="M35" i="26"/>
  <c r="M42" i="26"/>
  <c r="M23" i="25"/>
  <c r="M42" i="25"/>
  <c r="G33" i="22"/>
  <c r="F32" i="22"/>
  <c r="F10" i="22"/>
  <c r="F7" i="22"/>
  <c r="P730" i="22"/>
  <c r="O730" i="22"/>
  <c r="N730" i="22"/>
  <c r="M730" i="22"/>
  <c r="L730" i="22"/>
  <c r="K730" i="22"/>
  <c r="J730" i="22"/>
  <c r="I730" i="22"/>
  <c r="H730" i="22"/>
  <c r="G730" i="22"/>
  <c r="F730" i="22"/>
  <c r="E730" i="22"/>
  <c r="D730" i="22"/>
  <c r="C730" i="22"/>
  <c r="P729" i="22"/>
  <c r="O729" i="22"/>
  <c r="N729" i="22"/>
  <c r="M729" i="22"/>
  <c r="L729" i="22"/>
  <c r="K729" i="22"/>
  <c r="J729" i="22"/>
  <c r="I729" i="22"/>
  <c r="H729" i="22"/>
  <c r="G729" i="22"/>
  <c r="F729" i="22"/>
  <c r="E729" i="22"/>
  <c r="D729" i="22"/>
  <c r="C729" i="22"/>
  <c r="P728" i="22"/>
  <c r="O728" i="22"/>
  <c r="N728" i="22"/>
  <c r="M728" i="22"/>
  <c r="L728" i="22"/>
  <c r="K728" i="22"/>
  <c r="J728" i="22"/>
  <c r="I728" i="22"/>
  <c r="H728" i="22"/>
  <c r="G728" i="22"/>
  <c r="F728" i="22"/>
  <c r="E728" i="22"/>
  <c r="D728" i="22"/>
  <c r="C728" i="22"/>
  <c r="P727" i="22"/>
  <c r="O727" i="22"/>
  <c r="N727" i="22"/>
  <c r="M727" i="22"/>
  <c r="L727" i="22"/>
  <c r="K727" i="22"/>
  <c r="J727" i="22"/>
  <c r="I727" i="22"/>
  <c r="H727" i="22"/>
  <c r="G727" i="22"/>
  <c r="F727" i="22"/>
  <c r="E727" i="22"/>
  <c r="D727" i="22"/>
  <c r="C727" i="22"/>
  <c r="P726" i="22"/>
  <c r="O726" i="22"/>
  <c r="N726" i="22"/>
  <c r="M726" i="22"/>
  <c r="L726" i="22"/>
  <c r="K726" i="22"/>
  <c r="J726" i="22"/>
  <c r="I726" i="22"/>
  <c r="H726" i="22"/>
  <c r="G726" i="22"/>
  <c r="F726" i="22"/>
  <c r="E726" i="22"/>
  <c r="D726" i="22"/>
  <c r="C726" i="22"/>
  <c r="P725" i="22"/>
  <c r="O725" i="22"/>
  <c r="N725" i="22"/>
  <c r="M725" i="22"/>
  <c r="L725" i="22"/>
  <c r="K725" i="22"/>
  <c r="J725" i="22"/>
  <c r="I725" i="22"/>
  <c r="H725" i="22"/>
  <c r="G725" i="22"/>
  <c r="F725" i="22"/>
  <c r="E725" i="22"/>
  <c r="D725" i="22"/>
  <c r="C725" i="22"/>
  <c r="P724" i="22"/>
  <c r="O724" i="22"/>
  <c r="N724" i="22"/>
  <c r="M724" i="22"/>
  <c r="L724" i="22"/>
  <c r="K724" i="22"/>
  <c r="J724" i="22"/>
  <c r="I724" i="22"/>
  <c r="H724" i="22"/>
  <c r="G724" i="22"/>
  <c r="F724" i="22"/>
  <c r="E724" i="22"/>
  <c r="D724" i="22"/>
  <c r="C724" i="22"/>
  <c r="P723" i="22"/>
  <c r="O723" i="22"/>
  <c r="N723" i="22"/>
  <c r="M723" i="22"/>
  <c r="L723" i="22"/>
  <c r="K723" i="22"/>
  <c r="J723" i="22"/>
  <c r="I723" i="22"/>
  <c r="H723" i="22"/>
  <c r="G723" i="22"/>
  <c r="F723" i="22"/>
  <c r="E723" i="22"/>
  <c r="D723" i="22"/>
  <c r="C723" i="22"/>
  <c r="P722" i="22"/>
  <c r="O722" i="22"/>
  <c r="N722" i="22"/>
  <c r="M722" i="22"/>
  <c r="L722" i="22"/>
  <c r="K722" i="22"/>
  <c r="J722" i="22"/>
  <c r="I722" i="22"/>
  <c r="H722" i="22"/>
  <c r="G722" i="22"/>
  <c r="F722" i="22"/>
  <c r="E722" i="22"/>
  <c r="D722" i="22"/>
  <c r="C722" i="22"/>
  <c r="P721" i="22"/>
  <c r="O721" i="22"/>
  <c r="N721" i="22"/>
  <c r="M721" i="22"/>
  <c r="L721" i="22"/>
  <c r="K721" i="22"/>
  <c r="J721" i="22"/>
  <c r="I721" i="22"/>
  <c r="H721" i="22"/>
  <c r="G721" i="22"/>
  <c r="F721" i="22"/>
  <c r="E721" i="22"/>
  <c r="D721" i="22"/>
  <c r="C721" i="22"/>
  <c r="P720" i="22"/>
  <c r="O720" i="22"/>
  <c r="N720" i="22"/>
  <c r="M720" i="22"/>
  <c r="L720" i="22"/>
  <c r="K720" i="22"/>
  <c r="J720" i="22"/>
  <c r="I720" i="22"/>
  <c r="H720" i="22"/>
  <c r="G720" i="22"/>
  <c r="F720" i="22"/>
  <c r="E720" i="22"/>
  <c r="D720" i="22"/>
  <c r="C720" i="22"/>
  <c r="P719" i="22"/>
  <c r="O719" i="22"/>
  <c r="N719" i="22"/>
  <c r="M719" i="22"/>
  <c r="L719" i="22"/>
  <c r="K719" i="22"/>
  <c r="J719" i="22"/>
  <c r="I719" i="22"/>
  <c r="H719" i="22"/>
  <c r="G719" i="22"/>
  <c r="F719" i="22"/>
  <c r="E719" i="22"/>
  <c r="D719" i="22"/>
  <c r="C719" i="22"/>
  <c r="P718" i="22"/>
  <c r="O718" i="22"/>
  <c r="N718" i="22"/>
  <c r="M718" i="22"/>
  <c r="L718" i="22"/>
  <c r="K718" i="22"/>
  <c r="J718" i="22"/>
  <c r="I718" i="22"/>
  <c r="H718" i="22"/>
  <c r="G718" i="22"/>
  <c r="F718" i="22"/>
  <c r="E718" i="22"/>
  <c r="D718" i="22"/>
  <c r="C718" i="22"/>
  <c r="P717" i="22"/>
  <c r="O717" i="22"/>
  <c r="N717" i="22"/>
  <c r="M717" i="22"/>
  <c r="L717" i="22"/>
  <c r="K717" i="22"/>
  <c r="J717" i="22"/>
  <c r="I717" i="22"/>
  <c r="H717" i="22"/>
  <c r="G717" i="22"/>
  <c r="F717" i="22"/>
  <c r="E717" i="22"/>
  <c r="D717" i="22"/>
  <c r="C717" i="22"/>
  <c r="P716" i="22"/>
  <c r="O716" i="22"/>
  <c r="N716" i="22"/>
  <c r="M716" i="22"/>
  <c r="L716" i="22"/>
  <c r="K716" i="22"/>
  <c r="J716" i="22"/>
  <c r="I716" i="22"/>
  <c r="H716" i="22"/>
  <c r="G716" i="22"/>
  <c r="F716" i="22"/>
  <c r="E716" i="22"/>
  <c r="D716" i="22"/>
  <c r="C716" i="22"/>
  <c r="P715" i="22"/>
  <c r="O715" i="22"/>
  <c r="N715" i="22"/>
  <c r="M715" i="22"/>
  <c r="L715" i="22"/>
  <c r="K715" i="22"/>
  <c r="J715" i="22"/>
  <c r="I715" i="22"/>
  <c r="H715" i="22"/>
  <c r="G715" i="22"/>
  <c r="F715" i="22"/>
  <c r="E715" i="22"/>
  <c r="D715" i="22"/>
  <c r="C715" i="22"/>
  <c r="P714" i="22"/>
  <c r="O714" i="22"/>
  <c r="N714" i="22"/>
  <c r="M714" i="22"/>
  <c r="L714" i="22"/>
  <c r="K714" i="22"/>
  <c r="J714" i="22"/>
  <c r="I714" i="22"/>
  <c r="H714" i="22"/>
  <c r="G714" i="22"/>
  <c r="F714" i="22"/>
  <c r="E714" i="22"/>
  <c r="D714" i="22"/>
  <c r="C714" i="22"/>
  <c r="P713" i="22"/>
  <c r="O713" i="22"/>
  <c r="N713" i="22"/>
  <c r="M713" i="22"/>
  <c r="L713" i="22"/>
  <c r="K713" i="22"/>
  <c r="J713" i="22"/>
  <c r="I713" i="22"/>
  <c r="H713" i="22"/>
  <c r="G713" i="22"/>
  <c r="F713" i="22"/>
  <c r="E713" i="22"/>
  <c r="D713" i="22"/>
  <c r="C713" i="22"/>
  <c r="P712" i="22"/>
  <c r="O712" i="22"/>
  <c r="N712" i="22"/>
  <c r="M712" i="22"/>
  <c r="L712" i="22"/>
  <c r="K712" i="22"/>
  <c r="J712" i="22"/>
  <c r="I712" i="22"/>
  <c r="H712" i="22"/>
  <c r="G712" i="22"/>
  <c r="F712" i="22"/>
  <c r="E712" i="22"/>
  <c r="D712" i="22"/>
  <c r="C712" i="22"/>
  <c r="P711" i="22"/>
  <c r="O711" i="22"/>
  <c r="N711" i="22"/>
  <c r="M711" i="22"/>
  <c r="L711" i="22"/>
  <c r="K711" i="22"/>
  <c r="J711" i="22"/>
  <c r="I711" i="22"/>
  <c r="H711" i="22"/>
  <c r="G711" i="22"/>
  <c r="F711" i="22"/>
  <c r="E711" i="22"/>
  <c r="D711" i="22"/>
  <c r="C711" i="22"/>
  <c r="P710" i="22"/>
  <c r="O710" i="22"/>
  <c r="N710" i="22"/>
  <c r="M710" i="22"/>
  <c r="L710" i="22"/>
  <c r="K710" i="22"/>
  <c r="J710" i="22"/>
  <c r="I710" i="22"/>
  <c r="H710" i="22"/>
  <c r="G710" i="22"/>
  <c r="F710" i="22"/>
  <c r="E710" i="22"/>
  <c r="D710" i="22"/>
  <c r="C710" i="22"/>
  <c r="P709" i="22"/>
  <c r="O709" i="22"/>
  <c r="N709" i="22"/>
  <c r="M709" i="22"/>
  <c r="L709" i="22"/>
  <c r="K709" i="22"/>
  <c r="J709" i="22"/>
  <c r="I709" i="22"/>
  <c r="H709" i="22"/>
  <c r="G709" i="22"/>
  <c r="F709" i="22"/>
  <c r="E709" i="22"/>
  <c r="D709" i="22"/>
  <c r="C709" i="22"/>
  <c r="P708" i="22"/>
  <c r="O708" i="22"/>
  <c r="N708" i="22"/>
  <c r="M708" i="22"/>
  <c r="L708" i="22"/>
  <c r="K708" i="22"/>
  <c r="J708" i="22"/>
  <c r="I708" i="22"/>
  <c r="H708" i="22"/>
  <c r="G708" i="22"/>
  <c r="F708" i="22"/>
  <c r="E708" i="22"/>
  <c r="D708" i="22"/>
  <c r="C708" i="22"/>
  <c r="P707" i="22"/>
  <c r="O707" i="22"/>
  <c r="N707" i="22"/>
  <c r="M707" i="22"/>
  <c r="L707" i="22"/>
  <c r="K707" i="22"/>
  <c r="J707" i="22"/>
  <c r="I707" i="22"/>
  <c r="H707" i="22"/>
  <c r="G707" i="22"/>
  <c r="F707" i="22"/>
  <c r="E707" i="22"/>
  <c r="D707" i="22"/>
  <c r="C707" i="22"/>
  <c r="P706" i="22"/>
  <c r="O706" i="22"/>
  <c r="N706" i="22"/>
  <c r="M706" i="22"/>
  <c r="L706" i="22"/>
  <c r="K706" i="22"/>
  <c r="J706" i="22"/>
  <c r="I706" i="22"/>
  <c r="H706" i="22"/>
  <c r="G706" i="22"/>
  <c r="F706" i="22"/>
  <c r="E706" i="22"/>
  <c r="D706" i="22"/>
  <c r="C706" i="22"/>
  <c r="P705" i="22"/>
  <c r="O705" i="22"/>
  <c r="N705" i="22"/>
  <c r="M705" i="22"/>
  <c r="L705" i="22"/>
  <c r="K705" i="22"/>
  <c r="J705" i="22"/>
  <c r="I705" i="22"/>
  <c r="H705" i="22"/>
  <c r="G705" i="22"/>
  <c r="F705" i="22"/>
  <c r="E705" i="22"/>
  <c r="D705" i="22"/>
  <c r="C705" i="22"/>
  <c r="P704" i="22"/>
  <c r="O704" i="22"/>
  <c r="N704" i="22"/>
  <c r="M704" i="22"/>
  <c r="L704" i="22"/>
  <c r="K704" i="22"/>
  <c r="J704" i="22"/>
  <c r="I704" i="22"/>
  <c r="H704" i="22"/>
  <c r="G704" i="22"/>
  <c r="F704" i="22"/>
  <c r="E704" i="22"/>
  <c r="D704" i="22"/>
  <c r="C704" i="22"/>
  <c r="P703" i="22"/>
  <c r="O703" i="22"/>
  <c r="N703" i="22"/>
  <c r="M703" i="22"/>
  <c r="L703" i="22"/>
  <c r="K703" i="22"/>
  <c r="J703" i="22"/>
  <c r="I703" i="22"/>
  <c r="H703" i="22"/>
  <c r="G703" i="22"/>
  <c r="F703" i="22"/>
  <c r="E703" i="22"/>
  <c r="D703" i="22"/>
  <c r="C703" i="22"/>
  <c r="P702" i="22"/>
  <c r="O702" i="22"/>
  <c r="N702" i="22"/>
  <c r="M702" i="22"/>
  <c r="L702" i="22"/>
  <c r="K702" i="22"/>
  <c r="J702" i="22"/>
  <c r="I702" i="22"/>
  <c r="H702" i="22"/>
  <c r="G702" i="22"/>
  <c r="F702" i="22"/>
  <c r="E702" i="22"/>
  <c r="D702" i="22"/>
  <c r="C702" i="22"/>
  <c r="P701" i="22"/>
  <c r="O701" i="22"/>
  <c r="N701" i="22"/>
  <c r="M701" i="22"/>
  <c r="L701" i="22"/>
  <c r="K701" i="22"/>
  <c r="J701" i="22"/>
  <c r="I701" i="22"/>
  <c r="H701" i="22"/>
  <c r="G701" i="22"/>
  <c r="F701" i="22"/>
  <c r="E701" i="22"/>
  <c r="D701" i="22"/>
  <c r="C701" i="22"/>
  <c r="P700" i="22"/>
  <c r="O700" i="22"/>
  <c r="N700" i="22"/>
  <c r="M700" i="22"/>
  <c r="L700" i="22"/>
  <c r="K700" i="22"/>
  <c r="J700" i="22"/>
  <c r="I700" i="22"/>
  <c r="H700" i="22"/>
  <c r="G700" i="22"/>
  <c r="F700" i="22"/>
  <c r="E700" i="22"/>
  <c r="D700" i="22"/>
  <c r="C700" i="22"/>
  <c r="P699" i="22"/>
  <c r="O699" i="22"/>
  <c r="N699" i="22"/>
  <c r="M699" i="22"/>
  <c r="L699" i="22"/>
  <c r="K699" i="22"/>
  <c r="J699" i="22"/>
  <c r="I699" i="22"/>
  <c r="H699" i="22"/>
  <c r="G699" i="22"/>
  <c r="F699" i="22"/>
  <c r="E699" i="22"/>
  <c r="D699" i="22"/>
  <c r="C699" i="22"/>
  <c r="P698" i="22"/>
  <c r="O698" i="22"/>
  <c r="N698" i="22"/>
  <c r="M698" i="22"/>
  <c r="L698" i="22"/>
  <c r="K698" i="22"/>
  <c r="J698" i="22"/>
  <c r="I698" i="22"/>
  <c r="H698" i="22"/>
  <c r="G698" i="22"/>
  <c r="F698" i="22"/>
  <c r="E698" i="22"/>
  <c r="D698" i="22"/>
  <c r="C698" i="22"/>
  <c r="P697" i="22"/>
  <c r="O697" i="22"/>
  <c r="N697" i="22"/>
  <c r="M697" i="22"/>
  <c r="L697" i="22"/>
  <c r="K697" i="22"/>
  <c r="J697" i="22"/>
  <c r="I697" i="22"/>
  <c r="H697" i="22"/>
  <c r="G697" i="22"/>
  <c r="F697" i="22"/>
  <c r="E697" i="22"/>
  <c r="D697" i="22"/>
  <c r="C697" i="22"/>
  <c r="P696" i="22"/>
  <c r="O696" i="22"/>
  <c r="N696" i="22"/>
  <c r="M696" i="22"/>
  <c r="L696" i="22"/>
  <c r="K696" i="22"/>
  <c r="J696" i="22"/>
  <c r="I696" i="22"/>
  <c r="H696" i="22"/>
  <c r="G696" i="22"/>
  <c r="F696" i="22"/>
  <c r="E696" i="22"/>
  <c r="D696" i="22"/>
  <c r="C696" i="22"/>
  <c r="P695" i="22"/>
  <c r="O695" i="22"/>
  <c r="N695" i="22"/>
  <c r="M695" i="22"/>
  <c r="L695" i="22"/>
  <c r="K695" i="22"/>
  <c r="J695" i="22"/>
  <c r="I695" i="22"/>
  <c r="H695" i="22"/>
  <c r="G695" i="22"/>
  <c r="F695" i="22"/>
  <c r="E695" i="22"/>
  <c r="D695" i="22"/>
  <c r="C695" i="22"/>
  <c r="P694" i="22"/>
  <c r="O694" i="22"/>
  <c r="N694" i="22"/>
  <c r="M694" i="22"/>
  <c r="L694" i="22"/>
  <c r="K694" i="22"/>
  <c r="J694" i="22"/>
  <c r="I694" i="22"/>
  <c r="H694" i="22"/>
  <c r="G694" i="22"/>
  <c r="F694" i="22"/>
  <c r="E694" i="22"/>
  <c r="D694" i="22"/>
  <c r="C694" i="22"/>
  <c r="P693" i="22"/>
  <c r="O693" i="22"/>
  <c r="N693" i="22"/>
  <c r="M693" i="22"/>
  <c r="L693" i="22"/>
  <c r="K693" i="22"/>
  <c r="J693" i="22"/>
  <c r="I693" i="22"/>
  <c r="H693" i="22"/>
  <c r="G693" i="22"/>
  <c r="F693" i="22"/>
  <c r="E693" i="22"/>
  <c r="D693" i="22"/>
  <c r="C693" i="22"/>
  <c r="P692" i="22"/>
  <c r="O692" i="22"/>
  <c r="N692" i="22"/>
  <c r="M692" i="22"/>
  <c r="L692" i="22"/>
  <c r="K692" i="22"/>
  <c r="J692" i="22"/>
  <c r="I692" i="22"/>
  <c r="H692" i="22"/>
  <c r="G692" i="22"/>
  <c r="F692" i="22"/>
  <c r="E692" i="22"/>
  <c r="D692" i="22"/>
  <c r="C692" i="22"/>
  <c r="P691" i="22"/>
  <c r="O691" i="22"/>
  <c r="N691" i="22"/>
  <c r="M691" i="22"/>
  <c r="L691" i="22"/>
  <c r="K691" i="22"/>
  <c r="J691" i="22"/>
  <c r="I691" i="22"/>
  <c r="H691" i="22"/>
  <c r="G691" i="22"/>
  <c r="F691" i="22"/>
  <c r="E691" i="22"/>
  <c r="D691" i="22"/>
  <c r="C691" i="22"/>
  <c r="P690" i="22"/>
  <c r="O690" i="22"/>
  <c r="N690" i="22"/>
  <c r="M690" i="22"/>
  <c r="L690" i="22"/>
  <c r="K690" i="22"/>
  <c r="J690" i="22"/>
  <c r="I690" i="22"/>
  <c r="H690" i="22"/>
  <c r="G690" i="22"/>
  <c r="F690" i="22"/>
  <c r="E690" i="22"/>
  <c r="D690" i="22"/>
  <c r="C690" i="22"/>
  <c r="P689" i="22"/>
  <c r="O689" i="22"/>
  <c r="N689" i="22"/>
  <c r="M689" i="22"/>
  <c r="L689" i="22"/>
  <c r="K689" i="22"/>
  <c r="J689" i="22"/>
  <c r="I689" i="22"/>
  <c r="H689" i="22"/>
  <c r="G689" i="22"/>
  <c r="F689" i="22"/>
  <c r="E689" i="22"/>
  <c r="D689" i="22"/>
  <c r="C689" i="22"/>
  <c r="P688" i="22"/>
  <c r="O688" i="22"/>
  <c r="N688" i="22"/>
  <c r="M688" i="22"/>
  <c r="L688" i="22"/>
  <c r="K688" i="22"/>
  <c r="J688" i="22"/>
  <c r="I688" i="22"/>
  <c r="H688" i="22"/>
  <c r="G688" i="22"/>
  <c r="F688" i="22"/>
  <c r="E688" i="22"/>
  <c r="D688" i="22"/>
  <c r="C688" i="22"/>
  <c r="P687" i="22"/>
  <c r="O687" i="22"/>
  <c r="N687" i="22"/>
  <c r="M687" i="22"/>
  <c r="L687" i="22"/>
  <c r="K687" i="22"/>
  <c r="J687" i="22"/>
  <c r="I687" i="22"/>
  <c r="H687" i="22"/>
  <c r="G687" i="22"/>
  <c r="F687" i="22"/>
  <c r="E687" i="22"/>
  <c r="D687" i="22"/>
  <c r="C687" i="22"/>
  <c r="P686" i="22"/>
  <c r="O686" i="22"/>
  <c r="N686" i="22"/>
  <c r="M686" i="22"/>
  <c r="L686" i="22"/>
  <c r="K686" i="22"/>
  <c r="J686" i="22"/>
  <c r="I686" i="22"/>
  <c r="H686" i="22"/>
  <c r="G686" i="22"/>
  <c r="F686" i="22"/>
  <c r="E686" i="22"/>
  <c r="D686" i="22"/>
  <c r="C686" i="22"/>
  <c r="P685" i="22"/>
  <c r="O685" i="22"/>
  <c r="N685" i="22"/>
  <c r="M685" i="22"/>
  <c r="L685" i="22"/>
  <c r="K685" i="22"/>
  <c r="J685" i="22"/>
  <c r="I685" i="22"/>
  <c r="H685" i="22"/>
  <c r="G685" i="22"/>
  <c r="F685" i="22"/>
  <c r="E685" i="22"/>
  <c r="D685" i="22"/>
  <c r="C685" i="22"/>
  <c r="P684" i="22"/>
  <c r="O684" i="22"/>
  <c r="N684" i="22"/>
  <c r="M684" i="22"/>
  <c r="L684" i="22"/>
  <c r="K684" i="22"/>
  <c r="J684" i="22"/>
  <c r="I684" i="22"/>
  <c r="H684" i="22"/>
  <c r="G684" i="22"/>
  <c r="F684" i="22"/>
  <c r="E684" i="22"/>
  <c r="D684" i="22"/>
  <c r="C684" i="22"/>
  <c r="P683" i="22"/>
  <c r="O683" i="22"/>
  <c r="N683" i="22"/>
  <c r="M683" i="22"/>
  <c r="L683" i="22"/>
  <c r="K683" i="22"/>
  <c r="J683" i="22"/>
  <c r="I683" i="22"/>
  <c r="H683" i="22"/>
  <c r="G683" i="22"/>
  <c r="F683" i="22"/>
  <c r="E683" i="22"/>
  <c r="D683" i="22"/>
  <c r="C683" i="22"/>
  <c r="P682" i="22"/>
  <c r="O682" i="22"/>
  <c r="N682" i="22"/>
  <c r="M682" i="22"/>
  <c r="L682" i="22"/>
  <c r="K682" i="22"/>
  <c r="J682" i="22"/>
  <c r="I682" i="22"/>
  <c r="H682" i="22"/>
  <c r="G682" i="22"/>
  <c r="F682" i="22"/>
  <c r="E682" i="22"/>
  <c r="D682" i="22"/>
  <c r="C682" i="22"/>
  <c r="P681" i="22"/>
  <c r="O681" i="22"/>
  <c r="N681" i="22"/>
  <c r="M681" i="22"/>
  <c r="L681" i="22"/>
  <c r="K681" i="22"/>
  <c r="J681" i="22"/>
  <c r="I681" i="22"/>
  <c r="H681" i="22"/>
  <c r="G681" i="22"/>
  <c r="F681" i="22"/>
  <c r="E681" i="22"/>
  <c r="D681" i="22"/>
  <c r="C681" i="22"/>
  <c r="P680" i="22"/>
  <c r="O680" i="22"/>
  <c r="N680" i="22"/>
  <c r="M680" i="22"/>
  <c r="L680" i="22"/>
  <c r="K680" i="22"/>
  <c r="J680" i="22"/>
  <c r="I680" i="22"/>
  <c r="H680" i="22"/>
  <c r="G680" i="22"/>
  <c r="F680" i="22"/>
  <c r="E680" i="22"/>
  <c r="D680" i="22"/>
  <c r="C680" i="22"/>
  <c r="P679" i="22"/>
  <c r="O679" i="22"/>
  <c r="N679" i="22"/>
  <c r="M679" i="22"/>
  <c r="L679" i="22"/>
  <c r="K679" i="22"/>
  <c r="J679" i="22"/>
  <c r="I679" i="22"/>
  <c r="H679" i="22"/>
  <c r="G679" i="22"/>
  <c r="F679" i="22"/>
  <c r="E679" i="22"/>
  <c r="D679" i="22"/>
  <c r="C679" i="22"/>
  <c r="P678" i="22"/>
  <c r="O678" i="22"/>
  <c r="N678" i="22"/>
  <c r="M678" i="22"/>
  <c r="L678" i="22"/>
  <c r="K678" i="22"/>
  <c r="J678" i="22"/>
  <c r="I678" i="22"/>
  <c r="H678" i="22"/>
  <c r="G678" i="22"/>
  <c r="F678" i="22"/>
  <c r="E678" i="22"/>
  <c r="D678" i="22"/>
  <c r="C678" i="22"/>
  <c r="P677" i="22"/>
  <c r="O677" i="22"/>
  <c r="N677" i="22"/>
  <c r="M677" i="22"/>
  <c r="L677" i="22"/>
  <c r="K677" i="22"/>
  <c r="J677" i="22"/>
  <c r="I677" i="22"/>
  <c r="H677" i="22"/>
  <c r="G677" i="22"/>
  <c r="F677" i="22"/>
  <c r="E677" i="22"/>
  <c r="D677" i="22"/>
  <c r="C677" i="22"/>
  <c r="P676" i="22"/>
  <c r="O676" i="22"/>
  <c r="N676" i="22"/>
  <c r="M676" i="22"/>
  <c r="L676" i="22"/>
  <c r="K676" i="22"/>
  <c r="J676" i="22"/>
  <c r="I676" i="22"/>
  <c r="H676" i="22"/>
  <c r="G676" i="22"/>
  <c r="F676" i="22"/>
  <c r="E676" i="22"/>
  <c r="D676" i="22"/>
  <c r="C676" i="22"/>
  <c r="P675" i="22"/>
  <c r="O675" i="22"/>
  <c r="N675" i="22"/>
  <c r="M675" i="22"/>
  <c r="L675" i="22"/>
  <c r="K675" i="22"/>
  <c r="J675" i="22"/>
  <c r="I675" i="22"/>
  <c r="H675" i="22"/>
  <c r="G675" i="22"/>
  <c r="F675" i="22"/>
  <c r="E675" i="22"/>
  <c r="D675" i="22"/>
  <c r="C675" i="22"/>
  <c r="P674" i="22"/>
  <c r="O674" i="22"/>
  <c r="N674" i="22"/>
  <c r="M674" i="22"/>
  <c r="L674" i="22"/>
  <c r="K674" i="22"/>
  <c r="J674" i="22"/>
  <c r="I674" i="22"/>
  <c r="H674" i="22"/>
  <c r="G674" i="22"/>
  <c r="F674" i="22"/>
  <c r="E674" i="22"/>
  <c r="D674" i="22"/>
  <c r="C674" i="22"/>
  <c r="P673" i="22"/>
  <c r="O673" i="22"/>
  <c r="N673" i="22"/>
  <c r="M673" i="22"/>
  <c r="L673" i="22"/>
  <c r="K673" i="22"/>
  <c r="J673" i="22"/>
  <c r="I673" i="22"/>
  <c r="H673" i="22"/>
  <c r="G673" i="22"/>
  <c r="F673" i="22"/>
  <c r="E673" i="22"/>
  <c r="D673" i="22"/>
  <c r="C673" i="22"/>
  <c r="P672" i="22"/>
  <c r="O672" i="22"/>
  <c r="N672" i="22"/>
  <c r="M672" i="22"/>
  <c r="L672" i="22"/>
  <c r="K672" i="22"/>
  <c r="J672" i="22"/>
  <c r="I672" i="22"/>
  <c r="H672" i="22"/>
  <c r="G672" i="22"/>
  <c r="F672" i="22"/>
  <c r="E672" i="22"/>
  <c r="D672" i="22"/>
  <c r="C672" i="22"/>
  <c r="P671" i="22"/>
  <c r="O671" i="22"/>
  <c r="N671" i="22"/>
  <c r="M671" i="22"/>
  <c r="L671" i="22"/>
  <c r="K671" i="22"/>
  <c r="J671" i="22"/>
  <c r="I671" i="22"/>
  <c r="H671" i="22"/>
  <c r="G671" i="22"/>
  <c r="F671" i="22"/>
  <c r="E671" i="22"/>
  <c r="D671" i="22"/>
  <c r="C671" i="22"/>
  <c r="P670" i="22"/>
  <c r="O670" i="22"/>
  <c r="N670" i="22"/>
  <c r="M670" i="22"/>
  <c r="L670" i="22"/>
  <c r="K670" i="22"/>
  <c r="J670" i="22"/>
  <c r="I670" i="22"/>
  <c r="H670" i="22"/>
  <c r="G670" i="22"/>
  <c r="F670" i="22"/>
  <c r="E670" i="22"/>
  <c r="D670" i="22"/>
  <c r="C670" i="22"/>
  <c r="P669" i="22"/>
  <c r="O669" i="22"/>
  <c r="N669" i="22"/>
  <c r="M669" i="22"/>
  <c r="L669" i="22"/>
  <c r="K669" i="22"/>
  <c r="J669" i="22"/>
  <c r="I669" i="22"/>
  <c r="H669" i="22"/>
  <c r="G669" i="22"/>
  <c r="F669" i="22"/>
  <c r="E669" i="22"/>
  <c r="D669" i="22"/>
  <c r="C669" i="22"/>
  <c r="P668" i="22"/>
  <c r="O668" i="22"/>
  <c r="N668" i="22"/>
  <c r="M668" i="22"/>
  <c r="L668" i="22"/>
  <c r="K668" i="22"/>
  <c r="J668" i="22"/>
  <c r="I668" i="22"/>
  <c r="H668" i="22"/>
  <c r="G668" i="22"/>
  <c r="F668" i="22"/>
  <c r="E668" i="22"/>
  <c r="D668" i="22"/>
  <c r="C668" i="22"/>
  <c r="P667" i="22"/>
  <c r="O667" i="22"/>
  <c r="N667" i="22"/>
  <c r="M667" i="22"/>
  <c r="L667" i="22"/>
  <c r="K667" i="22"/>
  <c r="J667" i="22"/>
  <c r="I667" i="22"/>
  <c r="H667" i="22"/>
  <c r="G667" i="22"/>
  <c r="F667" i="22"/>
  <c r="E667" i="22"/>
  <c r="D667" i="22"/>
  <c r="C667" i="22"/>
  <c r="P666" i="22"/>
  <c r="O666" i="22"/>
  <c r="N666" i="22"/>
  <c r="M666" i="22"/>
  <c r="L666" i="22"/>
  <c r="K666" i="22"/>
  <c r="J666" i="22"/>
  <c r="I666" i="22"/>
  <c r="H666" i="22"/>
  <c r="G666" i="22"/>
  <c r="F666" i="22"/>
  <c r="E666" i="22"/>
  <c r="D666" i="22"/>
  <c r="C666" i="22"/>
  <c r="P665" i="22"/>
  <c r="O665" i="22"/>
  <c r="N665" i="22"/>
  <c r="M665" i="22"/>
  <c r="L665" i="22"/>
  <c r="K665" i="22"/>
  <c r="J665" i="22"/>
  <c r="I665" i="22"/>
  <c r="H665" i="22"/>
  <c r="G665" i="22"/>
  <c r="F665" i="22"/>
  <c r="E665" i="22"/>
  <c r="D665" i="22"/>
  <c r="C665" i="22"/>
  <c r="P664" i="22"/>
  <c r="O664" i="22"/>
  <c r="N664" i="22"/>
  <c r="M664" i="22"/>
  <c r="L664" i="22"/>
  <c r="K664" i="22"/>
  <c r="J664" i="22"/>
  <c r="I664" i="22"/>
  <c r="H664" i="22"/>
  <c r="G664" i="22"/>
  <c r="F664" i="22"/>
  <c r="E664" i="22"/>
  <c r="D664" i="22"/>
  <c r="C664" i="22"/>
  <c r="P663" i="22"/>
  <c r="O663" i="22"/>
  <c r="N663" i="22"/>
  <c r="M663" i="22"/>
  <c r="L663" i="22"/>
  <c r="K663" i="22"/>
  <c r="J663" i="22"/>
  <c r="I663" i="22"/>
  <c r="H663" i="22"/>
  <c r="G663" i="22"/>
  <c r="F663" i="22"/>
  <c r="E663" i="22"/>
  <c r="D663" i="22"/>
  <c r="C663" i="22"/>
  <c r="P662" i="22"/>
  <c r="O662" i="22"/>
  <c r="N662" i="22"/>
  <c r="M662" i="22"/>
  <c r="L662" i="22"/>
  <c r="K662" i="22"/>
  <c r="J662" i="22"/>
  <c r="I662" i="22"/>
  <c r="H662" i="22"/>
  <c r="G662" i="22"/>
  <c r="F662" i="22"/>
  <c r="E662" i="22"/>
  <c r="D662" i="22"/>
  <c r="C662" i="22"/>
  <c r="P661" i="22"/>
  <c r="O661" i="22"/>
  <c r="N661" i="22"/>
  <c r="M661" i="22"/>
  <c r="L661" i="22"/>
  <c r="K661" i="22"/>
  <c r="J661" i="22"/>
  <c r="I661" i="22"/>
  <c r="H661" i="22"/>
  <c r="G661" i="22"/>
  <c r="F661" i="22"/>
  <c r="E661" i="22"/>
  <c r="D661" i="22"/>
  <c r="C661" i="22"/>
  <c r="P660" i="22"/>
  <c r="O660" i="22"/>
  <c r="N660" i="22"/>
  <c r="M660" i="22"/>
  <c r="L660" i="22"/>
  <c r="K660" i="22"/>
  <c r="J660" i="22"/>
  <c r="I660" i="22"/>
  <c r="H660" i="22"/>
  <c r="G660" i="22"/>
  <c r="F660" i="22"/>
  <c r="E660" i="22"/>
  <c r="D660" i="22"/>
  <c r="C660" i="22"/>
  <c r="P659" i="22"/>
  <c r="O659" i="22"/>
  <c r="N659" i="22"/>
  <c r="M659" i="22"/>
  <c r="L659" i="22"/>
  <c r="K659" i="22"/>
  <c r="J659" i="22"/>
  <c r="I659" i="22"/>
  <c r="H659" i="22"/>
  <c r="G659" i="22"/>
  <c r="F659" i="22"/>
  <c r="E659" i="22"/>
  <c r="D659" i="22"/>
  <c r="C659" i="22"/>
  <c r="P658" i="22"/>
  <c r="O658" i="22"/>
  <c r="N658" i="22"/>
  <c r="M658" i="22"/>
  <c r="L658" i="22"/>
  <c r="K658" i="22"/>
  <c r="J658" i="22"/>
  <c r="I658" i="22"/>
  <c r="H658" i="22"/>
  <c r="G658" i="22"/>
  <c r="F658" i="22"/>
  <c r="E658" i="22"/>
  <c r="D658" i="22"/>
  <c r="C658" i="22"/>
  <c r="P657" i="22"/>
  <c r="O657" i="22"/>
  <c r="N657" i="22"/>
  <c r="M657" i="22"/>
  <c r="L657" i="22"/>
  <c r="K657" i="22"/>
  <c r="J657" i="22"/>
  <c r="I657" i="22"/>
  <c r="H657" i="22"/>
  <c r="G657" i="22"/>
  <c r="F657" i="22"/>
  <c r="E657" i="22"/>
  <c r="D657" i="22"/>
  <c r="C657" i="22"/>
  <c r="P656" i="22"/>
  <c r="O656" i="22"/>
  <c r="N656" i="22"/>
  <c r="M656" i="22"/>
  <c r="L656" i="22"/>
  <c r="K656" i="22"/>
  <c r="J656" i="22"/>
  <c r="I656" i="22"/>
  <c r="H656" i="22"/>
  <c r="G656" i="22"/>
  <c r="F656" i="22"/>
  <c r="E656" i="22"/>
  <c r="D656" i="22"/>
  <c r="C656" i="22"/>
  <c r="P655" i="22"/>
  <c r="O655" i="22"/>
  <c r="N655" i="22"/>
  <c r="M655" i="22"/>
  <c r="L655" i="22"/>
  <c r="K655" i="22"/>
  <c r="J655" i="22"/>
  <c r="I655" i="22"/>
  <c r="H655" i="22"/>
  <c r="G655" i="22"/>
  <c r="F655" i="22"/>
  <c r="E655" i="22"/>
  <c r="D655" i="22"/>
  <c r="C655" i="22"/>
  <c r="P654" i="22"/>
  <c r="O654" i="22"/>
  <c r="N654" i="22"/>
  <c r="M654" i="22"/>
  <c r="L654" i="22"/>
  <c r="K654" i="22"/>
  <c r="J654" i="22"/>
  <c r="I654" i="22"/>
  <c r="H654" i="22"/>
  <c r="G654" i="22"/>
  <c r="F654" i="22"/>
  <c r="E654" i="22"/>
  <c r="D654" i="22"/>
  <c r="C654" i="22"/>
  <c r="P653" i="22"/>
  <c r="O653" i="22"/>
  <c r="N653" i="22"/>
  <c r="M653" i="22"/>
  <c r="L653" i="22"/>
  <c r="K653" i="22"/>
  <c r="J653" i="22"/>
  <c r="I653" i="22"/>
  <c r="H653" i="22"/>
  <c r="G653" i="22"/>
  <c r="F653" i="22"/>
  <c r="E653" i="22"/>
  <c r="D653" i="22"/>
  <c r="C653" i="22"/>
  <c r="P652" i="22"/>
  <c r="O652" i="22"/>
  <c r="N652" i="22"/>
  <c r="M652" i="22"/>
  <c r="L652" i="22"/>
  <c r="K652" i="22"/>
  <c r="J652" i="22"/>
  <c r="I652" i="22"/>
  <c r="H652" i="22"/>
  <c r="G652" i="22"/>
  <c r="F652" i="22"/>
  <c r="E652" i="22"/>
  <c r="D652" i="22"/>
  <c r="C652" i="22"/>
  <c r="P651" i="22"/>
  <c r="O651" i="22"/>
  <c r="N651" i="22"/>
  <c r="M651" i="22"/>
  <c r="L651" i="22"/>
  <c r="K651" i="22"/>
  <c r="J651" i="22"/>
  <c r="I651" i="22"/>
  <c r="H651" i="22"/>
  <c r="G651" i="22"/>
  <c r="F651" i="22"/>
  <c r="E651" i="22"/>
  <c r="D651" i="22"/>
  <c r="C651" i="22"/>
  <c r="P650" i="22"/>
  <c r="O650" i="22"/>
  <c r="N650" i="22"/>
  <c r="M650" i="22"/>
  <c r="L650" i="22"/>
  <c r="K650" i="22"/>
  <c r="J650" i="22"/>
  <c r="I650" i="22"/>
  <c r="H650" i="22"/>
  <c r="G650" i="22"/>
  <c r="F650" i="22"/>
  <c r="E650" i="22"/>
  <c r="D650" i="22"/>
  <c r="C650" i="22"/>
  <c r="P649" i="22"/>
  <c r="O649" i="22"/>
  <c r="N649" i="22"/>
  <c r="M649" i="22"/>
  <c r="L649" i="22"/>
  <c r="K649" i="22"/>
  <c r="J649" i="22"/>
  <c r="I649" i="22"/>
  <c r="H649" i="22"/>
  <c r="G649" i="22"/>
  <c r="F649" i="22"/>
  <c r="E649" i="22"/>
  <c r="D649" i="22"/>
  <c r="C649" i="22"/>
  <c r="P648" i="22"/>
  <c r="O648" i="22"/>
  <c r="N648" i="22"/>
  <c r="M648" i="22"/>
  <c r="L648" i="22"/>
  <c r="K648" i="22"/>
  <c r="J648" i="22"/>
  <c r="I648" i="22"/>
  <c r="H648" i="22"/>
  <c r="G648" i="22"/>
  <c r="F648" i="22"/>
  <c r="E648" i="22"/>
  <c r="D648" i="22"/>
  <c r="C648" i="22"/>
  <c r="P647" i="22"/>
  <c r="O647" i="22"/>
  <c r="N647" i="22"/>
  <c r="M647" i="22"/>
  <c r="L647" i="22"/>
  <c r="K647" i="22"/>
  <c r="J647" i="22"/>
  <c r="I647" i="22"/>
  <c r="H647" i="22"/>
  <c r="G647" i="22"/>
  <c r="F647" i="22"/>
  <c r="E647" i="22"/>
  <c r="D647" i="22"/>
  <c r="C647" i="22"/>
  <c r="P646" i="22"/>
  <c r="O646" i="22"/>
  <c r="N646" i="22"/>
  <c r="M646" i="22"/>
  <c r="L646" i="22"/>
  <c r="K646" i="22"/>
  <c r="J646" i="22"/>
  <c r="I646" i="22"/>
  <c r="H646" i="22"/>
  <c r="G646" i="22"/>
  <c r="F646" i="22"/>
  <c r="E646" i="22"/>
  <c r="D646" i="22"/>
  <c r="C646" i="22"/>
  <c r="P645" i="22"/>
  <c r="O645" i="22"/>
  <c r="N645" i="22"/>
  <c r="M645" i="22"/>
  <c r="L645" i="22"/>
  <c r="K645" i="22"/>
  <c r="J645" i="22"/>
  <c r="I645" i="22"/>
  <c r="H645" i="22"/>
  <c r="G645" i="22"/>
  <c r="F645" i="22"/>
  <c r="E645" i="22"/>
  <c r="D645" i="22"/>
  <c r="C645" i="22"/>
  <c r="P644" i="22"/>
  <c r="O644" i="22"/>
  <c r="N644" i="22"/>
  <c r="M644" i="22"/>
  <c r="L644" i="22"/>
  <c r="K644" i="22"/>
  <c r="J644" i="22"/>
  <c r="I644" i="22"/>
  <c r="H644" i="22"/>
  <c r="G644" i="22"/>
  <c r="F644" i="22"/>
  <c r="E644" i="22"/>
  <c r="D644" i="22"/>
  <c r="C644" i="22"/>
  <c r="P643" i="22"/>
  <c r="O643" i="22"/>
  <c r="N643" i="22"/>
  <c r="M643" i="22"/>
  <c r="L643" i="22"/>
  <c r="K643" i="22"/>
  <c r="J643" i="22"/>
  <c r="I643" i="22"/>
  <c r="H643" i="22"/>
  <c r="G643" i="22"/>
  <c r="F643" i="22"/>
  <c r="E643" i="22"/>
  <c r="D643" i="22"/>
  <c r="C643" i="22"/>
  <c r="P642" i="22"/>
  <c r="O642" i="22"/>
  <c r="N642" i="22"/>
  <c r="M642" i="22"/>
  <c r="L642" i="22"/>
  <c r="K642" i="22"/>
  <c r="J642" i="22"/>
  <c r="I642" i="22"/>
  <c r="H642" i="22"/>
  <c r="G642" i="22"/>
  <c r="F642" i="22"/>
  <c r="E642" i="22"/>
  <c r="D642" i="22"/>
  <c r="C642" i="22"/>
  <c r="P641" i="22"/>
  <c r="O641" i="22"/>
  <c r="N641" i="22"/>
  <c r="M641" i="22"/>
  <c r="L641" i="22"/>
  <c r="K641" i="22"/>
  <c r="J641" i="22"/>
  <c r="I641" i="22"/>
  <c r="H641" i="22"/>
  <c r="G641" i="22"/>
  <c r="F641" i="22"/>
  <c r="E641" i="22"/>
  <c r="D641" i="22"/>
  <c r="C641" i="22"/>
  <c r="P640" i="22"/>
  <c r="O640" i="22"/>
  <c r="N640" i="22"/>
  <c r="M640" i="22"/>
  <c r="L640" i="22"/>
  <c r="K640" i="22"/>
  <c r="J640" i="22"/>
  <c r="I640" i="22"/>
  <c r="H640" i="22"/>
  <c r="G640" i="22"/>
  <c r="F640" i="22"/>
  <c r="E640" i="22"/>
  <c r="D640" i="22"/>
  <c r="C640" i="22"/>
  <c r="P639" i="22"/>
  <c r="O639" i="22"/>
  <c r="N639" i="22"/>
  <c r="M639" i="22"/>
  <c r="L639" i="22"/>
  <c r="K639" i="22"/>
  <c r="J639" i="22"/>
  <c r="I639" i="22"/>
  <c r="H639" i="22"/>
  <c r="G639" i="22"/>
  <c r="F639" i="22"/>
  <c r="E639" i="22"/>
  <c r="D639" i="22"/>
  <c r="C639" i="22"/>
  <c r="P638" i="22"/>
  <c r="O638" i="22"/>
  <c r="N638" i="22"/>
  <c r="M638" i="22"/>
  <c r="L638" i="22"/>
  <c r="K638" i="22"/>
  <c r="J638" i="22"/>
  <c r="I638" i="22"/>
  <c r="H638" i="22"/>
  <c r="G638" i="22"/>
  <c r="F638" i="22"/>
  <c r="E638" i="22"/>
  <c r="D638" i="22"/>
  <c r="C638" i="22"/>
  <c r="P637" i="22"/>
  <c r="O637" i="22"/>
  <c r="N637" i="22"/>
  <c r="M637" i="22"/>
  <c r="L637" i="22"/>
  <c r="K637" i="22"/>
  <c r="J637" i="22"/>
  <c r="I637" i="22"/>
  <c r="H637" i="22"/>
  <c r="G637" i="22"/>
  <c r="F637" i="22"/>
  <c r="E637" i="22"/>
  <c r="D637" i="22"/>
  <c r="C637" i="22"/>
  <c r="P636" i="22"/>
  <c r="O636" i="22"/>
  <c r="N636" i="22"/>
  <c r="M636" i="22"/>
  <c r="L636" i="22"/>
  <c r="K636" i="22"/>
  <c r="J636" i="22"/>
  <c r="I636" i="22"/>
  <c r="H636" i="22"/>
  <c r="G636" i="22"/>
  <c r="F636" i="22"/>
  <c r="E636" i="22"/>
  <c r="D636" i="22"/>
  <c r="C636" i="22"/>
  <c r="P635" i="22"/>
  <c r="O635" i="22"/>
  <c r="N635" i="22"/>
  <c r="M635" i="22"/>
  <c r="L635" i="22"/>
  <c r="K635" i="22"/>
  <c r="J635" i="22"/>
  <c r="I635" i="22"/>
  <c r="H635" i="22"/>
  <c r="G635" i="22"/>
  <c r="F635" i="22"/>
  <c r="E635" i="22"/>
  <c r="D635" i="22"/>
  <c r="C635" i="22"/>
  <c r="P634" i="22"/>
  <c r="O634" i="22"/>
  <c r="N634" i="22"/>
  <c r="M634" i="22"/>
  <c r="L634" i="22"/>
  <c r="K634" i="22"/>
  <c r="J634" i="22"/>
  <c r="I634" i="22"/>
  <c r="H634" i="22"/>
  <c r="G634" i="22"/>
  <c r="F634" i="22"/>
  <c r="E634" i="22"/>
  <c r="D634" i="22"/>
  <c r="C634" i="22"/>
  <c r="P633" i="22"/>
  <c r="O633" i="22"/>
  <c r="N633" i="22"/>
  <c r="M633" i="22"/>
  <c r="L633" i="22"/>
  <c r="K633" i="22"/>
  <c r="J633" i="22"/>
  <c r="I633" i="22"/>
  <c r="H633" i="22"/>
  <c r="G633" i="22"/>
  <c r="F633" i="22"/>
  <c r="E633" i="22"/>
  <c r="D633" i="22"/>
  <c r="C633" i="22"/>
  <c r="P632" i="22"/>
  <c r="O632" i="22"/>
  <c r="N632" i="22"/>
  <c r="M632" i="22"/>
  <c r="L632" i="22"/>
  <c r="K632" i="22"/>
  <c r="J632" i="22"/>
  <c r="I632" i="22"/>
  <c r="H632" i="22"/>
  <c r="G632" i="22"/>
  <c r="F632" i="22"/>
  <c r="E632" i="22"/>
  <c r="D632" i="22"/>
  <c r="C632" i="22"/>
  <c r="P631" i="22"/>
  <c r="O631" i="22"/>
  <c r="N631" i="22"/>
  <c r="M631" i="22"/>
  <c r="L631" i="22"/>
  <c r="K631" i="22"/>
  <c r="J631" i="22"/>
  <c r="I631" i="22"/>
  <c r="H631" i="22"/>
  <c r="G631" i="22"/>
  <c r="F631" i="22"/>
  <c r="E631" i="22"/>
  <c r="D631" i="22"/>
  <c r="C631" i="22"/>
  <c r="P630" i="22"/>
  <c r="O630" i="22"/>
  <c r="N630" i="22"/>
  <c r="M630" i="22"/>
  <c r="L630" i="22"/>
  <c r="K630" i="22"/>
  <c r="J630" i="22"/>
  <c r="I630" i="22"/>
  <c r="H630" i="22"/>
  <c r="G630" i="22"/>
  <c r="F630" i="22"/>
  <c r="E630" i="22"/>
  <c r="D630" i="22"/>
  <c r="C630" i="22"/>
  <c r="P629" i="22"/>
  <c r="O629" i="22"/>
  <c r="N629" i="22"/>
  <c r="M629" i="22"/>
  <c r="L629" i="22"/>
  <c r="K629" i="22"/>
  <c r="J629" i="22"/>
  <c r="I629" i="22"/>
  <c r="H629" i="22"/>
  <c r="G629" i="22"/>
  <c r="F629" i="22"/>
  <c r="E629" i="22"/>
  <c r="D629" i="22"/>
  <c r="C629" i="22"/>
  <c r="P628" i="22"/>
  <c r="O628" i="22"/>
  <c r="N628" i="22"/>
  <c r="M628" i="22"/>
  <c r="L628" i="22"/>
  <c r="K628" i="22"/>
  <c r="J628" i="22"/>
  <c r="I628" i="22"/>
  <c r="H628" i="22"/>
  <c r="G628" i="22"/>
  <c r="F628" i="22"/>
  <c r="E628" i="22"/>
  <c r="D628" i="22"/>
  <c r="C628" i="22"/>
  <c r="P627" i="22"/>
  <c r="O627" i="22"/>
  <c r="N627" i="22"/>
  <c r="M627" i="22"/>
  <c r="L627" i="22"/>
  <c r="K627" i="22"/>
  <c r="J627" i="22"/>
  <c r="I627" i="22"/>
  <c r="H627" i="22"/>
  <c r="G627" i="22"/>
  <c r="F627" i="22"/>
  <c r="E627" i="22"/>
  <c r="D627" i="22"/>
  <c r="C627" i="22"/>
  <c r="P626" i="22"/>
  <c r="O626" i="22"/>
  <c r="N626" i="22"/>
  <c r="M626" i="22"/>
  <c r="L626" i="22"/>
  <c r="K626" i="22"/>
  <c r="J626" i="22"/>
  <c r="I626" i="22"/>
  <c r="H626" i="22"/>
  <c r="G626" i="22"/>
  <c r="F626" i="22"/>
  <c r="E626" i="22"/>
  <c r="D626" i="22"/>
  <c r="C626" i="22"/>
  <c r="P625" i="22"/>
  <c r="O625" i="22"/>
  <c r="N625" i="22"/>
  <c r="M625" i="22"/>
  <c r="L625" i="22"/>
  <c r="K625" i="22"/>
  <c r="J625" i="22"/>
  <c r="I625" i="22"/>
  <c r="H625" i="22"/>
  <c r="G625" i="22"/>
  <c r="F625" i="22"/>
  <c r="E625" i="22"/>
  <c r="D625" i="22"/>
  <c r="C625" i="22"/>
  <c r="P624" i="22"/>
  <c r="O624" i="22"/>
  <c r="N624" i="22"/>
  <c r="M624" i="22"/>
  <c r="L624" i="22"/>
  <c r="K624" i="22"/>
  <c r="J624" i="22"/>
  <c r="I624" i="22"/>
  <c r="H624" i="22"/>
  <c r="G624" i="22"/>
  <c r="F624" i="22"/>
  <c r="E624" i="22"/>
  <c r="D624" i="22"/>
  <c r="C624" i="22"/>
  <c r="P623" i="22"/>
  <c r="O623" i="22"/>
  <c r="N623" i="22"/>
  <c r="M623" i="22"/>
  <c r="L623" i="22"/>
  <c r="K623" i="22"/>
  <c r="J623" i="22"/>
  <c r="I623" i="22"/>
  <c r="H623" i="22"/>
  <c r="G623" i="22"/>
  <c r="F623" i="22"/>
  <c r="E623" i="22"/>
  <c r="D623" i="22"/>
  <c r="C623" i="22"/>
  <c r="P622" i="22"/>
  <c r="O622" i="22"/>
  <c r="N622" i="22"/>
  <c r="M622" i="22"/>
  <c r="L622" i="22"/>
  <c r="K622" i="22"/>
  <c r="J622" i="22"/>
  <c r="I622" i="22"/>
  <c r="H622" i="22"/>
  <c r="G622" i="22"/>
  <c r="F622" i="22"/>
  <c r="E622" i="22"/>
  <c r="D622" i="22"/>
  <c r="C622" i="22"/>
  <c r="P621" i="22"/>
  <c r="O621" i="22"/>
  <c r="N621" i="22"/>
  <c r="M621" i="22"/>
  <c r="L621" i="22"/>
  <c r="K621" i="22"/>
  <c r="J621" i="22"/>
  <c r="I621" i="22"/>
  <c r="H621" i="22"/>
  <c r="G621" i="22"/>
  <c r="F621" i="22"/>
  <c r="E621" i="22"/>
  <c r="D621" i="22"/>
  <c r="C621" i="22"/>
  <c r="P620" i="22"/>
  <c r="O620" i="22"/>
  <c r="N620" i="22"/>
  <c r="M620" i="22"/>
  <c r="L620" i="22"/>
  <c r="K620" i="22"/>
  <c r="J620" i="22"/>
  <c r="I620" i="22"/>
  <c r="H620" i="22"/>
  <c r="G620" i="22"/>
  <c r="F620" i="22"/>
  <c r="E620" i="22"/>
  <c r="D620" i="22"/>
  <c r="C620" i="22"/>
  <c r="P619" i="22"/>
  <c r="O619" i="22"/>
  <c r="N619" i="22"/>
  <c r="M619" i="22"/>
  <c r="L619" i="22"/>
  <c r="K619" i="22"/>
  <c r="J619" i="22"/>
  <c r="I619" i="22"/>
  <c r="H619" i="22"/>
  <c r="G619" i="22"/>
  <c r="F619" i="22"/>
  <c r="E619" i="22"/>
  <c r="D619" i="22"/>
  <c r="C619" i="22"/>
  <c r="P618" i="22"/>
  <c r="O618" i="22"/>
  <c r="N618" i="22"/>
  <c r="M618" i="22"/>
  <c r="L618" i="22"/>
  <c r="K618" i="22"/>
  <c r="J618" i="22"/>
  <c r="I618" i="22"/>
  <c r="H618" i="22"/>
  <c r="G618" i="22"/>
  <c r="F618" i="22"/>
  <c r="E618" i="22"/>
  <c r="D618" i="22"/>
  <c r="C618" i="22"/>
  <c r="P617" i="22"/>
  <c r="O617" i="22"/>
  <c r="N617" i="22"/>
  <c r="M617" i="22"/>
  <c r="L617" i="22"/>
  <c r="K617" i="22"/>
  <c r="J617" i="22"/>
  <c r="I617" i="22"/>
  <c r="H617" i="22"/>
  <c r="G617" i="22"/>
  <c r="F617" i="22"/>
  <c r="E617" i="22"/>
  <c r="D617" i="22"/>
  <c r="C617" i="22"/>
  <c r="P616" i="22"/>
  <c r="O616" i="22"/>
  <c r="N616" i="22"/>
  <c r="M616" i="22"/>
  <c r="L616" i="22"/>
  <c r="K616" i="22"/>
  <c r="J616" i="22"/>
  <c r="I616" i="22"/>
  <c r="H616" i="22"/>
  <c r="G616" i="22"/>
  <c r="F616" i="22"/>
  <c r="E616" i="22"/>
  <c r="D616" i="22"/>
  <c r="C616" i="22"/>
  <c r="P615" i="22"/>
  <c r="O615" i="22"/>
  <c r="N615" i="22"/>
  <c r="M615" i="22"/>
  <c r="L615" i="22"/>
  <c r="K615" i="22"/>
  <c r="J615" i="22"/>
  <c r="I615" i="22"/>
  <c r="H615" i="22"/>
  <c r="G615" i="22"/>
  <c r="F615" i="22"/>
  <c r="E615" i="22"/>
  <c r="D615" i="22"/>
  <c r="C615" i="22"/>
  <c r="P614" i="22"/>
  <c r="O614" i="22"/>
  <c r="N614" i="22"/>
  <c r="M614" i="22"/>
  <c r="L614" i="22"/>
  <c r="K614" i="22"/>
  <c r="J614" i="22"/>
  <c r="I614" i="22"/>
  <c r="H614" i="22"/>
  <c r="G614" i="22"/>
  <c r="F614" i="22"/>
  <c r="E614" i="22"/>
  <c r="D614" i="22"/>
  <c r="C614" i="22"/>
  <c r="P613" i="22"/>
  <c r="O613" i="22"/>
  <c r="N613" i="22"/>
  <c r="M613" i="22"/>
  <c r="L613" i="22"/>
  <c r="K613" i="22"/>
  <c r="J613" i="22"/>
  <c r="I613" i="22"/>
  <c r="H613" i="22"/>
  <c r="G613" i="22"/>
  <c r="F613" i="22"/>
  <c r="E613" i="22"/>
  <c r="D613" i="22"/>
  <c r="C613" i="22"/>
  <c r="P612" i="22"/>
  <c r="O612" i="22"/>
  <c r="N612" i="22"/>
  <c r="M612" i="22"/>
  <c r="L612" i="22"/>
  <c r="K612" i="22"/>
  <c r="J612" i="22"/>
  <c r="I612" i="22"/>
  <c r="H612" i="22"/>
  <c r="G612" i="22"/>
  <c r="F612" i="22"/>
  <c r="E612" i="22"/>
  <c r="D612" i="22"/>
  <c r="C612" i="22"/>
  <c r="P611" i="22"/>
  <c r="O611" i="22"/>
  <c r="N611" i="22"/>
  <c r="M611" i="22"/>
  <c r="L611" i="22"/>
  <c r="K611" i="22"/>
  <c r="J611" i="22"/>
  <c r="I611" i="22"/>
  <c r="H611" i="22"/>
  <c r="G611" i="22"/>
  <c r="F611" i="22"/>
  <c r="E611" i="22"/>
  <c r="D611" i="22"/>
  <c r="C611" i="22"/>
  <c r="P610" i="22"/>
  <c r="O610" i="22"/>
  <c r="N610" i="22"/>
  <c r="M610" i="22"/>
  <c r="L610" i="22"/>
  <c r="K610" i="22"/>
  <c r="J610" i="22"/>
  <c r="I610" i="22"/>
  <c r="H610" i="22"/>
  <c r="G610" i="22"/>
  <c r="F610" i="22"/>
  <c r="E610" i="22"/>
  <c r="D610" i="22"/>
  <c r="C610" i="22"/>
  <c r="P609" i="22"/>
  <c r="O609" i="22"/>
  <c r="N609" i="22"/>
  <c r="M609" i="22"/>
  <c r="L609" i="22"/>
  <c r="K609" i="22"/>
  <c r="J609" i="22"/>
  <c r="I609" i="22"/>
  <c r="H609" i="22"/>
  <c r="G609" i="22"/>
  <c r="F609" i="22"/>
  <c r="E609" i="22"/>
  <c r="D609" i="22"/>
  <c r="C609" i="22"/>
  <c r="P608" i="22"/>
  <c r="O608" i="22"/>
  <c r="N608" i="22"/>
  <c r="M608" i="22"/>
  <c r="L608" i="22"/>
  <c r="K608" i="22"/>
  <c r="J608" i="22"/>
  <c r="I608" i="22"/>
  <c r="H608" i="22"/>
  <c r="G608" i="22"/>
  <c r="F608" i="22"/>
  <c r="E608" i="22"/>
  <c r="D608" i="22"/>
  <c r="C608" i="22"/>
  <c r="P607" i="22"/>
  <c r="O607" i="22"/>
  <c r="N607" i="22"/>
  <c r="M607" i="22"/>
  <c r="L607" i="22"/>
  <c r="K607" i="22"/>
  <c r="J607" i="22"/>
  <c r="I607" i="22"/>
  <c r="H607" i="22"/>
  <c r="G607" i="22"/>
  <c r="F607" i="22"/>
  <c r="E607" i="22"/>
  <c r="D607" i="22"/>
  <c r="C607" i="22"/>
  <c r="P606" i="22"/>
  <c r="O606" i="22"/>
  <c r="N606" i="22"/>
  <c r="M606" i="22"/>
  <c r="L606" i="22"/>
  <c r="K606" i="22"/>
  <c r="J606" i="22"/>
  <c r="I606" i="22"/>
  <c r="H606" i="22"/>
  <c r="G606" i="22"/>
  <c r="F606" i="22"/>
  <c r="E606" i="22"/>
  <c r="D606" i="22"/>
  <c r="C606" i="22"/>
  <c r="P605" i="22"/>
  <c r="O605" i="22"/>
  <c r="N605" i="22"/>
  <c r="M605" i="22"/>
  <c r="L605" i="22"/>
  <c r="K605" i="22"/>
  <c r="J605" i="22"/>
  <c r="I605" i="22"/>
  <c r="H605" i="22"/>
  <c r="G605" i="22"/>
  <c r="F605" i="22"/>
  <c r="E605" i="22"/>
  <c r="D605" i="22"/>
  <c r="C605" i="22"/>
  <c r="P604" i="22"/>
  <c r="O604" i="22"/>
  <c r="N604" i="22"/>
  <c r="M604" i="22"/>
  <c r="L604" i="22"/>
  <c r="K604" i="22"/>
  <c r="J604" i="22"/>
  <c r="I604" i="22"/>
  <c r="H604" i="22"/>
  <c r="G604" i="22"/>
  <c r="F604" i="22"/>
  <c r="E604" i="22"/>
  <c r="D604" i="22"/>
  <c r="C604" i="22"/>
  <c r="P603" i="22"/>
  <c r="O603" i="22"/>
  <c r="N603" i="22"/>
  <c r="M603" i="22"/>
  <c r="L603" i="22"/>
  <c r="K603" i="22"/>
  <c r="J603" i="22"/>
  <c r="I603" i="22"/>
  <c r="H603" i="22"/>
  <c r="G603" i="22"/>
  <c r="F603" i="22"/>
  <c r="E603" i="22"/>
  <c r="D603" i="22"/>
  <c r="C603" i="22"/>
  <c r="P602" i="22"/>
  <c r="O602" i="22"/>
  <c r="N602" i="22"/>
  <c r="M602" i="22"/>
  <c r="L602" i="22"/>
  <c r="K602" i="22"/>
  <c r="J602" i="22"/>
  <c r="I602" i="22"/>
  <c r="H602" i="22"/>
  <c r="G602" i="22"/>
  <c r="F602" i="22"/>
  <c r="E602" i="22"/>
  <c r="D602" i="22"/>
  <c r="C602" i="22"/>
  <c r="P601" i="22"/>
  <c r="O601" i="22"/>
  <c r="N601" i="22"/>
  <c r="M601" i="22"/>
  <c r="L601" i="22"/>
  <c r="K601" i="22"/>
  <c r="J601" i="22"/>
  <c r="I601" i="22"/>
  <c r="H601" i="22"/>
  <c r="G601" i="22"/>
  <c r="F601" i="22"/>
  <c r="E601" i="22"/>
  <c r="D601" i="22"/>
  <c r="C601" i="22"/>
  <c r="P600" i="22"/>
  <c r="O600" i="22"/>
  <c r="N600" i="22"/>
  <c r="M600" i="22"/>
  <c r="L600" i="22"/>
  <c r="K600" i="22"/>
  <c r="J600" i="22"/>
  <c r="I600" i="22"/>
  <c r="H600" i="22"/>
  <c r="G600" i="22"/>
  <c r="F600" i="22"/>
  <c r="E600" i="22"/>
  <c r="D600" i="22"/>
  <c r="C600" i="22"/>
  <c r="P599" i="22"/>
  <c r="O599" i="22"/>
  <c r="N599" i="22"/>
  <c r="M599" i="22"/>
  <c r="L599" i="22"/>
  <c r="K599" i="22"/>
  <c r="J599" i="22"/>
  <c r="I599" i="22"/>
  <c r="H599" i="22"/>
  <c r="G599" i="22"/>
  <c r="F599" i="22"/>
  <c r="E599" i="22"/>
  <c r="D599" i="22"/>
  <c r="C599" i="22"/>
  <c r="P598" i="22"/>
  <c r="O598" i="22"/>
  <c r="N598" i="22"/>
  <c r="M598" i="22"/>
  <c r="L598" i="22"/>
  <c r="K598" i="22"/>
  <c r="J598" i="22"/>
  <c r="I598" i="22"/>
  <c r="H598" i="22"/>
  <c r="G598" i="22"/>
  <c r="F598" i="22"/>
  <c r="E598" i="22"/>
  <c r="D598" i="22"/>
  <c r="C598" i="22"/>
  <c r="P597" i="22"/>
  <c r="O597" i="22"/>
  <c r="N597" i="22"/>
  <c r="M597" i="22"/>
  <c r="L597" i="22"/>
  <c r="K597" i="22"/>
  <c r="J597" i="22"/>
  <c r="I597" i="22"/>
  <c r="H597" i="22"/>
  <c r="G597" i="22"/>
  <c r="F597" i="22"/>
  <c r="E597" i="22"/>
  <c r="D597" i="22"/>
  <c r="C597" i="22"/>
  <c r="P596" i="22"/>
  <c r="O596" i="22"/>
  <c r="N596" i="22"/>
  <c r="M596" i="22"/>
  <c r="L596" i="22"/>
  <c r="K596" i="22"/>
  <c r="J596" i="22"/>
  <c r="I596" i="22"/>
  <c r="H596" i="22"/>
  <c r="G596" i="22"/>
  <c r="F596" i="22"/>
  <c r="E596" i="22"/>
  <c r="D596" i="22"/>
  <c r="C596" i="22"/>
  <c r="P595" i="22"/>
  <c r="O595" i="22"/>
  <c r="N595" i="22"/>
  <c r="M595" i="22"/>
  <c r="L595" i="22"/>
  <c r="K595" i="22"/>
  <c r="J595" i="22"/>
  <c r="I595" i="22"/>
  <c r="H595" i="22"/>
  <c r="G595" i="22"/>
  <c r="F595" i="22"/>
  <c r="E595" i="22"/>
  <c r="D595" i="22"/>
  <c r="C595" i="22"/>
  <c r="P594" i="22"/>
  <c r="O594" i="22"/>
  <c r="N594" i="22"/>
  <c r="M594" i="22"/>
  <c r="L594" i="22"/>
  <c r="K594" i="22"/>
  <c r="J594" i="22"/>
  <c r="I594" i="22"/>
  <c r="H594" i="22"/>
  <c r="G594" i="22"/>
  <c r="F594" i="22"/>
  <c r="E594" i="22"/>
  <c r="D594" i="22"/>
  <c r="C594" i="22"/>
  <c r="P593" i="22"/>
  <c r="O593" i="22"/>
  <c r="N593" i="22"/>
  <c r="M593" i="22"/>
  <c r="L593" i="22"/>
  <c r="K593" i="22"/>
  <c r="J593" i="22"/>
  <c r="I593" i="22"/>
  <c r="H593" i="22"/>
  <c r="G593" i="22"/>
  <c r="F593" i="22"/>
  <c r="E593" i="22"/>
  <c r="D593" i="22"/>
  <c r="C593" i="22"/>
  <c r="P592" i="22"/>
  <c r="O592" i="22"/>
  <c r="N592" i="22"/>
  <c r="M592" i="22"/>
  <c r="L592" i="22"/>
  <c r="K592" i="22"/>
  <c r="J592" i="22"/>
  <c r="I592" i="22"/>
  <c r="H592" i="22"/>
  <c r="G592" i="22"/>
  <c r="F592" i="22"/>
  <c r="E592" i="22"/>
  <c r="D592" i="22"/>
  <c r="C592" i="22"/>
  <c r="P591" i="22"/>
  <c r="O591" i="22"/>
  <c r="N591" i="22"/>
  <c r="M591" i="22"/>
  <c r="L591" i="22"/>
  <c r="K591" i="22"/>
  <c r="J591" i="22"/>
  <c r="I591" i="22"/>
  <c r="H591" i="22"/>
  <c r="G591" i="22"/>
  <c r="F591" i="22"/>
  <c r="E591" i="22"/>
  <c r="D591" i="22"/>
  <c r="C591" i="22"/>
  <c r="P590" i="22"/>
  <c r="O590" i="22"/>
  <c r="N590" i="22"/>
  <c r="M590" i="22"/>
  <c r="L590" i="22"/>
  <c r="K590" i="22"/>
  <c r="J590" i="22"/>
  <c r="I590" i="22"/>
  <c r="H590" i="22"/>
  <c r="G590" i="22"/>
  <c r="F590" i="22"/>
  <c r="E590" i="22"/>
  <c r="D590" i="22"/>
  <c r="C590" i="22"/>
  <c r="P589" i="22"/>
  <c r="O589" i="22"/>
  <c r="N589" i="22"/>
  <c r="M589" i="22"/>
  <c r="L589" i="22"/>
  <c r="K589" i="22"/>
  <c r="J589" i="22"/>
  <c r="I589" i="22"/>
  <c r="H589" i="22"/>
  <c r="G589" i="22"/>
  <c r="F589" i="22"/>
  <c r="E589" i="22"/>
  <c r="D589" i="22"/>
  <c r="C589" i="22"/>
  <c r="P588" i="22"/>
  <c r="O588" i="22"/>
  <c r="N588" i="22"/>
  <c r="M588" i="22"/>
  <c r="L588" i="22"/>
  <c r="K588" i="22"/>
  <c r="J588" i="22"/>
  <c r="I588" i="22"/>
  <c r="H588" i="22"/>
  <c r="G588" i="22"/>
  <c r="F588" i="22"/>
  <c r="E588" i="22"/>
  <c r="D588" i="22"/>
  <c r="C588" i="22"/>
  <c r="P587" i="22"/>
  <c r="O587" i="22"/>
  <c r="N587" i="22"/>
  <c r="M587" i="22"/>
  <c r="L587" i="22"/>
  <c r="K587" i="22"/>
  <c r="J587" i="22"/>
  <c r="I587" i="22"/>
  <c r="H587" i="22"/>
  <c r="G587" i="22"/>
  <c r="F587" i="22"/>
  <c r="E587" i="22"/>
  <c r="D587" i="22"/>
  <c r="C587" i="22"/>
  <c r="P586" i="22"/>
  <c r="O586" i="22"/>
  <c r="N586" i="22"/>
  <c r="M586" i="22"/>
  <c r="L586" i="22"/>
  <c r="K586" i="22"/>
  <c r="J586" i="22"/>
  <c r="I586" i="22"/>
  <c r="H586" i="22"/>
  <c r="G586" i="22"/>
  <c r="F586" i="22"/>
  <c r="E586" i="22"/>
  <c r="D586" i="22"/>
  <c r="C586" i="22"/>
  <c r="P585" i="22"/>
  <c r="O585" i="22"/>
  <c r="N585" i="22"/>
  <c r="M585" i="22"/>
  <c r="L585" i="22"/>
  <c r="K585" i="22"/>
  <c r="J585" i="22"/>
  <c r="I585" i="22"/>
  <c r="H585" i="22"/>
  <c r="G585" i="22"/>
  <c r="F585" i="22"/>
  <c r="E585" i="22"/>
  <c r="D585" i="22"/>
  <c r="C585" i="22"/>
  <c r="P584" i="22"/>
  <c r="O584" i="22"/>
  <c r="N584" i="22"/>
  <c r="M584" i="22"/>
  <c r="L584" i="22"/>
  <c r="K584" i="22"/>
  <c r="J584" i="22"/>
  <c r="I584" i="22"/>
  <c r="H584" i="22"/>
  <c r="G584" i="22"/>
  <c r="F584" i="22"/>
  <c r="E584" i="22"/>
  <c r="D584" i="22"/>
  <c r="C584" i="22"/>
  <c r="P583" i="22"/>
  <c r="O583" i="22"/>
  <c r="N583" i="22"/>
  <c r="M583" i="22"/>
  <c r="L583" i="22"/>
  <c r="K583" i="22"/>
  <c r="J583" i="22"/>
  <c r="I583" i="22"/>
  <c r="H583" i="22"/>
  <c r="G583" i="22"/>
  <c r="F583" i="22"/>
  <c r="E583" i="22"/>
  <c r="D583" i="22"/>
  <c r="C583" i="22"/>
  <c r="P582" i="22"/>
  <c r="O582" i="22"/>
  <c r="N582" i="22"/>
  <c r="M582" i="22"/>
  <c r="L582" i="22"/>
  <c r="K582" i="22"/>
  <c r="J582" i="22"/>
  <c r="I582" i="22"/>
  <c r="H582" i="22"/>
  <c r="G582" i="22"/>
  <c r="F582" i="22"/>
  <c r="E582" i="22"/>
  <c r="D582" i="22"/>
  <c r="C582" i="22"/>
  <c r="P581" i="22"/>
  <c r="O581" i="22"/>
  <c r="N581" i="22"/>
  <c r="M581" i="22"/>
  <c r="L581" i="22"/>
  <c r="K581" i="22"/>
  <c r="J581" i="22"/>
  <c r="I581" i="22"/>
  <c r="H581" i="22"/>
  <c r="G581" i="22"/>
  <c r="F581" i="22"/>
  <c r="E581" i="22"/>
  <c r="D581" i="22"/>
  <c r="C581" i="22"/>
  <c r="P580" i="22"/>
  <c r="O580" i="22"/>
  <c r="N580" i="22"/>
  <c r="M580" i="22"/>
  <c r="L580" i="22"/>
  <c r="K580" i="22"/>
  <c r="J580" i="22"/>
  <c r="I580" i="22"/>
  <c r="H580" i="22"/>
  <c r="G580" i="22"/>
  <c r="F580" i="22"/>
  <c r="E580" i="22"/>
  <c r="D580" i="22"/>
  <c r="C580" i="22"/>
  <c r="P579" i="22"/>
  <c r="O579" i="22"/>
  <c r="N579" i="22"/>
  <c r="M579" i="22"/>
  <c r="L579" i="22"/>
  <c r="K579" i="22"/>
  <c r="J579" i="22"/>
  <c r="I579" i="22"/>
  <c r="H579" i="22"/>
  <c r="G579" i="22"/>
  <c r="F579" i="22"/>
  <c r="E579" i="22"/>
  <c r="D579" i="22"/>
  <c r="C579" i="22"/>
  <c r="P578" i="22"/>
  <c r="O578" i="22"/>
  <c r="N578" i="22"/>
  <c r="M578" i="22"/>
  <c r="L578" i="22"/>
  <c r="K578" i="22"/>
  <c r="J578" i="22"/>
  <c r="I578" i="22"/>
  <c r="H578" i="22"/>
  <c r="G578" i="22"/>
  <c r="F578" i="22"/>
  <c r="E578" i="22"/>
  <c r="D578" i="22"/>
  <c r="C578" i="22"/>
  <c r="P577" i="22"/>
  <c r="O577" i="22"/>
  <c r="N577" i="22"/>
  <c r="M577" i="22"/>
  <c r="L577" i="22"/>
  <c r="K577" i="22"/>
  <c r="J577" i="22"/>
  <c r="I577" i="22"/>
  <c r="H577" i="22"/>
  <c r="G577" i="22"/>
  <c r="F577" i="22"/>
  <c r="E577" i="22"/>
  <c r="D577" i="22"/>
  <c r="C577" i="22"/>
  <c r="P576" i="22"/>
  <c r="O576" i="22"/>
  <c r="N576" i="22"/>
  <c r="M576" i="22"/>
  <c r="L576" i="22"/>
  <c r="K576" i="22"/>
  <c r="J576" i="22"/>
  <c r="I576" i="22"/>
  <c r="H576" i="22"/>
  <c r="G576" i="22"/>
  <c r="F576" i="22"/>
  <c r="E576" i="22"/>
  <c r="D576" i="22"/>
  <c r="C576" i="22"/>
  <c r="P575" i="22"/>
  <c r="O575" i="22"/>
  <c r="N575" i="22"/>
  <c r="M575" i="22"/>
  <c r="L575" i="22"/>
  <c r="K575" i="22"/>
  <c r="J575" i="22"/>
  <c r="I575" i="22"/>
  <c r="H575" i="22"/>
  <c r="G575" i="22"/>
  <c r="F575" i="22"/>
  <c r="E575" i="22"/>
  <c r="D575" i="22"/>
  <c r="C575" i="22"/>
  <c r="P574" i="22"/>
  <c r="O574" i="22"/>
  <c r="N574" i="22"/>
  <c r="M574" i="22"/>
  <c r="L574" i="22"/>
  <c r="K574" i="22"/>
  <c r="J574" i="22"/>
  <c r="I574" i="22"/>
  <c r="H574" i="22"/>
  <c r="G574" i="22"/>
  <c r="F574" i="22"/>
  <c r="E574" i="22"/>
  <c r="D574" i="22"/>
  <c r="C574" i="22"/>
  <c r="P573" i="22"/>
  <c r="O573" i="22"/>
  <c r="N573" i="22"/>
  <c r="M573" i="22"/>
  <c r="L573" i="22"/>
  <c r="K573" i="22"/>
  <c r="J573" i="22"/>
  <c r="I573" i="22"/>
  <c r="H573" i="22"/>
  <c r="G573" i="22"/>
  <c r="F573" i="22"/>
  <c r="E573" i="22"/>
  <c r="D573" i="22"/>
  <c r="C573" i="22"/>
  <c r="P572" i="22"/>
  <c r="O572" i="22"/>
  <c r="N572" i="22"/>
  <c r="M572" i="22"/>
  <c r="L572" i="22"/>
  <c r="K572" i="22"/>
  <c r="J572" i="22"/>
  <c r="I572" i="22"/>
  <c r="H572" i="22"/>
  <c r="G572" i="22"/>
  <c r="F572" i="22"/>
  <c r="E572" i="22"/>
  <c r="D572" i="22"/>
  <c r="C572" i="22"/>
  <c r="P571" i="22"/>
  <c r="O571" i="22"/>
  <c r="N571" i="22"/>
  <c r="M571" i="22"/>
  <c r="L571" i="22"/>
  <c r="K571" i="22"/>
  <c r="J571" i="22"/>
  <c r="I571" i="22"/>
  <c r="H571" i="22"/>
  <c r="G571" i="22"/>
  <c r="F571" i="22"/>
  <c r="E571" i="22"/>
  <c r="D571" i="22"/>
  <c r="C571" i="22"/>
  <c r="P570" i="22"/>
  <c r="O570" i="22"/>
  <c r="N570" i="22"/>
  <c r="M570" i="22"/>
  <c r="L570" i="22"/>
  <c r="K570" i="22"/>
  <c r="J570" i="22"/>
  <c r="I570" i="22"/>
  <c r="H570" i="22"/>
  <c r="G570" i="22"/>
  <c r="F570" i="22"/>
  <c r="E570" i="22"/>
  <c r="D570" i="22"/>
  <c r="C570" i="22"/>
  <c r="P569" i="22"/>
  <c r="O569" i="22"/>
  <c r="N569" i="22"/>
  <c r="M569" i="22"/>
  <c r="L569" i="22"/>
  <c r="K569" i="22"/>
  <c r="J569" i="22"/>
  <c r="I569" i="22"/>
  <c r="H569" i="22"/>
  <c r="G569" i="22"/>
  <c r="F569" i="22"/>
  <c r="E569" i="22"/>
  <c r="D569" i="22"/>
  <c r="C569" i="22"/>
  <c r="P568" i="22"/>
  <c r="O568" i="22"/>
  <c r="N568" i="22"/>
  <c r="M568" i="22"/>
  <c r="L568" i="22"/>
  <c r="K568" i="22"/>
  <c r="J568" i="22"/>
  <c r="I568" i="22"/>
  <c r="H568" i="22"/>
  <c r="G568" i="22"/>
  <c r="F568" i="22"/>
  <c r="E568" i="22"/>
  <c r="D568" i="22"/>
  <c r="C568" i="22"/>
  <c r="P567" i="22"/>
  <c r="O567" i="22"/>
  <c r="N567" i="22"/>
  <c r="M567" i="22"/>
  <c r="L567" i="22"/>
  <c r="K567" i="22"/>
  <c r="J567" i="22"/>
  <c r="I567" i="22"/>
  <c r="H567" i="22"/>
  <c r="G567" i="22"/>
  <c r="F567" i="22"/>
  <c r="E567" i="22"/>
  <c r="D567" i="22"/>
  <c r="C567" i="22"/>
  <c r="P566" i="22"/>
  <c r="O566" i="22"/>
  <c r="N566" i="22"/>
  <c r="M566" i="22"/>
  <c r="L566" i="22"/>
  <c r="K566" i="22"/>
  <c r="J566" i="22"/>
  <c r="I566" i="22"/>
  <c r="H566" i="22"/>
  <c r="G566" i="22"/>
  <c r="F566" i="22"/>
  <c r="E566" i="22"/>
  <c r="D566" i="22"/>
  <c r="C566" i="22"/>
  <c r="P565" i="22"/>
  <c r="O565" i="22"/>
  <c r="N565" i="22"/>
  <c r="M565" i="22"/>
  <c r="L565" i="22"/>
  <c r="K565" i="22"/>
  <c r="J565" i="22"/>
  <c r="I565" i="22"/>
  <c r="H565" i="22"/>
  <c r="G565" i="22"/>
  <c r="F565" i="22"/>
  <c r="E565" i="22"/>
  <c r="D565" i="22"/>
  <c r="C565" i="22"/>
  <c r="P564" i="22"/>
  <c r="O564" i="22"/>
  <c r="N564" i="22"/>
  <c r="M564" i="22"/>
  <c r="L564" i="22"/>
  <c r="K564" i="22"/>
  <c r="J564" i="22"/>
  <c r="I564" i="22"/>
  <c r="H564" i="22"/>
  <c r="G564" i="22"/>
  <c r="F564" i="22"/>
  <c r="E564" i="22"/>
  <c r="D564" i="22"/>
  <c r="C564" i="22"/>
  <c r="P563" i="22"/>
  <c r="O563" i="22"/>
  <c r="N563" i="22"/>
  <c r="M563" i="22"/>
  <c r="L563" i="22"/>
  <c r="K563" i="22"/>
  <c r="J563" i="22"/>
  <c r="I563" i="22"/>
  <c r="H563" i="22"/>
  <c r="G563" i="22"/>
  <c r="F563" i="22"/>
  <c r="E563" i="22"/>
  <c r="D563" i="22"/>
  <c r="C563" i="22"/>
  <c r="P562" i="22"/>
  <c r="O562" i="22"/>
  <c r="N562" i="22"/>
  <c r="M562" i="22"/>
  <c r="L562" i="22"/>
  <c r="K562" i="22"/>
  <c r="J562" i="22"/>
  <c r="I562" i="22"/>
  <c r="H562" i="22"/>
  <c r="G562" i="22"/>
  <c r="F562" i="22"/>
  <c r="E562" i="22"/>
  <c r="D562" i="22"/>
  <c r="C562" i="22"/>
  <c r="P561" i="22"/>
  <c r="O561" i="22"/>
  <c r="N561" i="22"/>
  <c r="M561" i="22"/>
  <c r="L561" i="22"/>
  <c r="K561" i="22"/>
  <c r="J561" i="22"/>
  <c r="I561" i="22"/>
  <c r="H561" i="22"/>
  <c r="G561" i="22"/>
  <c r="F561" i="22"/>
  <c r="E561" i="22"/>
  <c r="D561" i="22"/>
  <c r="C561" i="22"/>
  <c r="P560" i="22"/>
  <c r="O560" i="22"/>
  <c r="N560" i="22"/>
  <c r="M560" i="22"/>
  <c r="L560" i="22"/>
  <c r="K560" i="22"/>
  <c r="J560" i="22"/>
  <c r="I560" i="22"/>
  <c r="H560" i="22"/>
  <c r="G560" i="22"/>
  <c r="F560" i="22"/>
  <c r="E560" i="22"/>
  <c r="D560" i="22"/>
  <c r="C560" i="22"/>
  <c r="P559" i="22"/>
  <c r="O559" i="22"/>
  <c r="N559" i="22"/>
  <c r="M559" i="22"/>
  <c r="L559" i="22"/>
  <c r="K559" i="22"/>
  <c r="J559" i="22"/>
  <c r="I559" i="22"/>
  <c r="H559" i="22"/>
  <c r="G559" i="22"/>
  <c r="F559" i="22"/>
  <c r="E559" i="22"/>
  <c r="D559" i="22"/>
  <c r="C559" i="22"/>
  <c r="P558" i="22"/>
  <c r="O558" i="22"/>
  <c r="N558" i="22"/>
  <c r="M558" i="22"/>
  <c r="L558" i="22"/>
  <c r="K558" i="22"/>
  <c r="J558" i="22"/>
  <c r="I558" i="22"/>
  <c r="H558" i="22"/>
  <c r="G558" i="22"/>
  <c r="F558" i="22"/>
  <c r="E558" i="22"/>
  <c r="D558" i="22"/>
  <c r="C558" i="22"/>
  <c r="P557" i="22"/>
  <c r="O557" i="22"/>
  <c r="N557" i="22"/>
  <c r="M557" i="22"/>
  <c r="L557" i="22"/>
  <c r="K557" i="22"/>
  <c r="J557" i="22"/>
  <c r="I557" i="22"/>
  <c r="H557" i="22"/>
  <c r="G557" i="22"/>
  <c r="F557" i="22"/>
  <c r="E557" i="22"/>
  <c r="D557" i="22"/>
  <c r="C557" i="22"/>
  <c r="P556" i="22"/>
  <c r="O556" i="22"/>
  <c r="N556" i="22"/>
  <c r="M556" i="22"/>
  <c r="L556" i="22"/>
  <c r="K556" i="22"/>
  <c r="J556" i="22"/>
  <c r="I556" i="22"/>
  <c r="H556" i="22"/>
  <c r="G556" i="22"/>
  <c r="F556" i="22"/>
  <c r="E556" i="22"/>
  <c r="D556" i="22"/>
  <c r="C556" i="22"/>
  <c r="P555" i="22"/>
  <c r="O555" i="22"/>
  <c r="N555" i="22"/>
  <c r="M555" i="22"/>
  <c r="L555" i="22"/>
  <c r="K555" i="22"/>
  <c r="J555" i="22"/>
  <c r="I555" i="22"/>
  <c r="H555" i="22"/>
  <c r="G555" i="22"/>
  <c r="F555" i="22"/>
  <c r="E555" i="22"/>
  <c r="D555" i="22"/>
  <c r="C555" i="22"/>
  <c r="P554" i="22"/>
  <c r="O554" i="22"/>
  <c r="N554" i="22"/>
  <c r="M554" i="22"/>
  <c r="L554" i="22"/>
  <c r="K554" i="22"/>
  <c r="J554" i="22"/>
  <c r="I554" i="22"/>
  <c r="H554" i="22"/>
  <c r="G554" i="22"/>
  <c r="F554" i="22"/>
  <c r="E554" i="22"/>
  <c r="D554" i="22"/>
  <c r="C554" i="22"/>
  <c r="P553" i="22"/>
  <c r="O553" i="22"/>
  <c r="N553" i="22"/>
  <c r="M553" i="22"/>
  <c r="L553" i="22"/>
  <c r="K553" i="22"/>
  <c r="J553" i="22"/>
  <c r="I553" i="22"/>
  <c r="H553" i="22"/>
  <c r="G553" i="22"/>
  <c r="F553" i="22"/>
  <c r="E553" i="22"/>
  <c r="D553" i="22"/>
  <c r="C553" i="22"/>
  <c r="P552" i="22"/>
  <c r="O552" i="22"/>
  <c r="N552" i="22"/>
  <c r="M552" i="22"/>
  <c r="L552" i="22"/>
  <c r="K552" i="22"/>
  <c r="J552" i="22"/>
  <c r="I552" i="22"/>
  <c r="H552" i="22"/>
  <c r="G552" i="22"/>
  <c r="F552" i="22"/>
  <c r="E552" i="22"/>
  <c r="D552" i="22"/>
  <c r="C552" i="22"/>
  <c r="P551" i="22"/>
  <c r="O551" i="22"/>
  <c r="N551" i="22"/>
  <c r="M551" i="22"/>
  <c r="L551" i="22"/>
  <c r="K551" i="22"/>
  <c r="J551" i="22"/>
  <c r="I551" i="22"/>
  <c r="H551" i="22"/>
  <c r="G551" i="22"/>
  <c r="F551" i="22"/>
  <c r="E551" i="22"/>
  <c r="D551" i="22"/>
  <c r="C551" i="22"/>
  <c r="P550" i="22"/>
  <c r="O550" i="22"/>
  <c r="N550" i="22"/>
  <c r="M550" i="22"/>
  <c r="L550" i="22"/>
  <c r="K550" i="22"/>
  <c r="J550" i="22"/>
  <c r="I550" i="22"/>
  <c r="H550" i="22"/>
  <c r="G550" i="22"/>
  <c r="F550" i="22"/>
  <c r="E550" i="22"/>
  <c r="D550" i="22"/>
  <c r="C550" i="22"/>
  <c r="P549" i="22"/>
  <c r="O549" i="22"/>
  <c r="N549" i="22"/>
  <c r="M549" i="22"/>
  <c r="L549" i="22"/>
  <c r="K549" i="22"/>
  <c r="J549" i="22"/>
  <c r="I549" i="22"/>
  <c r="H549" i="22"/>
  <c r="G549" i="22"/>
  <c r="F549" i="22"/>
  <c r="E549" i="22"/>
  <c r="D549" i="22"/>
  <c r="C549" i="22"/>
  <c r="P548" i="22"/>
  <c r="O548" i="22"/>
  <c r="N548" i="22"/>
  <c r="M548" i="22"/>
  <c r="L548" i="22"/>
  <c r="K548" i="22"/>
  <c r="J548" i="22"/>
  <c r="I548" i="22"/>
  <c r="H548" i="22"/>
  <c r="G548" i="22"/>
  <c r="F548" i="22"/>
  <c r="E548" i="22"/>
  <c r="D548" i="22"/>
  <c r="C548" i="22"/>
  <c r="P547" i="22"/>
  <c r="O547" i="22"/>
  <c r="N547" i="22"/>
  <c r="M547" i="22"/>
  <c r="L547" i="22"/>
  <c r="K547" i="22"/>
  <c r="J547" i="22"/>
  <c r="I547" i="22"/>
  <c r="H547" i="22"/>
  <c r="G547" i="22"/>
  <c r="F547" i="22"/>
  <c r="E547" i="22"/>
  <c r="D547" i="22"/>
  <c r="C547" i="22"/>
  <c r="P546" i="22"/>
  <c r="O546" i="22"/>
  <c r="N546" i="22"/>
  <c r="M546" i="22"/>
  <c r="L546" i="22"/>
  <c r="K546" i="22"/>
  <c r="J546" i="22"/>
  <c r="I546" i="22"/>
  <c r="H546" i="22"/>
  <c r="G546" i="22"/>
  <c r="F546" i="22"/>
  <c r="E546" i="22"/>
  <c r="D546" i="22"/>
  <c r="C546" i="22"/>
  <c r="P545" i="22"/>
  <c r="O545" i="22"/>
  <c r="N545" i="22"/>
  <c r="M545" i="22"/>
  <c r="L545" i="22"/>
  <c r="K545" i="22"/>
  <c r="J545" i="22"/>
  <c r="I545" i="22"/>
  <c r="H545" i="22"/>
  <c r="G545" i="22"/>
  <c r="F545" i="22"/>
  <c r="E545" i="22"/>
  <c r="D545" i="22"/>
  <c r="C545" i="22"/>
  <c r="P544" i="22"/>
  <c r="O544" i="22"/>
  <c r="N544" i="22"/>
  <c r="M544" i="22"/>
  <c r="L544" i="22"/>
  <c r="K544" i="22"/>
  <c r="J544" i="22"/>
  <c r="I544" i="22"/>
  <c r="H544" i="22"/>
  <c r="G544" i="22"/>
  <c r="F544" i="22"/>
  <c r="E544" i="22"/>
  <c r="D544" i="22"/>
  <c r="C544" i="22"/>
  <c r="P543" i="22"/>
  <c r="O543" i="22"/>
  <c r="N543" i="22"/>
  <c r="M543" i="22"/>
  <c r="L543" i="22"/>
  <c r="K543" i="22"/>
  <c r="J543" i="22"/>
  <c r="I543" i="22"/>
  <c r="H543" i="22"/>
  <c r="G543" i="22"/>
  <c r="F543" i="22"/>
  <c r="E543" i="22"/>
  <c r="D543" i="22"/>
  <c r="C543" i="22"/>
  <c r="P542" i="22"/>
  <c r="O542" i="22"/>
  <c r="N542" i="22"/>
  <c r="M542" i="22"/>
  <c r="L542" i="22"/>
  <c r="K542" i="22"/>
  <c r="J542" i="22"/>
  <c r="I542" i="22"/>
  <c r="H542" i="22"/>
  <c r="G542" i="22"/>
  <c r="F542" i="22"/>
  <c r="E542" i="22"/>
  <c r="D542" i="22"/>
  <c r="C542" i="22"/>
  <c r="P541" i="22"/>
  <c r="O541" i="22"/>
  <c r="N541" i="22"/>
  <c r="M541" i="22"/>
  <c r="L541" i="22"/>
  <c r="K541" i="22"/>
  <c r="J541" i="22"/>
  <c r="I541" i="22"/>
  <c r="H541" i="22"/>
  <c r="G541" i="22"/>
  <c r="F541" i="22"/>
  <c r="E541" i="22"/>
  <c r="D541" i="22"/>
  <c r="C541" i="22"/>
  <c r="P540" i="22"/>
  <c r="O540" i="22"/>
  <c r="N540" i="22"/>
  <c r="M540" i="22"/>
  <c r="L540" i="22"/>
  <c r="K540" i="22"/>
  <c r="J540" i="22"/>
  <c r="I540" i="22"/>
  <c r="H540" i="22"/>
  <c r="G540" i="22"/>
  <c r="F540" i="22"/>
  <c r="E540" i="22"/>
  <c r="D540" i="22"/>
  <c r="C540" i="22"/>
  <c r="P539" i="22"/>
  <c r="O539" i="22"/>
  <c r="N539" i="22"/>
  <c r="M539" i="22"/>
  <c r="L539" i="22"/>
  <c r="K539" i="22"/>
  <c r="J539" i="22"/>
  <c r="I539" i="22"/>
  <c r="H539" i="22"/>
  <c r="G539" i="22"/>
  <c r="F539" i="22"/>
  <c r="E539" i="22"/>
  <c r="D539" i="22"/>
  <c r="C539" i="22"/>
  <c r="P538" i="22"/>
  <c r="O538" i="22"/>
  <c r="N538" i="22"/>
  <c r="M538" i="22"/>
  <c r="L538" i="22"/>
  <c r="K538" i="22"/>
  <c r="J538" i="22"/>
  <c r="I538" i="22"/>
  <c r="H538" i="22"/>
  <c r="G538" i="22"/>
  <c r="F538" i="22"/>
  <c r="E538" i="22"/>
  <c r="D538" i="22"/>
  <c r="C538" i="22"/>
  <c r="P537" i="22"/>
  <c r="O537" i="22"/>
  <c r="N537" i="22"/>
  <c r="M537" i="22"/>
  <c r="L537" i="22"/>
  <c r="K537" i="22"/>
  <c r="J537" i="22"/>
  <c r="I537" i="22"/>
  <c r="H537" i="22"/>
  <c r="G537" i="22"/>
  <c r="F537" i="22"/>
  <c r="E537" i="22"/>
  <c r="D537" i="22"/>
  <c r="C537" i="22"/>
  <c r="P536" i="22"/>
  <c r="O536" i="22"/>
  <c r="N536" i="22"/>
  <c r="M536" i="22"/>
  <c r="L536" i="22"/>
  <c r="K536" i="22"/>
  <c r="J536" i="22"/>
  <c r="I536" i="22"/>
  <c r="H536" i="22"/>
  <c r="G536" i="22"/>
  <c r="F536" i="22"/>
  <c r="E536" i="22"/>
  <c r="D536" i="22"/>
  <c r="C536" i="22"/>
  <c r="P535" i="22"/>
  <c r="O535" i="22"/>
  <c r="N535" i="22"/>
  <c r="M535" i="22"/>
  <c r="L535" i="22"/>
  <c r="K535" i="22"/>
  <c r="J535" i="22"/>
  <c r="I535" i="22"/>
  <c r="H535" i="22"/>
  <c r="G535" i="22"/>
  <c r="F535" i="22"/>
  <c r="E535" i="22"/>
  <c r="D535" i="22"/>
  <c r="C535" i="22"/>
  <c r="P534" i="22"/>
  <c r="O534" i="22"/>
  <c r="N534" i="22"/>
  <c r="M534" i="22"/>
  <c r="L534" i="22"/>
  <c r="K534" i="22"/>
  <c r="J534" i="22"/>
  <c r="I534" i="22"/>
  <c r="H534" i="22"/>
  <c r="G534" i="22"/>
  <c r="F534" i="22"/>
  <c r="E534" i="22"/>
  <c r="D534" i="22"/>
  <c r="C534" i="22"/>
  <c r="P533" i="22"/>
  <c r="O533" i="22"/>
  <c r="N533" i="22"/>
  <c r="M533" i="22"/>
  <c r="L533" i="22"/>
  <c r="K533" i="22"/>
  <c r="J533" i="22"/>
  <c r="I533" i="22"/>
  <c r="H533" i="22"/>
  <c r="G533" i="22"/>
  <c r="F533" i="22"/>
  <c r="E533" i="22"/>
  <c r="D533" i="22"/>
  <c r="C533" i="22"/>
  <c r="P532" i="22"/>
  <c r="O532" i="22"/>
  <c r="N532" i="22"/>
  <c r="M532" i="22"/>
  <c r="L532" i="22"/>
  <c r="K532" i="22"/>
  <c r="J532" i="22"/>
  <c r="I532" i="22"/>
  <c r="H532" i="22"/>
  <c r="G532" i="22"/>
  <c r="F532" i="22"/>
  <c r="E532" i="22"/>
  <c r="D532" i="22"/>
  <c r="C532" i="22"/>
  <c r="P531" i="22"/>
  <c r="O531" i="22"/>
  <c r="N531" i="22"/>
  <c r="M531" i="22"/>
  <c r="L531" i="22"/>
  <c r="K531" i="22"/>
  <c r="J531" i="22"/>
  <c r="I531" i="22"/>
  <c r="H531" i="22"/>
  <c r="G531" i="22"/>
  <c r="F531" i="22"/>
  <c r="E531" i="22"/>
  <c r="D531" i="22"/>
  <c r="C531" i="22"/>
  <c r="P530" i="22"/>
  <c r="O530" i="22"/>
  <c r="N530" i="22"/>
  <c r="M530" i="22"/>
  <c r="L530" i="22"/>
  <c r="K530" i="22"/>
  <c r="J530" i="22"/>
  <c r="I530" i="22"/>
  <c r="H530" i="22"/>
  <c r="G530" i="22"/>
  <c r="F530" i="22"/>
  <c r="E530" i="22"/>
  <c r="D530" i="22"/>
  <c r="C530" i="22"/>
  <c r="P529" i="22"/>
  <c r="O529" i="22"/>
  <c r="N529" i="22"/>
  <c r="M529" i="22"/>
  <c r="L529" i="22"/>
  <c r="K529" i="22"/>
  <c r="J529" i="22"/>
  <c r="I529" i="22"/>
  <c r="H529" i="22"/>
  <c r="G529" i="22"/>
  <c r="F529" i="22"/>
  <c r="E529" i="22"/>
  <c r="D529" i="22"/>
  <c r="C529" i="22"/>
  <c r="P528" i="22"/>
  <c r="O528" i="22"/>
  <c r="N528" i="22"/>
  <c r="M528" i="22"/>
  <c r="L528" i="22"/>
  <c r="K528" i="22"/>
  <c r="J528" i="22"/>
  <c r="I528" i="22"/>
  <c r="H528" i="22"/>
  <c r="G528" i="22"/>
  <c r="F528" i="22"/>
  <c r="E528" i="22"/>
  <c r="D528" i="22"/>
  <c r="C528" i="22"/>
  <c r="P527" i="22"/>
  <c r="O527" i="22"/>
  <c r="N527" i="22"/>
  <c r="M527" i="22"/>
  <c r="L527" i="22"/>
  <c r="K527" i="22"/>
  <c r="J527" i="22"/>
  <c r="I527" i="22"/>
  <c r="H527" i="22"/>
  <c r="G527" i="22"/>
  <c r="F527" i="22"/>
  <c r="E527" i="22"/>
  <c r="D527" i="22"/>
  <c r="C527" i="22"/>
  <c r="P526" i="22"/>
  <c r="O526" i="22"/>
  <c r="N526" i="22"/>
  <c r="M526" i="22"/>
  <c r="L526" i="22"/>
  <c r="K526" i="22"/>
  <c r="J526" i="22"/>
  <c r="I526" i="22"/>
  <c r="H526" i="22"/>
  <c r="G526" i="22"/>
  <c r="F526" i="22"/>
  <c r="E526" i="22"/>
  <c r="D526" i="22"/>
  <c r="C526" i="22"/>
  <c r="P525" i="22"/>
  <c r="O525" i="22"/>
  <c r="N525" i="22"/>
  <c r="M525" i="22"/>
  <c r="L525" i="22"/>
  <c r="K525" i="22"/>
  <c r="J525" i="22"/>
  <c r="I525" i="22"/>
  <c r="H525" i="22"/>
  <c r="G525" i="22"/>
  <c r="F525" i="22"/>
  <c r="E525" i="22"/>
  <c r="D525" i="22"/>
  <c r="C525" i="22"/>
  <c r="P524" i="22"/>
  <c r="O524" i="22"/>
  <c r="N524" i="22"/>
  <c r="M524" i="22"/>
  <c r="L524" i="22"/>
  <c r="K524" i="22"/>
  <c r="J524" i="22"/>
  <c r="I524" i="22"/>
  <c r="H524" i="22"/>
  <c r="G524" i="22"/>
  <c r="F524" i="22"/>
  <c r="E524" i="22"/>
  <c r="D524" i="22"/>
  <c r="C524" i="22"/>
  <c r="P523" i="22"/>
  <c r="O523" i="22"/>
  <c r="N523" i="22"/>
  <c r="M523" i="22"/>
  <c r="L523" i="22"/>
  <c r="K523" i="22"/>
  <c r="J523" i="22"/>
  <c r="I523" i="22"/>
  <c r="H523" i="22"/>
  <c r="G523" i="22"/>
  <c r="F523" i="22"/>
  <c r="E523" i="22"/>
  <c r="D523" i="22"/>
  <c r="C523" i="22"/>
  <c r="P522" i="22"/>
  <c r="O522" i="22"/>
  <c r="N522" i="22"/>
  <c r="M522" i="22"/>
  <c r="L522" i="22"/>
  <c r="K522" i="22"/>
  <c r="J522" i="22"/>
  <c r="I522" i="22"/>
  <c r="H522" i="22"/>
  <c r="G522" i="22"/>
  <c r="F522" i="22"/>
  <c r="E522" i="22"/>
  <c r="D522" i="22"/>
  <c r="C522" i="22"/>
  <c r="P521" i="22"/>
  <c r="O521" i="22"/>
  <c r="N521" i="22"/>
  <c r="M521" i="22"/>
  <c r="L521" i="22"/>
  <c r="K521" i="22"/>
  <c r="J521" i="22"/>
  <c r="I521" i="22"/>
  <c r="H521" i="22"/>
  <c r="G521" i="22"/>
  <c r="F521" i="22"/>
  <c r="E521" i="22"/>
  <c r="D521" i="22"/>
  <c r="C521" i="22"/>
  <c r="P520" i="22"/>
  <c r="O520" i="22"/>
  <c r="N520" i="22"/>
  <c r="M520" i="22"/>
  <c r="L520" i="22"/>
  <c r="K520" i="22"/>
  <c r="J520" i="22"/>
  <c r="I520" i="22"/>
  <c r="H520" i="22"/>
  <c r="G520" i="22"/>
  <c r="F520" i="22"/>
  <c r="E520" i="22"/>
  <c r="D520" i="22"/>
  <c r="C520" i="22"/>
  <c r="P519" i="22"/>
  <c r="O519" i="22"/>
  <c r="N519" i="22"/>
  <c r="M519" i="22"/>
  <c r="L519" i="22"/>
  <c r="K519" i="22"/>
  <c r="J519" i="22"/>
  <c r="I519" i="22"/>
  <c r="H519" i="22"/>
  <c r="G519" i="22"/>
  <c r="F519" i="22"/>
  <c r="E519" i="22"/>
  <c r="D519" i="22"/>
  <c r="C519" i="22"/>
  <c r="P518" i="22"/>
  <c r="O518" i="22"/>
  <c r="N518" i="22"/>
  <c r="M518" i="22"/>
  <c r="L518" i="22"/>
  <c r="K518" i="22"/>
  <c r="J518" i="22"/>
  <c r="I518" i="22"/>
  <c r="H518" i="22"/>
  <c r="G518" i="22"/>
  <c r="F518" i="22"/>
  <c r="E518" i="22"/>
  <c r="D518" i="22"/>
  <c r="C518" i="22"/>
  <c r="P517" i="22"/>
  <c r="O517" i="22"/>
  <c r="N517" i="22"/>
  <c r="M517" i="22"/>
  <c r="L517" i="22"/>
  <c r="K517" i="22"/>
  <c r="J517" i="22"/>
  <c r="I517" i="22"/>
  <c r="H517" i="22"/>
  <c r="G517" i="22"/>
  <c r="F517" i="22"/>
  <c r="E517" i="22"/>
  <c r="D517" i="22"/>
  <c r="C517" i="22"/>
  <c r="P516" i="22"/>
  <c r="O516" i="22"/>
  <c r="N516" i="22"/>
  <c r="M516" i="22"/>
  <c r="L516" i="22"/>
  <c r="K516" i="22"/>
  <c r="J516" i="22"/>
  <c r="I516" i="22"/>
  <c r="H516" i="22"/>
  <c r="G516" i="22"/>
  <c r="F516" i="22"/>
  <c r="E516" i="22"/>
  <c r="D516" i="22"/>
  <c r="C516" i="22"/>
  <c r="P515" i="22"/>
  <c r="O515" i="22"/>
  <c r="N515" i="22"/>
  <c r="M515" i="22"/>
  <c r="L515" i="22"/>
  <c r="K515" i="22"/>
  <c r="J515" i="22"/>
  <c r="I515" i="22"/>
  <c r="H515" i="22"/>
  <c r="G515" i="22"/>
  <c r="F515" i="22"/>
  <c r="E515" i="22"/>
  <c r="D515" i="22"/>
  <c r="C515" i="22"/>
  <c r="P514" i="22"/>
  <c r="O514" i="22"/>
  <c r="N514" i="22"/>
  <c r="M514" i="22"/>
  <c r="L514" i="22"/>
  <c r="K514" i="22"/>
  <c r="J514" i="22"/>
  <c r="I514" i="22"/>
  <c r="H514" i="22"/>
  <c r="G514" i="22"/>
  <c r="F514" i="22"/>
  <c r="E514" i="22"/>
  <c r="D514" i="22"/>
  <c r="C514" i="22"/>
  <c r="P513" i="22"/>
  <c r="O513" i="22"/>
  <c r="N513" i="22"/>
  <c r="M513" i="22"/>
  <c r="L513" i="22"/>
  <c r="K513" i="22"/>
  <c r="J513" i="22"/>
  <c r="I513" i="22"/>
  <c r="H513" i="22"/>
  <c r="G513" i="22"/>
  <c r="F513" i="22"/>
  <c r="E513" i="22"/>
  <c r="D513" i="22"/>
  <c r="C513" i="22"/>
  <c r="P512" i="22"/>
  <c r="O512" i="22"/>
  <c r="N512" i="22"/>
  <c r="M512" i="22"/>
  <c r="L512" i="22"/>
  <c r="K512" i="22"/>
  <c r="J512" i="22"/>
  <c r="I512" i="22"/>
  <c r="H512" i="22"/>
  <c r="G512" i="22"/>
  <c r="F512" i="22"/>
  <c r="E512" i="22"/>
  <c r="D512" i="22"/>
  <c r="C512" i="22"/>
  <c r="P511" i="22"/>
  <c r="O511" i="22"/>
  <c r="N511" i="22"/>
  <c r="M511" i="22"/>
  <c r="L511" i="22"/>
  <c r="K511" i="22"/>
  <c r="J511" i="22"/>
  <c r="I511" i="22"/>
  <c r="H511" i="22"/>
  <c r="G511" i="22"/>
  <c r="F511" i="22"/>
  <c r="E511" i="22"/>
  <c r="D511" i="22"/>
  <c r="C511" i="22"/>
  <c r="P510" i="22"/>
  <c r="O510" i="22"/>
  <c r="N510" i="22"/>
  <c r="M510" i="22"/>
  <c r="L510" i="22"/>
  <c r="K510" i="22"/>
  <c r="J510" i="22"/>
  <c r="I510" i="22"/>
  <c r="H510" i="22"/>
  <c r="G510" i="22"/>
  <c r="F510" i="22"/>
  <c r="E510" i="22"/>
  <c r="D510" i="22"/>
  <c r="C510" i="22"/>
  <c r="P509" i="22"/>
  <c r="O509" i="22"/>
  <c r="N509" i="22"/>
  <c r="M509" i="22"/>
  <c r="L509" i="22"/>
  <c r="K509" i="22"/>
  <c r="J509" i="22"/>
  <c r="I509" i="22"/>
  <c r="H509" i="22"/>
  <c r="G509" i="22"/>
  <c r="F509" i="22"/>
  <c r="E509" i="22"/>
  <c r="D509" i="22"/>
  <c r="C509" i="22"/>
  <c r="P508" i="22"/>
  <c r="O508" i="22"/>
  <c r="N508" i="22"/>
  <c r="M508" i="22"/>
  <c r="L508" i="22"/>
  <c r="K508" i="22"/>
  <c r="J508" i="22"/>
  <c r="I508" i="22"/>
  <c r="H508" i="22"/>
  <c r="G508" i="22"/>
  <c r="F508" i="22"/>
  <c r="E508" i="22"/>
  <c r="D508" i="22"/>
  <c r="C508" i="22"/>
  <c r="P507" i="22"/>
  <c r="O507" i="22"/>
  <c r="N507" i="22"/>
  <c r="M507" i="22"/>
  <c r="L507" i="22"/>
  <c r="K507" i="22"/>
  <c r="J507" i="22"/>
  <c r="I507" i="22"/>
  <c r="H507" i="22"/>
  <c r="G507" i="22"/>
  <c r="F507" i="22"/>
  <c r="E507" i="22"/>
  <c r="D507" i="22"/>
  <c r="C507" i="22"/>
  <c r="P506" i="22"/>
  <c r="O506" i="22"/>
  <c r="N506" i="22"/>
  <c r="M506" i="22"/>
  <c r="L506" i="22"/>
  <c r="K506" i="22"/>
  <c r="J506" i="22"/>
  <c r="I506" i="22"/>
  <c r="H506" i="22"/>
  <c r="G506" i="22"/>
  <c r="F506" i="22"/>
  <c r="E506" i="22"/>
  <c r="D506" i="22"/>
  <c r="C506" i="22"/>
  <c r="P505" i="22"/>
  <c r="O505" i="22"/>
  <c r="N505" i="22"/>
  <c r="M505" i="22"/>
  <c r="L505" i="22"/>
  <c r="K505" i="22"/>
  <c r="J505" i="22"/>
  <c r="I505" i="22"/>
  <c r="H505" i="22"/>
  <c r="G505" i="22"/>
  <c r="F505" i="22"/>
  <c r="E505" i="22"/>
  <c r="D505" i="22"/>
  <c r="C505" i="22"/>
  <c r="P504" i="22"/>
  <c r="O504" i="22"/>
  <c r="N504" i="22"/>
  <c r="M504" i="22"/>
  <c r="L504" i="22"/>
  <c r="K504" i="22"/>
  <c r="J504" i="22"/>
  <c r="I504" i="22"/>
  <c r="H504" i="22"/>
  <c r="G504" i="22"/>
  <c r="F504" i="22"/>
  <c r="E504" i="22"/>
  <c r="D504" i="22"/>
  <c r="C504" i="22"/>
  <c r="P503" i="22"/>
  <c r="O503" i="22"/>
  <c r="N503" i="22"/>
  <c r="M503" i="22"/>
  <c r="L503" i="22"/>
  <c r="K503" i="22"/>
  <c r="J503" i="22"/>
  <c r="I503" i="22"/>
  <c r="H503" i="22"/>
  <c r="G503" i="22"/>
  <c r="F503" i="22"/>
  <c r="E503" i="22"/>
  <c r="D503" i="22"/>
  <c r="C503" i="22"/>
  <c r="P502" i="22"/>
  <c r="O502" i="22"/>
  <c r="N502" i="22"/>
  <c r="M502" i="22"/>
  <c r="L502" i="22"/>
  <c r="K502" i="22"/>
  <c r="J502" i="22"/>
  <c r="I502" i="22"/>
  <c r="H502" i="22"/>
  <c r="G502" i="22"/>
  <c r="F502" i="22"/>
  <c r="E502" i="22"/>
  <c r="D502" i="22"/>
  <c r="C502" i="22"/>
  <c r="P501" i="22"/>
  <c r="O501" i="22"/>
  <c r="N501" i="22"/>
  <c r="M501" i="22"/>
  <c r="L501" i="22"/>
  <c r="K501" i="22"/>
  <c r="J501" i="22"/>
  <c r="I501" i="22"/>
  <c r="H501" i="22"/>
  <c r="G501" i="22"/>
  <c r="F501" i="22"/>
  <c r="E501" i="22"/>
  <c r="D501" i="22"/>
  <c r="C501" i="22"/>
  <c r="P500" i="22"/>
  <c r="O500" i="22"/>
  <c r="N500" i="22"/>
  <c r="M500" i="22"/>
  <c r="L500" i="22"/>
  <c r="K500" i="22"/>
  <c r="J500" i="22"/>
  <c r="I500" i="22"/>
  <c r="H500" i="22"/>
  <c r="G500" i="22"/>
  <c r="F500" i="22"/>
  <c r="E500" i="22"/>
  <c r="D500" i="22"/>
  <c r="C500" i="22"/>
  <c r="P499" i="22"/>
  <c r="O499" i="22"/>
  <c r="N499" i="22"/>
  <c r="M499" i="22"/>
  <c r="L499" i="22"/>
  <c r="K499" i="22"/>
  <c r="J499" i="22"/>
  <c r="I499" i="22"/>
  <c r="H499" i="22"/>
  <c r="G499" i="22"/>
  <c r="F499" i="22"/>
  <c r="E499" i="22"/>
  <c r="D499" i="22"/>
  <c r="C499" i="22"/>
  <c r="P498" i="22"/>
  <c r="O498" i="22"/>
  <c r="N498" i="22"/>
  <c r="M498" i="22"/>
  <c r="L498" i="22"/>
  <c r="K498" i="22"/>
  <c r="J498" i="22"/>
  <c r="I498" i="22"/>
  <c r="H498" i="22"/>
  <c r="G498" i="22"/>
  <c r="F498" i="22"/>
  <c r="E498" i="22"/>
  <c r="D498" i="22"/>
  <c r="C498" i="22"/>
  <c r="P497" i="22"/>
  <c r="O497" i="22"/>
  <c r="N497" i="22"/>
  <c r="M497" i="22"/>
  <c r="L497" i="22"/>
  <c r="K497" i="22"/>
  <c r="J497" i="22"/>
  <c r="I497" i="22"/>
  <c r="H497" i="22"/>
  <c r="G497" i="22"/>
  <c r="F497" i="22"/>
  <c r="E497" i="22"/>
  <c r="D497" i="22"/>
  <c r="C497" i="22"/>
  <c r="P496" i="22"/>
  <c r="O496" i="22"/>
  <c r="N496" i="22"/>
  <c r="M496" i="22"/>
  <c r="L496" i="22"/>
  <c r="K496" i="22"/>
  <c r="J496" i="22"/>
  <c r="I496" i="22"/>
  <c r="H496" i="22"/>
  <c r="G496" i="22"/>
  <c r="F496" i="22"/>
  <c r="E496" i="22"/>
  <c r="D496" i="22"/>
  <c r="C496" i="22"/>
  <c r="P495" i="22"/>
  <c r="O495" i="22"/>
  <c r="N495" i="22"/>
  <c r="M495" i="22"/>
  <c r="L495" i="22"/>
  <c r="K495" i="22"/>
  <c r="J495" i="22"/>
  <c r="I495" i="22"/>
  <c r="H495" i="22"/>
  <c r="G495" i="22"/>
  <c r="F495" i="22"/>
  <c r="E495" i="22"/>
  <c r="D495" i="22"/>
  <c r="C495" i="22"/>
  <c r="P494" i="22"/>
  <c r="O494" i="22"/>
  <c r="N494" i="22"/>
  <c r="M494" i="22"/>
  <c r="L494" i="22"/>
  <c r="K494" i="22"/>
  <c r="J494" i="22"/>
  <c r="I494" i="22"/>
  <c r="H494" i="22"/>
  <c r="G494" i="22"/>
  <c r="F494" i="22"/>
  <c r="E494" i="22"/>
  <c r="D494" i="22"/>
  <c r="C494" i="22"/>
  <c r="P493" i="22"/>
  <c r="O493" i="22"/>
  <c r="N493" i="22"/>
  <c r="M493" i="22"/>
  <c r="L493" i="22"/>
  <c r="K493" i="22"/>
  <c r="J493" i="22"/>
  <c r="I493" i="22"/>
  <c r="H493" i="22"/>
  <c r="G493" i="22"/>
  <c r="F493" i="22"/>
  <c r="E493" i="22"/>
  <c r="D493" i="22"/>
  <c r="C493" i="22"/>
  <c r="P492" i="22"/>
  <c r="O492" i="22"/>
  <c r="N492" i="22"/>
  <c r="M492" i="22"/>
  <c r="L492" i="22"/>
  <c r="K492" i="22"/>
  <c r="J492" i="22"/>
  <c r="I492" i="22"/>
  <c r="H492" i="22"/>
  <c r="G492" i="22"/>
  <c r="F492" i="22"/>
  <c r="E492" i="22"/>
  <c r="D492" i="22"/>
  <c r="C492" i="22"/>
  <c r="P491" i="22"/>
  <c r="O491" i="22"/>
  <c r="N491" i="22"/>
  <c r="M491" i="22"/>
  <c r="L491" i="22"/>
  <c r="K491" i="22"/>
  <c r="J491" i="22"/>
  <c r="I491" i="22"/>
  <c r="H491" i="22"/>
  <c r="G491" i="22"/>
  <c r="F491" i="22"/>
  <c r="E491" i="22"/>
  <c r="D491" i="22"/>
  <c r="C491" i="22"/>
  <c r="P490" i="22"/>
  <c r="O490" i="22"/>
  <c r="N490" i="22"/>
  <c r="M490" i="22"/>
  <c r="L490" i="22"/>
  <c r="K490" i="22"/>
  <c r="J490" i="22"/>
  <c r="I490" i="22"/>
  <c r="H490" i="22"/>
  <c r="G490" i="22"/>
  <c r="F490" i="22"/>
  <c r="E490" i="22"/>
  <c r="D490" i="22"/>
  <c r="C490" i="22"/>
  <c r="P489" i="22"/>
  <c r="O489" i="22"/>
  <c r="N489" i="22"/>
  <c r="M489" i="22"/>
  <c r="L489" i="22"/>
  <c r="K489" i="22"/>
  <c r="J489" i="22"/>
  <c r="I489" i="22"/>
  <c r="H489" i="22"/>
  <c r="G489" i="22"/>
  <c r="F489" i="22"/>
  <c r="E489" i="22"/>
  <c r="D489" i="22"/>
  <c r="C489" i="22"/>
  <c r="P488" i="22"/>
  <c r="O488" i="22"/>
  <c r="N488" i="22"/>
  <c r="M488" i="22"/>
  <c r="L488" i="22"/>
  <c r="K488" i="22"/>
  <c r="J488" i="22"/>
  <c r="I488" i="22"/>
  <c r="H488" i="22"/>
  <c r="G488" i="22"/>
  <c r="F488" i="22"/>
  <c r="E488" i="22"/>
  <c r="D488" i="22"/>
  <c r="C488" i="22"/>
  <c r="P487" i="22"/>
  <c r="O487" i="22"/>
  <c r="N487" i="22"/>
  <c r="M487" i="22"/>
  <c r="L487" i="22"/>
  <c r="K487" i="22"/>
  <c r="J487" i="22"/>
  <c r="I487" i="22"/>
  <c r="H487" i="22"/>
  <c r="G487" i="22"/>
  <c r="F487" i="22"/>
  <c r="E487" i="22"/>
  <c r="D487" i="22"/>
  <c r="C487" i="22"/>
  <c r="P486" i="22"/>
  <c r="O486" i="22"/>
  <c r="N486" i="22"/>
  <c r="M486" i="22"/>
  <c r="L486" i="22"/>
  <c r="K486" i="22"/>
  <c r="J486" i="22"/>
  <c r="I486" i="22"/>
  <c r="H486" i="22"/>
  <c r="G486" i="22"/>
  <c r="F486" i="22"/>
  <c r="E486" i="22"/>
  <c r="D486" i="22"/>
  <c r="C486" i="22"/>
  <c r="P485" i="22"/>
  <c r="O485" i="22"/>
  <c r="N485" i="22"/>
  <c r="M485" i="22"/>
  <c r="L485" i="22"/>
  <c r="K485" i="22"/>
  <c r="J485" i="22"/>
  <c r="I485" i="22"/>
  <c r="H485" i="22"/>
  <c r="G485" i="22"/>
  <c r="F485" i="22"/>
  <c r="E485" i="22"/>
  <c r="D485" i="22"/>
  <c r="C485" i="22"/>
  <c r="P484" i="22"/>
  <c r="O484" i="22"/>
  <c r="N484" i="22"/>
  <c r="M484" i="22"/>
  <c r="L484" i="22"/>
  <c r="K484" i="22"/>
  <c r="J484" i="22"/>
  <c r="I484" i="22"/>
  <c r="H484" i="22"/>
  <c r="G484" i="22"/>
  <c r="F484" i="22"/>
  <c r="E484" i="22"/>
  <c r="D484" i="22"/>
  <c r="C484" i="22"/>
  <c r="P483" i="22"/>
  <c r="O483" i="22"/>
  <c r="N483" i="22"/>
  <c r="M483" i="22"/>
  <c r="L483" i="22"/>
  <c r="K483" i="22"/>
  <c r="J483" i="22"/>
  <c r="I483" i="22"/>
  <c r="H483" i="22"/>
  <c r="G483" i="22"/>
  <c r="F483" i="22"/>
  <c r="E483" i="22"/>
  <c r="D483" i="22"/>
  <c r="C483" i="22"/>
  <c r="P482" i="22"/>
  <c r="O482" i="22"/>
  <c r="N482" i="22"/>
  <c r="M482" i="22"/>
  <c r="L482" i="22"/>
  <c r="K482" i="22"/>
  <c r="J482" i="22"/>
  <c r="I482" i="22"/>
  <c r="H482" i="22"/>
  <c r="G482" i="22"/>
  <c r="F482" i="22"/>
  <c r="E482" i="22"/>
  <c r="D482" i="22"/>
  <c r="C482" i="22"/>
  <c r="P481" i="22"/>
  <c r="O481" i="22"/>
  <c r="N481" i="22"/>
  <c r="M481" i="22"/>
  <c r="L481" i="22"/>
  <c r="K481" i="22"/>
  <c r="J481" i="22"/>
  <c r="I481" i="22"/>
  <c r="H481" i="22"/>
  <c r="G481" i="22"/>
  <c r="F481" i="22"/>
  <c r="E481" i="22"/>
  <c r="D481" i="22"/>
  <c r="C481" i="22"/>
  <c r="P480" i="22"/>
  <c r="O480" i="22"/>
  <c r="N480" i="22"/>
  <c r="M480" i="22"/>
  <c r="L480" i="22"/>
  <c r="K480" i="22"/>
  <c r="J480" i="22"/>
  <c r="I480" i="22"/>
  <c r="H480" i="22"/>
  <c r="G480" i="22"/>
  <c r="F480" i="22"/>
  <c r="E480" i="22"/>
  <c r="D480" i="22"/>
  <c r="C480" i="22"/>
  <c r="P479" i="22"/>
  <c r="O479" i="22"/>
  <c r="N479" i="22"/>
  <c r="M479" i="22"/>
  <c r="L479" i="22"/>
  <c r="K479" i="22"/>
  <c r="J479" i="22"/>
  <c r="I479" i="22"/>
  <c r="H479" i="22"/>
  <c r="G479" i="22"/>
  <c r="F479" i="22"/>
  <c r="E479" i="22"/>
  <c r="D479" i="22"/>
  <c r="C479" i="22"/>
  <c r="P478" i="22"/>
  <c r="O478" i="22"/>
  <c r="N478" i="22"/>
  <c r="M478" i="22"/>
  <c r="L478" i="22"/>
  <c r="K478" i="22"/>
  <c r="J478" i="22"/>
  <c r="I478" i="22"/>
  <c r="H478" i="22"/>
  <c r="G478" i="22"/>
  <c r="F478" i="22"/>
  <c r="E478" i="22"/>
  <c r="D478" i="22"/>
  <c r="C478" i="22"/>
  <c r="P477" i="22"/>
  <c r="O477" i="22"/>
  <c r="N477" i="22"/>
  <c r="M477" i="22"/>
  <c r="L477" i="22"/>
  <c r="K477" i="22"/>
  <c r="J477" i="22"/>
  <c r="I477" i="22"/>
  <c r="H477" i="22"/>
  <c r="G477" i="22"/>
  <c r="F477" i="22"/>
  <c r="E477" i="22"/>
  <c r="D477" i="22"/>
  <c r="C477" i="22"/>
  <c r="P476" i="22"/>
  <c r="O476" i="22"/>
  <c r="N476" i="22"/>
  <c r="M476" i="22"/>
  <c r="L476" i="22"/>
  <c r="K476" i="22"/>
  <c r="J476" i="22"/>
  <c r="I476" i="22"/>
  <c r="H476" i="22"/>
  <c r="G476" i="22"/>
  <c r="F476" i="22"/>
  <c r="E476" i="22"/>
  <c r="D476" i="22"/>
  <c r="C476" i="22"/>
  <c r="P475" i="22"/>
  <c r="O475" i="22"/>
  <c r="N475" i="22"/>
  <c r="M475" i="22"/>
  <c r="L475" i="22"/>
  <c r="K475" i="22"/>
  <c r="J475" i="22"/>
  <c r="I475" i="22"/>
  <c r="H475" i="22"/>
  <c r="G475" i="22"/>
  <c r="F475" i="22"/>
  <c r="E475" i="22"/>
  <c r="D475" i="22"/>
  <c r="C475" i="22"/>
  <c r="P474" i="22"/>
  <c r="O474" i="22"/>
  <c r="N474" i="22"/>
  <c r="M474" i="22"/>
  <c r="L474" i="22"/>
  <c r="K474" i="22"/>
  <c r="J474" i="22"/>
  <c r="I474" i="22"/>
  <c r="H474" i="22"/>
  <c r="G474" i="22"/>
  <c r="F474" i="22"/>
  <c r="E474" i="22"/>
  <c r="D474" i="22"/>
  <c r="C474" i="22"/>
  <c r="P473" i="22"/>
  <c r="O473" i="22"/>
  <c r="N473" i="22"/>
  <c r="M473" i="22"/>
  <c r="L473" i="22"/>
  <c r="K473" i="22"/>
  <c r="J473" i="22"/>
  <c r="I473" i="22"/>
  <c r="H473" i="22"/>
  <c r="G473" i="22"/>
  <c r="F473" i="22"/>
  <c r="E473" i="22"/>
  <c r="D473" i="22"/>
  <c r="C473" i="22"/>
  <c r="P472" i="22"/>
  <c r="O472" i="22"/>
  <c r="N472" i="22"/>
  <c r="M472" i="22"/>
  <c r="L472" i="22"/>
  <c r="K472" i="22"/>
  <c r="J472" i="22"/>
  <c r="I472" i="22"/>
  <c r="H472" i="22"/>
  <c r="G472" i="22"/>
  <c r="F472" i="22"/>
  <c r="E472" i="22"/>
  <c r="D472" i="22"/>
  <c r="C472" i="22"/>
  <c r="P471" i="22"/>
  <c r="O471" i="22"/>
  <c r="N471" i="22"/>
  <c r="M471" i="22"/>
  <c r="L471" i="22"/>
  <c r="K471" i="22"/>
  <c r="J471" i="22"/>
  <c r="I471" i="22"/>
  <c r="H471" i="22"/>
  <c r="G471" i="22"/>
  <c r="F471" i="22"/>
  <c r="E471" i="22"/>
  <c r="D471" i="22"/>
  <c r="C471" i="22"/>
  <c r="P470" i="22"/>
  <c r="O470" i="22"/>
  <c r="N470" i="22"/>
  <c r="M470" i="22"/>
  <c r="L470" i="22"/>
  <c r="K470" i="22"/>
  <c r="J470" i="22"/>
  <c r="I470" i="22"/>
  <c r="H470" i="22"/>
  <c r="G470" i="22"/>
  <c r="F470" i="22"/>
  <c r="E470" i="22"/>
  <c r="D470" i="22"/>
  <c r="C470" i="22"/>
  <c r="P469" i="22"/>
  <c r="O469" i="22"/>
  <c r="N469" i="22"/>
  <c r="M469" i="22"/>
  <c r="L469" i="22"/>
  <c r="K469" i="22"/>
  <c r="J469" i="22"/>
  <c r="I469" i="22"/>
  <c r="H469" i="22"/>
  <c r="G469" i="22"/>
  <c r="F469" i="22"/>
  <c r="E469" i="22"/>
  <c r="D469" i="22"/>
  <c r="C469" i="22"/>
  <c r="P468" i="22"/>
  <c r="O468" i="22"/>
  <c r="N468" i="22"/>
  <c r="M468" i="22"/>
  <c r="L468" i="22"/>
  <c r="K468" i="22"/>
  <c r="J468" i="22"/>
  <c r="I468" i="22"/>
  <c r="H468" i="22"/>
  <c r="G468" i="22"/>
  <c r="F468" i="22"/>
  <c r="E468" i="22"/>
  <c r="D468" i="22"/>
  <c r="C468" i="22"/>
  <c r="P467" i="22"/>
  <c r="O467" i="22"/>
  <c r="N467" i="22"/>
  <c r="M467" i="22"/>
  <c r="L467" i="22"/>
  <c r="K467" i="22"/>
  <c r="J467" i="22"/>
  <c r="I467" i="22"/>
  <c r="H467" i="22"/>
  <c r="G467" i="22"/>
  <c r="F467" i="22"/>
  <c r="E467" i="22"/>
  <c r="D467" i="22"/>
  <c r="C467" i="22"/>
  <c r="P466" i="22"/>
  <c r="O466" i="22"/>
  <c r="N466" i="22"/>
  <c r="M466" i="22"/>
  <c r="L466" i="22"/>
  <c r="K466" i="22"/>
  <c r="J466" i="22"/>
  <c r="I466" i="22"/>
  <c r="H466" i="22"/>
  <c r="G466" i="22"/>
  <c r="F466" i="22"/>
  <c r="E466" i="22"/>
  <c r="D466" i="22"/>
  <c r="C466" i="22"/>
  <c r="P465" i="22"/>
  <c r="O465" i="22"/>
  <c r="N465" i="22"/>
  <c r="M465" i="22"/>
  <c r="L465" i="22"/>
  <c r="K465" i="22"/>
  <c r="J465" i="22"/>
  <c r="I465" i="22"/>
  <c r="H465" i="22"/>
  <c r="G465" i="22"/>
  <c r="F465" i="22"/>
  <c r="E465" i="22"/>
  <c r="D465" i="22"/>
  <c r="C465" i="22"/>
  <c r="P464" i="22"/>
  <c r="O464" i="22"/>
  <c r="N464" i="22"/>
  <c r="M464" i="22"/>
  <c r="L464" i="22"/>
  <c r="K464" i="22"/>
  <c r="J464" i="22"/>
  <c r="I464" i="22"/>
  <c r="H464" i="22"/>
  <c r="G464" i="22"/>
  <c r="F464" i="22"/>
  <c r="E464" i="22"/>
  <c r="D464" i="22"/>
  <c r="C464" i="22"/>
  <c r="P463" i="22"/>
  <c r="O463" i="22"/>
  <c r="N463" i="22"/>
  <c r="M463" i="22"/>
  <c r="L463" i="22"/>
  <c r="K463" i="22"/>
  <c r="J463" i="22"/>
  <c r="I463" i="22"/>
  <c r="H463" i="22"/>
  <c r="G463" i="22"/>
  <c r="F463" i="22"/>
  <c r="E463" i="22"/>
  <c r="D463" i="22"/>
  <c r="C463" i="22"/>
  <c r="P462" i="22"/>
  <c r="O462" i="22"/>
  <c r="N462" i="22"/>
  <c r="M462" i="22"/>
  <c r="L462" i="22"/>
  <c r="K462" i="22"/>
  <c r="J462" i="22"/>
  <c r="I462" i="22"/>
  <c r="H462" i="22"/>
  <c r="G462" i="22"/>
  <c r="F462" i="22"/>
  <c r="E462" i="22"/>
  <c r="D462" i="22"/>
  <c r="C462" i="22"/>
  <c r="P461" i="22"/>
  <c r="O461" i="22"/>
  <c r="N461" i="22"/>
  <c r="M461" i="22"/>
  <c r="L461" i="22"/>
  <c r="K461" i="22"/>
  <c r="J461" i="22"/>
  <c r="I461" i="22"/>
  <c r="H461" i="22"/>
  <c r="G461" i="22"/>
  <c r="F461" i="22"/>
  <c r="E461" i="22"/>
  <c r="D461" i="22"/>
  <c r="C461" i="22"/>
  <c r="P460" i="22"/>
  <c r="O460" i="22"/>
  <c r="N460" i="22"/>
  <c r="M460" i="22"/>
  <c r="L460" i="22"/>
  <c r="K460" i="22"/>
  <c r="J460" i="22"/>
  <c r="I460" i="22"/>
  <c r="H460" i="22"/>
  <c r="G460" i="22"/>
  <c r="F460" i="22"/>
  <c r="E460" i="22"/>
  <c r="D460" i="22"/>
  <c r="C460" i="22"/>
  <c r="P459" i="22"/>
  <c r="O459" i="22"/>
  <c r="N459" i="22"/>
  <c r="M459" i="22"/>
  <c r="L459" i="22"/>
  <c r="K459" i="22"/>
  <c r="J459" i="22"/>
  <c r="I459" i="22"/>
  <c r="H459" i="22"/>
  <c r="G459" i="22"/>
  <c r="F459" i="22"/>
  <c r="E459" i="22"/>
  <c r="D459" i="22"/>
  <c r="C459" i="22"/>
  <c r="P458" i="22"/>
  <c r="O458" i="22"/>
  <c r="N458" i="22"/>
  <c r="M458" i="22"/>
  <c r="L458" i="22"/>
  <c r="K458" i="22"/>
  <c r="J458" i="22"/>
  <c r="I458" i="22"/>
  <c r="H458" i="22"/>
  <c r="G458" i="22"/>
  <c r="F458" i="22"/>
  <c r="E458" i="22"/>
  <c r="D458" i="22"/>
  <c r="C458" i="22"/>
  <c r="P457" i="22"/>
  <c r="O457" i="22"/>
  <c r="N457" i="22"/>
  <c r="M457" i="22"/>
  <c r="L457" i="22"/>
  <c r="K457" i="22"/>
  <c r="J457" i="22"/>
  <c r="I457" i="22"/>
  <c r="H457" i="22"/>
  <c r="G457" i="22"/>
  <c r="F457" i="22"/>
  <c r="E457" i="22"/>
  <c r="D457" i="22"/>
  <c r="C457" i="22"/>
  <c r="P456" i="22"/>
  <c r="O456" i="22"/>
  <c r="N456" i="22"/>
  <c r="M456" i="22"/>
  <c r="L456" i="22"/>
  <c r="K456" i="22"/>
  <c r="J456" i="22"/>
  <c r="I456" i="22"/>
  <c r="H456" i="22"/>
  <c r="G456" i="22"/>
  <c r="F456" i="22"/>
  <c r="E456" i="22"/>
  <c r="D456" i="22"/>
  <c r="C456" i="22"/>
  <c r="P455" i="22"/>
  <c r="O455" i="22"/>
  <c r="N455" i="22"/>
  <c r="M455" i="22"/>
  <c r="L455" i="22"/>
  <c r="K455" i="22"/>
  <c r="J455" i="22"/>
  <c r="I455" i="22"/>
  <c r="H455" i="22"/>
  <c r="G455" i="22"/>
  <c r="F455" i="22"/>
  <c r="E455" i="22"/>
  <c r="D455" i="22"/>
  <c r="C455" i="22"/>
  <c r="P454" i="22"/>
  <c r="O454" i="22"/>
  <c r="N454" i="22"/>
  <c r="M454" i="22"/>
  <c r="L454" i="22"/>
  <c r="K454" i="22"/>
  <c r="J454" i="22"/>
  <c r="I454" i="22"/>
  <c r="H454" i="22"/>
  <c r="G454" i="22"/>
  <c r="F454" i="22"/>
  <c r="E454" i="22"/>
  <c r="D454" i="22"/>
  <c r="C454" i="22"/>
  <c r="P453" i="22"/>
  <c r="O453" i="22"/>
  <c r="N453" i="22"/>
  <c r="M453" i="22"/>
  <c r="L453" i="22"/>
  <c r="K453" i="22"/>
  <c r="J453" i="22"/>
  <c r="I453" i="22"/>
  <c r="H453" i="22"/>
  <c r="G453" i="22"/>
  <c r="F453" i="22"/>
  <c r="E453" i="22"/>
  <c r="D453" i="22"/>
  <c r="C453" i="22"/>
  <c r="P452" i="22"/>
  <c r="O452" i="22"/>
  <c r="N452" i="22"/>
  <c r="M452" i="22"/>
  <c r="L452" i="22"/>
  <c r="K452" i="22"/>
  <c r="J452" i="22"/>
  <c r="I452" i="22"/>
  <c r="H452" i="22"/>
  <c r="G452" i="22"/>
  <c r="F452" i="22"/>
  <c r="E452" i="22"/>
  <c r="D452" i="22"/>
  <c r="C452" i="22"/>
  <c r="P451" i="22"/>
  <c r="O451" i="22"/>
  <c r="N451" i="22"/>
  <c r="M451" i="22"/>
  <c r="L451" i="22"/>
  <c r="K451" i="22"/>
  <c r="J451" i="22"/>
  <c r="I451" i="22"/>
  <c r="H451" i="22"/>
  <c r="G451" i="22"/>
  <c r="F451" i="22"/>
  <c r="E451" i="22"/>
  <c r="D451" i="22"/>
  <c r="C451" i="22"/>
  <c r="P450" i="22"/>
  <c r="O450" i="22"/>
  <c r="N450" i="22"/>
  <c r="M450" i="22"/>
  <c r="L450" i="22"/>
  <c r="K450" i="22"/>
  <c r="J450" i="22"/>
  <c r="I450" i="22"/>
  <c r="H450" i="22"/>
  <c r="G450" i="22"/>
  <c r="F450" i="22"/>
  <c r="E450" i="22"/>
  <c r="D450" i="22"/>
  <c r="C450" i="22"/>
  <c r="P449" i="22"/>
  <c r="O449" i="22"/>
  <c r="N449" i="22"/>
  <c r="M449" i="22"/>
  <c r="L449" i="22"/>
  <c r="K449" i="22"/>
  <c r="J449" i="22"/>
  <c r="I449" i="22"/>
  <c r="H449" i="22"/>
  <c r="G449" i="22"/>
  <c r="F449" i="22"/>
  <c r="E449" i="22"/>
  <c r="D449" i="22"/>
  <c r="C449" i="22"/>
  <c r="P448" i="22"/>
  <c r="O448" i="22"/>
  <c r="N448" i="22"/>
  <c r="M448" i="22"/>
  <c r="L448" i="22"/>
  <c r="K448" i="22"/>
  <c r="J448" i="22"/>
  <c r="I448" i="22"/>
  <c r="H448" i="22"/>
  <c r="G448" i="22"/>
  <c r="F448" i="22"/>
  <c r="E448" i="22"/>
  <c r="D448" i="22"/>
  <c r="C448" i="22"/>
  <c r="P447" i="22"/>
  <c r="O447" i="22"/>
  <c r="N447" i="22"/>
  <c r="M447" i="22"/>
  <c r="L447" i="22"/>
  <c r="K447" i="22"/>
  <c r="J447" i="22"/>
  <c r="I447" i="22"/>
  <c r="H447" i="22"/>
  <c r="G447" i="22"/>
  <c r="F447" i="22"/>
  <c r="E447" i="22"/>
  <c r="D447" i="22"/>
  <c r="C447" i="22"/>
  <c r="P446" i="22"/>
  <c r="O446" i="22"/>
  <c r="N446" i="22"/>
  <c r="M446" i="22"/>
  <c r="L446" i="22"/>
  <c r="K446" i="22"/>
  <c r="J446" i="22"/>
  <c r="I446" i="22"/>
  <c r="H446" i="22"/>
  <c r="G446" i="22"/>
  <c r="F446" i="22"/>
  <c r="E446" i="22"/>
  <c r="D446" i="22"/>
  <c r="C446" i="22"/>
  <c r="P445" i="22"/>
  <c r="O445" i="22"/>
  <c r="N445" i="22"/>
  <c r="M445" i="22"/>
  <c r="L445" i="22"/>
  <c r="K445" i="22"/>
  <c r="J445" i="22"/>
  <c r="I445" i="22"/>
  <c r="H445" i="22"/>
  <c r="G445" i="22"/>
  <c r="F445" i="22"/>
  <c r="E445" i="22"/>
  <c r="D445" i="22"/>
  <c r="C445" i="22"/>
  <c r="P444" i="22"/>
  <c r="O444" i="22"/>
  <c r="N444" i="22"/>
  <c r="M444" i="22"/>
  <c r="L444" i="22"/>
  <c r="K444" i="22"/>
  <c r="J444" i="22"/>
  <c r="I444" i="22"/>
  <c r="H444" i="22"/>
  <c r="G444" i="22"/>
  <c r="F444" i="22"/>
  <c r="E444" i="22"/>
  <c r="D444" i="22"/>
  <c r="C444" i="22"/>
  <c r="P443" i="22"/>
  <c r="O443" i="22"/>
  <c r="N443" i="22"/>
  <c r="M443" i="22"/>
  <c r="L443" i="22"/>
  <c r="K443" i="22"/>
  <c r="J443" i="22"/>
  <c r="I443" i="22"/>
  <c r="H443" i="22"/>
  <c r="G443" i="22"/>
  <c r="F443" i="22"/>
  <c r="E443" i="22"/>
  <c r="D443" i="22"/>
  <c r="C443" i="22"/>
  <c r="P442" i="22"/>
  <c r="O442" i="22"/>
  <c r="N442" i="22"/>
  <c r="M442" i="22"/>
  <c r="L442" i="22"/>
  <c r="K442" i="22"/>
  <c r="J442" i="22"/>
  <c r="I442" i="22"/>
  <c r="H442" i="22"/>
  <c r="G442" i="22"/>
  <c r="F442" i="22"/>
  <c r="E442" i="22"/>
  <c r="D442" i="22"/>
  <c r="C442" i="22"/>
  <c r="P441" i="22"/>
  <c r="O441" i="22"/>
  <c r="N441" i="22"/>
  <c r="M441" i="22"/>
  <c r="L441" i="22"/>
  <c r="K441" i="22"/>
  <c r="J441" i="22"/>
  <c r="I441" i="22"/>
  <c r="H441" i="22"/>
  <c r="G441" i="22"/>
  <c r="F441" i="22"/>
  <c r="E441" i="22"/>
  <c r="D441" i="22"/>
  <c r="C441" i="22"/>
  <c r="P440" i="22"/>
  <c r="O440" i="22"/>
  <c r="N440" i="22"/>
  <c r="M440" i="22"/>
  <c r="L440" i="22"/>
  <c r="K440" i="22"/>
  <c r="J440" i="22"/>
  <c r="I440" i="22"/>
  <c r="H440" i="22"/>
  <c r="G440" i="22"/>
  <c r="F440" i="22"/>
  <c r="E440" i="22"/>
  <c r="D440" i="22"/>
  <c r="C440" i="22"/>
  <c r="P439" i="22"/>
  <c r="O439" i="22"/>
  <c r="N439" i="22"/>
  <c r="M439" i="22"/>
  <c r="L439" i="22"/>
  <c r="K439" i="22"/>
  <c r="J439" i="22"/>
  <c r="I439" i="22"/>
  <c r="H439" i="22"/>
  <c r="G439" i="22"/>
  <c r="F439" i="22"/>
  <c r="E439" i="22"/>
  <c r="D439" i="22"/>
  <c r="C439" i="22"/>
  <c r="P438" i="22"/>
  <c r="O438" i="22"/>
  <c r="N438" i="22"/>
  <c r="M438" i="22"/>
  <c r="L438" i="22"/>
  <c r="K438" i="22"/>
  <c r="J438" i="22"/>
  <c r="I438" i="22"/>
  <c r="H438" i="22"/>
  <c r="G438" i="22"/>
  <c r="F438" i="22"/>
  <c r="E438" i="22"/>
  <c r="D438" i="22"/>
  <c r="C438" i="22"/>
  <c r="P437" i="22"/>
  <c r="O437" i="22"/>
  <c r="N437" i="22"/>
  <c r="M437" i="22"/>
  <c r="L437" i="22"/>
  <c r="K437" i="22"/>
  <c r="J437" i="22"/>
  <c r="I437" i="22"/>
  <c r="H437" i="22"/>
  <c r="G437" i="22"/>
  <c r="F437" i="22"/>
  <c r="E437" i="22"/>
  <c r="D437" i="22"/>
  <c r="C437" i="22"/>
  <c r="P436" i="22"/>
  <c r="O436" i="22"/>
  <c r="N436" i="22"/>
  <c r="M436" i="22"/>
  <c r="L436" i="22"/>
  <c r="K436" i="22"/>
  <c r="J436" i="22"/>
  <c r="I436" i="22"/>
  <c r="H436" i="22"/>
  <c r="G436" i="22"/>
  <c r="F436" i="22"/>
  <c r="E436" i="22"/>
  <c r="D436" i="22"/>
  <c r="C436" i="22"/>
  <c r="P435" i="22"/>
  <c r="O435" i="22"/>
  <c r="N435" i="22"/>
  <c r="M435" i="22"/>
  <c r="L435" i="22"/>
  <c r="K435" i="22"/>
  <c r="J435" i="22"/>
  <c r="I435" i="22"/>
  <c r="H435" i="22"/>
  <c r="G435" i="22"/>
  <c r="F435" i="22"/>
  <c r="E435" i="22"/>
  <c r="D435" i="22"/>
  <c r="C435" i="22"/>
  <c r="P434" i="22"/>
  <c r="O434" i="22"/>
  <c r="N434" i="22"/>
  <c r="M434" i="22"/>
  <c r="L434" i="22"/>
  <c r="K434" i="22"/>
  <c r="J434" i="22"/>
  <c r="I434" i="22"/>
  <c r="H434" i="22"/>
  <c r="G434" i="22"/>
  <c r="F434" i="22"/>
  <c r="E434" i="22"/>
  <c r="D434" i="22"/>
  <c r="C434" i="22"/>
  <c r="P433" i="22"/>
  <c r="O433" i="22"/>
  <c r="N433" i="22"/>
  <c r="M433" i="22"/>
  <c r="L433" i="22"/>
  <c r="K433" i="22"/>
  <c r="J433" i="22"/>
  <c r="I433" i="22"/>
  <c r="H433" i="22"/>
  <c r="G433" i="22"/>
  <c r="F433" i="22"/>
  <c r="E433" i="22"/>
  <c r="D433" i="22"/>
  <c r="C433" i="22"/>
  <c r="P432" i="22"/>
  <c r="O432" i="22"/>
  <c r="N432" i="22"/>
  <c r="M432" i="22"/>
  <c r="L432" i="22"/>
  <c r="K432" i="22"/>
  <c r="J432" i="22"/>
  <c r="I432" i="22"/>
  <c r="H432" i="22"/>
  <c r="G432" i="22"/>
  <c r="F432" i="22"/>
  <c r="E432" i="22"/>
  <c r="D432" i="22"/>
  <c r="C432" i="22"/>
  <c r="P431" i="22"/>
  <c r="O431" i="22"/>
  <c r="N431" i="22"/>
  <c r="M431" i="22"/>
  <c r="L431" i="22"/>
  <c r="K431" i="22"/>
  <c r="J431" i="22"/>
  <c r="I431" i="22"/>
  <c r="H431" i="22"/>
  <c r="G431" i="22"/>
  <c r="F431" i="22"/>
  <c r="E431" i="22"/>
  <c r="D431" i="22"/>
  <c r="C431" i="22"/>
  <c r="P430" i="22"/>
  <c r="O430" i="22"/>
  <c r="N430" i="22"/>
  <c r="M430" i="22"/>
  <c r="L430" i="22"/>
  <c r="K430" i="22"/>
  <c r="J430" i="22"/>
  <c r="I430" i="22"/>
  <c r="H430" i="22"/>
  <c r="G430" i="22"/>
  <c r="F430" i="22"/>
  <c r="E430" i="22"/>
  <c r="D430" i="22"/>
  <c r="C430" i="22"/>
  <c r="P429" i="22"/>
  <c r="O429" i="22"/>
  <c r="N429" i="22"/>
  <c r="M429" i="22"/>
  <c r="L429" i="22"/>
  <c r="K429" i="22"/>
  <c r="J429" i="22"/>
  <c r="I429" i="22"/>
  <c r="H429" i="22"/>
  <c r="G429" i="22"/>
  <c r="F429" i="22"/>
  <c r="E429" i="22"/>
  <c r="D429" i="22"/>
  <c r="C429" i="22"/>
  <c r="P428" i="22"/>
  <c r="O428" i="22"/>
  <c r="N428" i="22"/>
  <c r="M428" i="22"/>
  <c r="L428" i="22"/>
  <c r="K428" i="22"/>
  <c r="J428" i="22"/>
  <c r="I428" i="22"/>
  <c r="H428" i="22"/>
  <c r="G428" i="22"/>
  <c r="F428" i="22"/>
  <c r="E428" i="22"/>
  <c r="D428" i="22"/>
  <c r="C428" i="22"/>
  <c r="P427" i="22"/>
  <c r="O427" i="22"/>
  <c r="N427" i="22"/>
  <c r="M427" i="22"/>
  <c r="L427" i="22"/>
  <c r="K427" i="22"/>
  <c r="J427" i="22"/>
  <c r="I427" i="22"/>
  <c r="H427" i="22"/>
  <c r="G427" i="22"/>
  <c r="F427" i="22"/>
  <c r="E427" i="22"/>
  <c r="D427" i="22"/>
  <c r="C427" i="22"/>
  <c r="P426" i="22"/>
  <c r="O426" i="22"/>
  <c r="N426" i="22"/>
  <c r="M426" i="22"/>
  <c r="L426" i="22"/>
  <c r="K426" i="22"/>
  <c r="J426" i="22"/>
  <c r="I426" i="22"/>
  <c r="H426" i="22"/>
  <c r="G426" i="22"/>
  <c r="F426" i="22"/>
  <c r="E426" i="22"/>
  <c r="D426" i="22"/>
  <c r="C426" i="22"/>
  <c r="P425" i="22"/>
  <c r="O425" i="22"/>
  <c r="N425" i="22"/>
  <c r="M425" i="22"/>
  <c r="L425" i="22"/>
  <c r="K425" i="22"/>
  <c r="J425" i="22"/>
  <c r="I425" i="22"/>
  <c r="H425" i="22"/>
  <c r="G425" i="22"/>
  <c r="F425" i="22"/>
  <c r="E425" i="22"/>
  <c r="D425" i="22"/>
  <c r="C425" i="22"/>
  <c r="P424" i="22"/>
  <c r="O424" i="22"/>
  <c r="N424" i="22"/>
  <c r="M424" i="22"/>
  <c r="L424" i="22"/>
  <c r="K424" i="22"/>
  <c r="J424" i="22"/>
  <c r="I424" i="22"/>
  <c r="H424" i="22"/>
  <c r="G424" i="22"/>
  <c r="F424" i="22"/>
  <c r="E424" i="22"/>
  <c r="D424" i="22"/>
  <c r="C424" i="22"/>
  <c r="P423" i="22"/>
  <c r="O423" i="22"/>
  <c r="N423" i="22"/>
  <c r="M423" i="22"/>
  <c r="L423" i="22"/>
  <c r="K423" i="22"/>
  <c r="J423" i="22"/>
  <c r="I423" i="22"/>
  <c r="H423" i="22"/>
  <c r="G423" i="22"/>
  <c r="F423" i="22"/>
  <c r="E423" i="22"/>
  <c r="D423" i="22"/>
  <c r="C423" i="22"/>
  <c r="P422" i="22"/>
  <c r="O422" i="22"/>
  <c r="N422" i="22"/>
  <c r="M422" i="22"/>
  <c r="L422" i="22"/>
  <c r="K422" i="22"/>
  <c r="J422" i="22"/>
  <c r="I422" i="22"/>
  <c r="H422" i="22"/>
  <c r="G422" i="22"/>
  <c r="F422" i="22"/>
  <c r="E422" i="22"/>
  <c r="D422" i="22"/>
  <c r="C422" i="22"/>
  <c r="P421" i="22"/>
  <c r="O421" i="22"/>
  <c r="N421" i="22"/>
  <c r="M421" i="22"/>
  <c r="L421" i="22"/>
  <c r="K421" i="22"/>
  <c r="J421" i="22"/>
  <c r="I421" i="22"/>
  <c r="H421" i="22"/>
  <c r="G421" i="22"/>
  <c r="F421" i="22"/>
  <c r="E421" i="22"/>
  <c r="D421" i="22"/>
  <c r="C421" i="22"/>
  <c r="P420" i="22"/>
  <c r="O420" i="22"/>
  <c r="N420" i="22"/>
  <c r="M420" i="22"/>
  <c r="L420" i="22"/>
  <c r="K420" i="22"/>
  <c r="J420" i="22"/>
  <c r="I420" i="22"/>
  <c r="H420" i="22"/>
  <c r="G420" i="22"/>
  <c r="F420" i="22"/>
  <c r="E420" i="22"/>
  <c r="D420" i="22"/>
  <c r="C420" i="22"/>
  <c r="P419" i="22"/>
  <c r="O419" i="22"/>
  <c r="N419" i="22"/>
  <c r="M419" i="22"/>
  <c r="L419" i="22"/>
  <c r="K419" i="22"/>
  <c r="J419" i="22"/>
  <c r="I419" i="22"/>
  <c r="H419" i="22"/>
  <c r="G419" i="22"/>
  <c r="F419" i="22"/>
  <c r="E419" i="22"/>
  <c r="D419" i="22"/>
  <c r="C419" i="22"/>
  <c r="P418" i="22"/>
  <c r="O418" i="22"/>
  <c r="N418" i="22"/>
  <c r="M418" i="22"/>
  <c r="L418" i="22"/>
  <c r="K418" i="22"/>
  <c r="J418" i="22"/>
  <c r="I418" i="22"/>
  <c r="H418" i="22"/>
  <c r="G418" i="22"/>
  <c r="F418" i="22"/>
  <c r="E418" i="22"/>
  <c r="D418" i="22"/>
  <c r="C418" i="22"/>
  <c r="P417" i="22"/>
  <c r="O417" i="22"/>
  <c r="N417" i="22"/>
  <c r="M417" i="22"/>
  <c r="L417" i="22"/>
  <c r="K417" i="22"/>
  <c r="J417" i="22"/>
  <c r="I417" i="22"/>
  <c r="H417" i="22"/>
  <c r="G417" i="22"/>
  <c r="F417" i="22"/>
  <c r="E417" i="22"/>
  <c r="D417" i="22"/>
  <c r="C417" i="22"/>
  <c r="P416" i="22"/>
  <c r="O416" i="22"/>
  <c r="N416" i="22"/>
  <c r="M416" i="22"/>
  <c r="L416" i="22"/>
  <c r="K416" i="22"/>
  <c r="J416" i="22"/>
  <c r="I416" i="22"/>
  <c r="H416" i="22"/>
  <c r="G416" i="22"/>
  <c r="F416" i="22"/>
  <c r="E416" i="22"/>
  <c r="D416" i="22"/>
  <c r="C416" i="22"/>
  <c r="P415" i="22"/>
  <c r="O415" i="22"/>
  <c r="N415" i="22"/>
  <c r="M415" i="22"/>
  <c r="L415" i="22"/>
  <c r="K415" i="22"/>
  <c r="J415" i="22"/>
  <c r="I415" i="22"/>
  <c r="H415" i="22"/>
  <c r="G415" i="22"/>
  <c r="F415" i="22"/>
  <c r="E415" i="22"/>
  <c r="D415" i="22"/>
  <c r="C415" i="22"/>
  <c r="P414" i="22"/>
  <c r="O414" i="22"/>
  <c r="N414" i="22"/>
  <c r="M414" i="22"/>
  <c r="L414" i="22"/>
  <c r="K414" i="22"/>
  <c r="J414" i="22"/>
  <c r="I414" i="22"/>
  <c r="H414" i="22"/>
  <c r="G414" i="22"/>
  <c r="F414" i="22"/>
  <c r="E414" i="22"/>
  <c r="D414" i="22"/>
  <c r="C414" i="22"/>
  <c r="P413" i="22"/>
  <c r="O413" i="22"/>
  <c r="N413" i="22"/>
  <c r="M413" i="22"/>
  <c r="L413" i="22"/>
  <c r="K413" i="22"/>
  <c r="J413" i="22"/>
  <c r="I413" i="22"/>
  <c r="H413" i="22"/>
  <c r="G413" i="22"/>
  <c r="F413" i="22"/>
  <c r="E413" i="22"/>
  <c r="D413" i="22"/>
  <c r="C413" i="22"/>
  <c r="P412" i="22"/>
  <c r="O412" i="22"/>
  <c r="N412" i="22"/>
  <c r="M412" i="22"/>
  <c r="L412" i="22"/>
  <c r="K412" i="22"/>
  <c r="J412" i="22"/>
  <c r="I412" i="22"/>
  <c r="H412" i="22"/>
  <c r="G412" i="22"/>
  <c r="F412" i="22"/>
  <c r="E412" i="22"/>
  <c r="D412" i="22"/>
  <c r="C412" i="22"/>
  <c r="P411" i="22"/>
  <c r="O411" i="22"/>
  <c r="N411" i="22"/>
  <c r="M411" i="22"/>
  <c r="L411" i="22"/>
  <c r="K411" i="22"/>
  <c r="J411" i="22"/>
  <c r="I411" i="22"/>
  <c r="H411" i="22"/>
  <c r="G411" i="22"/>
  <c r="F411" i="22"/>
  <c r="E411" i="22"/>
  <c r="D411" i="22"/>
  <c r="C411" i="22"/>
  <c r="P410" i="22"/>
  <c r="O410" i="22"/>
  <c r="N410" i="22"/>
  <c r="M410" i="22"/>
  <c r="L410" i="22"/>
  <c r="K410" i="22"/>
  <c r="J410" i="22"/>
  <c r="I410" i="22"/>
  <c r="H410" i="22"/>
  <c r="G410" i="22"/>
  <c r="F410" i="22"/>
  <c r="E410" i="22"/>
  <c r="D410" i="22"/>
  <c r="C410" i="22"/>
  <c r="P409" i="22"/>
  <c r="O409" i="22"/>
  <c r="N409" i="22"/>
  <c r="M409" i="22"/>
  <c r="L409" i="22"/>
  <c r="K409" i="22"/>
  <c r="J409" i="22"/>
  <c r="I409" i="22"/>
  <c r="H409" i="22"/>
  <c r="G409" i="22"/>
  <c r="F409" i="22"/>
  <c r="E409" i="22"/>
  <c r="D409" i="22"/>
  <c r="C409" i="22"/>
  <c r="P408" i="22"/>
  <c r="O408" i="22"/>
  <c r="N408" i="22"/>
  <c r="M408" i="22"/>
  <c r="L408" i="22"/>
  <c r="K408" i="22"/>
  <c r="J408" i="22"/>
  <c r="I408" i="22"/>
  <c r="H408" i="22"/>
  <c r="G408" i="22"/>
  <c r="F408" i="22"/>
  <c r="E408" i="22"/>
  <c r="D408" i="22"/>
  <c r="C408" i="22"/>
  <c r="P407" i="22"/>
  <c r="O407" i="22"/>
  <c r="N407" i="22"/>
  <c r="M407" i="22"/>
  <c r="L407" i="22"/>
  <c r="K407" i="22"/>
  <c r="J407" i="22"/>
  <c r="I407" i="22"/>
  <c r="H407" i="22"/>
  <c r="G407" i="22"/>
  <c r="F407" i="22"/>
  <c r="E407" i="22"/>
  <c r="D407" i="22"/>
  <c r="C407" i="22"/>
  <c r="P406" i="22"/>
  <c r="O406" i="22"/>
  <c r="N406" i="22"/>
  <c r="M406" i="22"/>
  <c r="L406" i="22"/>
  <c r="K406" i="22"/>
  <c r="J406" i="22"/>
  <c r="I406" i="22"/>
  <c r="H406" i="22"/>
  <c r="G406" i="22"/>
  <c r="F406" i="22"/>
  <c r="E406" i="22"/>
  <c r="D406" i="22"/>
  <c r="C406" i="22"/>
  <c r="P405" i="22"/>
  <c r="O405" i="22"/>
  <c r="N405" i="22"/>
  <c r="M405" i="22"/>
  <c r="L405" i="22"/>
  <c r="K405" i="22"/>
  <c r="J405" i="22"/>
  <c r="I405" i="22"/>
  <c r="H405" i="22"/>
  <c r="G405" i="22"/>
  <c r="F405" i="22"/>
  <c r="E405" i="22"/>
  <c r="D405" i="22"/>
  <c r="C405" i="22"/>
  <c r="P404" i="22"/>
  <c r="O404" i="22"/>
  <c r="N404" i="22"/>
  <c r="M404" i="22"/>
  <c r="L404" i="22"/>
  <c r="K404" i="22"/>
  <c r="J404" i="22"/>
  <c r="I404" i="22"/>
  <c r="H404" i="22"/>
  <c r="G404" i="22"/>
  <c r="F404" i="22"/>
  <c r="E404" i="22"/>
  <c r="D404" i="22"/>
  <c r="C404" i="22"/>
  <c r="P403" i="22"/>
  <c r="O403" i="22"/>
  <c r="N403" i="22"/>
  <c r="M403" i="22"/>
  <c r="L403" i="22"/>
  <c r="K403" i="22"/>
  <c r="J403" i="22"/>
  <c r="I403" i="22"/>
  <c r="H403" i="22"/>
  <c r="G403" i="22"/>
  <c r="F403" i="22"/>
  <c r="E403" i="22"/>
  <c r="D403" i="22"/>
  <c r="C403" i="22"/>
  <c r="P402" i="22"/>
  <c r="O402" i="22"/>
  <c r="N402" i="22"/>
  <c r="M402" i="22"/>
  <c r="L402" i="22"/>
  <c r="K402" i="22"/>
  <c r="J402" i="22"/>
  <c r="I402" i="22"/>
  <c r="H402" i="22"/>
  <c r="G402" i="22"/>
  <c r="F402" i="22"/>
  <c r="E402" i="22"/>
  <c r="D402" i="22"/>
  <c r="C402" i="22"/>
  <c r="P401" i="22"/>
  <c r="O401" i="22"/>
  <c r="N401" i="22"/>
  <c r="M401" i="22"/>
  <c r="L401" i="22"/>
  <c r="K401" i="22"/>
  <c r="J401" i="22"/>
  <c r="I401" i="22"/>
  <c r="H401" i="22"/>
  <c r="G401" i="22"/>
  <c r="F401" i="22"/>
  <c r="E401" i="22"/>
  <c r="D401" i="22"/>
  <c r="C401" i="22"/>
  <c r="P400" i="22"/>
  <c r="O400" i="22"/>
  <c r="N400" i="22"/>
  <c r="M400" i="22"/>
  <c r="L400" i="22"/>
  <c r="K400" i="22"/>
  <c r="J400" i="22"/>
  <c r="I400" i="22"/>
  <c r="H400" i="22"/>
  <c r="G400" i="22"/>
  <c r="F400" i="22"/>
  <c r="E400" i="22"/>
  <c r="D400" i="22"/>
  <c r="C400" i="22"/>
  <c r="P399" i="22"/>
  <c r="O399" i="22"/>
  <c r="N399" i="22"/>
  <c r="M399" i="22"/>
  <c r="L399" i="22"/>
  <c r="K399" i="22"/>
  <c r="J399" i="22"/>
  <c r="I399" i="22"/>
  <c r="H399" i="22"/>
  <c r="G399" i="22"/>
  <c r="F399" i="22"/>
  <c r="E399" i="22"/>
  <c r="D399" i="22"/>
  <c r="C399" i="22"/>
  <c r="P398" i="22"/>
  <c r="O398" i="22"/>
  <c r="N398" i="22"/>
  <c r="M398" i="22"/>
  <c r="L398" i="22"/>
  <c r="K398" i="22"/>
  <c r="J398" i="22"/>
  <c r="I398" i="22"/>
  <c r="H398" i="22"/>
  <c r="G398" i="22"/>
  <c r="F398" i="22"/>
  <c r="E398" i="22"/>
  <c r="D398" i="22"/>
  <c r="C398" i="22"/>
  <c r="P397" i="22"/>
  <c r="O397" i="22"/>
  <c r="N397" i="22"/>
  <c r="M397" i="22"/>
  <c r="L397" i="22"/>
  <c r="K397" i="22"/>
  <c r="J397" i="22"/>
  <c r="I397" i="22"/>
  <c r="H397" i="22"/>
  <c r="G397" i="22"/>
  <c r="F397" i="22"/>
  <c r="E397" i="22"/>
  <c r="D397" i="22"/>
  <c r="C397" i="22"/>
  <c r="P396" i="22"/>
  <c r="O396" i="22"/>
  <c r="N396" i="22"/>
  <c r="M396" i="22"/>
  <c r="L396" i="22"/>
  <c r="K396" i="22"/>
  <c r="J396" i="22"/>
  <c r="I396" i="22"/>
  <c r="H396" i="22"/>
  <c r="G396" i="22"/>
  <c r="F396" i="22"/>
  <c r="E396" i="22"/>
  <c r="D396" i="22"/>
  <c r="C396" i="22"/>
  <c r="P395" i="22"/>
  <c r="O395" i="22"/>
  <c r="N395" i="22"/>
  <c r="M395" i="22"/>
  <c r="L395" i="22"/>
  <c r="K395" i="22"/>
  <c r="J395" i="22"/>
  <c r="I395" i="22"/>
  <c r="H395" i="22"/>
  <c r="G395" i="22"/>
  <c r="F395" i="22"/>
  <c r="E395" i="22"/>
  <c r="D395" i="22"/>
  <c r="C395" i="22"/>
  <c r="P394" i="22"/>
  <c r="O394" i="22"/>
  <c r="N394" i="22"/>
  <c r="M394" i="22"/>
  <c r="L394" i="22"/>
  <c r="K394" i="22"/>
  <c r="J394" i="22"/>
  <c r="I394" i="22"/>
  <c r="H394" i="22"/>
  <c r="G394" i="22"/>
  <c r="F394" i="22"/>
  <c r="E394" i="22"/>
  <c r="D394" i="22"/>
  <c r="C394" i="22"/>
  <c r="P393" i="22"/>
  <c r="O393" i="22"/>
  <c r="N393" i="22"/>
  <c r="M393" i="22"/>
  <c r="L393" i="22"/>
  <c r="K393" i="22"/>
  <c r="J393" i="22"/>
  <c r="I393" i="22"/>
  <c r="H393" i="22"/>
  <c r="G393" i="22"/>
  <c r="F393" i="22"/>
  <c r="E393" i="22"/>
  <c r="D393" i="22"/>
  <c r="C393" i="22"/>
  <c r="P392" i="22"/>
  <c r="O392" i="22"/>
  <c r="N392" i="22"/>
  <c r="M392" i="22"/>
  <c r="L392" i="22"/>
  <c r="K392" i="22"/>
  <c r="J392" i="22"/>
  <c r="I392" i="22"/>
  <c r="H392" i="22"/>
  <c r="G392" i="22"/>
  <c r="F392" i="22"/>
  <c r="E392" i="22"/>
  <c r="D392" i="22"/>
  <c r="C392" i="22"/>
  <c r="P391" i="22"/>
  <c r="O391" i="22"/>
  <c r="N391" i="22"/>
  <c r="M391" i="22"/>
  <c r="L391" i="22"/>
  <c r="K391" i="22"/>
  <c r="J391" i="22"/>
  <c r="I391" i="22"/>
  <c r="H391" i="22"/>
  <c r="G391" i="22"/>
  <c r="F391" i="22"/>
  <c r="E391" i="22"/>
  <c r="D391" i="22"/>
  <c r="C391" i="22"/>
  <c r="P390" i="22"/>
  <c r="O390" i="22"/>
  <c r="N390" i="22"/>
  <c r="M390" i="22"/>
  <c r="L390" i="22"/>
  <c r="K390" i="22"/>
  <c r="J390" i="22"/>
  <c r="I390" i="22"/>
  <c r="H390" i="22"/>
  <c r="G390" i="22"/>
  <c r="F390" i="22"/>
  <c r="E390" i="22"/>
  <c r="D390" i="22"/>
  <c r="C390" i="22"/>
  <c r="P389" i="22"/>
  <c r="O389" i="22"/>
  <c r="N389" i="22"/>
  <c r="M389" i="22"/>
  <c r="L389" i="22"/>
  <c r="K389" i="22"/>
  <c r="J389" i="22"/>
  <c r="I389" i="22"/>
  <c r="H389" i="22"/>
  <c r="G389" i="22"/>
  <c r="F389" i="22"/>
  <c r="E389" i="22"/>
  <c r="D389" i="22"/>
  <c r="C389" i="22"/>
  <c r="P388" i="22"/>
  <c r="O388" i="22"/>
  <c r="N388" i="22"/>
  <c r="M388" i="22"/>
  <c r="L388" i="22"/>
  <c r="K388" i="22"/>
  <c r="J388" i="22"/>
  <c r="I388" i="22"/>
  <c r="H388" i="22"/>
  <c r="G388" i="22"/>
  <c r="F388" i="22"/>
  <c r="E388" i="22"/>
  <c r="D388" i="22"/>
  <c r="C388" i="22"/>
  <c r="P387" i="22"/>
  <c r="O387" i="22"/>
  <c r="N387" i="22"/>
  <c r="M387" i="22"/>
  <c r="L387" i="22"/>
  <c r="K387" i="22"/>
  <c r="J387" i="22"/>
  <c r="I387" i="22"/>
  <c r="H387" i="22"/>
  <c r="G387" i="22"/>
  <c r="F387" i="22"/>
  <c r="E387" i="22"/>
  <c r="D387" i="22"/>
  <c r="C387" i="22"/>
  <c r="P386" i="22"/>
  <c r="O386" i="22"/>
  <c r="N386" i="22"/>
  <c r="M386" i="22"/>
  <c r="L386" i="22"/>
  <c r="K386" i="22"/>
  <c r="J386" i="22"/>
  <c r="I386" i="22"/>
  <c r="H386" i="22"/>
  <c r="G386" i="22"/>
  <c r="F386" i="22"/>
  <c r="E386" i="22"/>
  <c r="D386" i="22"/>
  <c r="C386" i="22"/>
  <c r="P385" i="22"/>
  <c r="O385" i="22"/>
  <c r="N385" i="22"/>
  <c r="M385" i="22"/>
  <c r="L385" i="22"/>
  <c r="K385" i="22"/>
  <c r="J385" i="22"/>
  <c r="I385" i="22"/>
  <c r="H385" i="22"/>
  <c r="G385" i="22"/>
  <c r="F385" i="22"/>
  <c r="E385" i="22"/>
  <c r="D385" i="22"/>
  <c r="C385" i="22"/>
  <c r="P384" i="22"/>
  <c r="O384" i="22"/>
  <c r="N384" i="22"/>
  <c r="M384" i="22"/>
  <c r="L384" i="22"/>
  <c r="K384" i="22"/>
  <c r="J384" i="22"/>
  <c r="I384" i="22"/>
  <c r="H384" i="22"/>
  <c r="G384" i="22"/>
  <c r="E384" i="22"/>
  <c r="D384" i="22"/>
  <c r="C384" i="22"/>
  <c r="P383" i="22"/>
  <c r="O383" i="22"/>
  <c r="N383" i="22"/>
  <c r="M383" i="22"/>
  <c r="L383" i="22"/>
  <c r="K383" i="22"/>
  <c r="J383" i="22"/>
  <c r="I383" i="22"/>
  <c r="H383" i="22"/>
  <c r="G383" i="22"/>
  <c r="E383" i="22"/>
  <c r="D383" i="22"/>
  <c r="C383" i="22"/>
  <c r="P382" i="22"/>
  <c r="O382" i="22"/>
  <c r="N382" i="22"/>
  <c r="M382" i="22"/>
  <c r="L382" i="22"/>
  <c r="K382" i="22"/>
  <c r="J382" i="22"/>
  <c r="I382" i="22"/>
  <c r="H382" i="22"/>
  <c r="G382" i="22"/>
  <c r="E382" i="22"/>
  <c r="D382" i="22"/>
  <c r="C382" i="22"/>
  <c r="P381" i="22"/>
  <c r="O381" i="22"/>
  <c r="N381" i="22"/>
  <c r="M381" i="22"/>
  <c r="L381" i="22"/>
  <c r="K381" i="22"/>
  <c r="J381" i="22"/>
  <c r="I381" i="22"/>
  <c r="H381" i="22"/>
  <c r="G381" i="22"/>
  <c r="E381" i="22"/>
  <c r="D381" i="22"/>
  <c r="C381" i="22"/>
  <c r="P380" i="22"/>
  <c r="O380" i="22"/>
  <c r="N380" i="22"/>
  <c r="M380" i="22"/>
  <c r="L380" i="22"/>
  <c r="K380" i="22"/>
  <c r="J380" i="22"/>
  <c r="I380" i="22"/>
  <c r="H380" i="22"/>
  <c r="G380" i="22"/>
  <c r="F380" i="22"/>
  <c r="E380" i="22"/>
  <c r="D380" i="22"/>
  <c r="C380" i="22"/>
  <c r="P379" i="22"/>
  <c r="O379" i="22"/>
  <c r="N379" i="22"/>
  <c r="M379" i="22"/>
  <c r="L379" i="22"/>
  <c r="K379" i="22"/>
  <c r="J379" i="22"/>
  <c r="I379" i="22"/>
  <c r="H379" i="22"/>
  <c r="G379" i="22"/>
  <c r="F379" i="22"/>
  <c r="E379" i="22"/>
  <c r="D379" i="22"/>
  <c r="C379" i="22"/>
  <c r="P378" i="22"/>
  <c r="O378" i="22"/>
  <c r="N378" i="22"/>
  <c r="M378" i="22"/>
  <c r="L378" i="22"/>
  <c r="K378" i="22"/>
  <c r="J378" i="22"/>
  <c r="I378" i="22"/>
  <c r="H378" i="22"/>
  <c r="G378" i="22"/>
  <c r="F378" i="22"/>
  <c r="E378" i="22"/>
  <c r="D378" i="22"/>
  <c r="C378" i="22"/>
  <c r="P377" i="22"/>
  <c r="O377" i="22"/>
  <c r="N377" i="22"/>
  <c r="M377" i="22"/>
  <c r="L377" i="22"/>
  <c r="K377" i="22"/>
  <c r="J377" i="22"/>
  <c r="I377" i="22"/>
  <c r="H377" i="22"/>
  <c r="G377" i="22"/>
  <c r="F377" i="22"/>
  <c r="E377" i="22"/>
  <c r="D377" i="22"/>
  <c r="C377" i="22"/>
  <c r="P376" i="22"/>
  <c r="O376" i="22"/>
  <c r="N376" i="22"/>
  <c r="M376" i="22"/>
  <c r="L376" i="22"/>
  <c r="K376" i="22"/>
  <c r="J376" i="22"/>
  <c r="I376" i="22"/>
  <c r="H376" i="22"/>
  <c r="G376" i="22"/>
  <c r="F376" i="22"/>
  <c r="E376" i="22"/>
  <c r="D376" i="22"/>
  <c r="C376" i="22"/>
  <c r="P375" i="22"/>
  <c r="O375" i="22"/>
  <c r="N375" i="22"/>
  <c r="M375" i="22"/>
  <c r="L375" i="22"/>
  <c r="K375" i="22"/>
  <c r="J375" i="22"/>
  <c r="I375" i="22"/>
  <c r="H375" i="22"/>
  <c r="G375" i="22"/>
  <c r="F375" i="22"/>
  <c r="E375" i="22"/>
  <c r="D375" i="22"/>
  <c r="C375" i="22"/>
  <c r="P374" i="22"/>
  <c r="O374" i="22"/>
  <c r="N374" i="22"/>
  <c r="M374" i="22"/>
  <c r="L374" i="22"/>
  <c r="K374" i="22"/>
  <c r="J374" i="22"/>
  <c r="I374" i="22"/>
  <c r="H374" i="22"/>
  <c r="G374" i="22"/>
  <c r="F374" i="22"/>
  <c r="E374" i="22"/>
  <c r="D374" i="22"/>
  <c r="C374" i="22"/>
  <c r="P373" i="22"/>
  <c r="O373" i="22"/>
  <c r="N373" i="22"/>
  <c r="M373" i="22"/>
  <c r="L373" i="22"/>
  <c r="K373" i="22"/>
  <c r="J373" i="22"/>
  <c r="I373" i="22"/>
  <c r="H373" i="22"/>
  <c r="G373" i="22"/>
  <c r="F373" i="22"/>
  <c r="E373" i="22"/>
  <c r="D373" i="22"/>
  <c r="C373" i="22"/>
  <c r="P372" i="22"/>
  <c r="O372" i="22"/>
  <c r="N372" i="22"/>
  <c r="M372" i="22"/>
  <c r="L372" i="22"/>
  <c r="K372" i="22"/>
  <c r="J372" i="22"/>
  <c r="I372" i="22"/>
  <c r="H372" i="22"/>
  <c r="G372" i="22"/>
  <c r="F372" i="22"/>
  <c r="E372" i="22"/>
  <c r="D372" i="22"/>
  <c r="C372" i="22"/>
  <c r="P371" i="22"/>
  <c r="O371" i="22"/>
  <c r="N371" i="22"/>
  <c r="M371" i="22"/>
  <c r="L371" i="22"/>
  <c r="K371" i="22"/>
  <c r="J371" i="22"/>
  <c r="I371" i="22"/>
  <c r="H371" i="22"/>
  <c r="G371" i="22"/>
  <c r="F371" i="22"/>
  <c r="E371" i="22"/>
  <c r="D371" i="22"/>
  <c r="C371" i="22"/>
  <c r="P370" i="22"/>
  <c r="O370" i="22"/>
  <c r="N370" i="22"/>
  <c r="M370" i="22"/>
  <c r="L370" i="22"/>
  <c r="K370" i="22"/>
  <c r="J370" i="22"/>
  <c r="I370" i="22"/>
  <c r="H370" i="22"/>
  <c r="G370" i="22"/>
  <c r="F370" i="22"/>
  <c r="E370" i="22"/>
  <c r="D370" i="22"/>
  <c r="C370" i="22"/>
  <c r="P369" i="22"/>
  <c r="O369" i="22"/>
  <c r="N369" i="22"/>
  <c r="M369" i="22"/>
  <c r="L369" i="22"/>
  <c r="K369" i="22"/>
  <c r="J369" i="22"/>
  <c r="I369" i="22"/>
  <c r="H369" i="22"/>
  <c r="G369" i="22"/>
  <c r="F369" i="22"/>
  <c r="E369" i="22"/>
  <c r="D369" i="22"/>
  <c r="C369" i="22"/>
  <c r="P368" i="22"/>
  <c r="O368" i="22"/>
  <c r="N368" i="22"/>
  <c r="M368" i="22"/>
  <c r="L368" i="22"/>
  <c r="K368" i="22"/>
  <c r="J368" i="22"/>
  <c r="I368" i="22"/>
  <c r="H368" i="22"/>
  <c r="G368" i="22"/>
  <c r="F368" i="22"/>
  <c r="E368" i="22"/>
  <c r="D368" i="22"/>
  <c r="C368" i="22"/>
  <c r="P367" i="22"/>
  <c r="O367" i="22"/>
  <c r="N367" i="22"/>
  <c r="M367" i="22"/>
  <c r="L367" i="22"/>
  <c r="K367" i="22"/>
  <c r="J367" i="22"/>
  <c r="I367" i="22"/>
  <c r="H367" i="22"/>
  <c r="G367" i="22"/>
  <c r="F367" i="22"/>
  <c r="E367" i="22"/>
  <c r="D367" i="22"/>
  <c r="C367" i="22"/>
  <c r="P366" i="22"/>
  <c r="O366" i="22"/>
  <c r="N366" i="22"/>
  <c r="M366" i="22"/>
  <c r="L366" i="22"/>
  <c r="K366" i="22"/>
  <c r="J366" i="22"/>
  <c r="I366" i="22"/>
  <c r="H366" i="22"/>
  <c r="G366" i="22"/>
  <c r="F366" i="22"/>
  <c r="E366" i="22"/>
  <c r="D366" i="22"/>
  <c r="C366" i="22"/>
  <c r="P365" i="22"/>
  <c r="O365" i="22"/>
  <c r="N365" i="22"/>
  <c r="M365" i="22"/>
  <c r="L365" i="22"/>
  <c r="K365" i="22"/>
  <c r="J365" i="22"/>
  <c r="I365" i="22"/>
  <c r="H365" i="22"/>
  <c r="G365" i="22"/>
  <c r="F365" i="22"/>
  <c r="E365" i="22"/>
  <c r="D365" i="22"/>
  <c r="C365" i="22"/>
  <c r="P364" i="22"/>
  <c r="O364" i="22"/>
  <c r="N364" i="22"/>
  <c r="M364" i="22"/>
  <c r="L364" i="22"/>
  <c r="K364" i="22"/>
  <c r="J364" i="22"/>
  <c r="I364" i="22"/>
  <c r="H364" i="22"/>
  <c r="G364" i="22"/>
  <c r="F364" i="22"/>
  <c r="E364" i="22"/>
  <c r="D364" i="22"/>
  <c r="C364" i="22"/>
  <c r="P363" i="22"/>
  <c r="O363" i="22"/>
  <c r="N363" i="22"/>
  <c r="M363" i="22"/>
  <c r="L363" i="22"/>
  <c r="K363" i="22"/>
  <c r="J363" i="22"/>
  <c r="I363" i="22"/>
  <c r="H363" i="22"/>
  <c r="G363" i="22"/>
  <c r="F363" i="22"/>
  <c r="E363" i="22"/>
  <c r="D363" i="22"/>
  <c r="C363" i="22"/>
  <c r="P362" i="22"/>
  <c r="O362" i="22"/>
  <c r="N362" i="22"/>
  <c r="M362" i="22"/>
  <c r="L362" i="22"/>
  <c r="K362" i="22"/>
  <c r="J362" i="22"/>
  <c r="I362" i="22"/>
  <c r="H362" i="22"/>
  <c r="G362" i="22"/>
  <c r="F362" i="22"/>
  <c r="E362" i="22"/>
  <c r="D362" i="22"/>
  <c r="C362" i="22"/>
  <c r="P361" i="22"/>
  <c r="O361" i="22"/>
  <c r="N361" i="22"/>
  <c r="M361" i="22"/>
  <c r="L361" i="22"/>
  <c r="K361" i="22"/>
  <c r="J361" i="22"/>
  <c r="I361" i="22"/>
  <c r="H361" i="22"/>
  <c r="G361" i="22"/>
  <c r="F361" i="22"/>
  <c r="E361" i="22"/>
  <c r="D361" i="22"/>
  <c r="C361" i="22"/>
  <c r="P360" i="22"/>
  <c r="O360" i="22"/>
  <c r="N360" i="22"/>
  <c r="M360" i="22"/>
  <c r="L360" i="22"/>
  <c r="K360" i="22"/>
  <c r="J360" i="22"/>
  <c r="I360" i="22"/>
  <c r="H360" i="22"/>
  <c r="G360" i="22"/>
  <c r="F360" i="22"/>
  <c r="E360" i="22"/>
  <c r="D360" i="22"/>
  <c r="C360" i="22"/>
  <c r="P359" i="22"/>
  <c r="O359" i="22"/>
  <c r="N359" i="22"/>
  <c r="M359" i="22"/>
  <c r="L359" i="22"/>
  <c r="K359" i="22"/>
  <c r="J359" i="22"/>
  <c r="I359" i="22"/>
  <c r="H359" i="22"/>
  <c r="G359" i="22"/>
  <c r="F359" i="22"/>
  <c r="E359" i="22"/>
  <c r="D359" i="22"/>
  <c r="C359" i="22"/>
  <c r="P358" i="22"/>
  <c r="O358" i="22"/>
  <c r="N358" i="22"/>
  <c r="M358" i="22"/>
  <c r="L358" i="22"/>
  <c r="K358" i="22"/>
  <c r="J358" i="22"/>
  <c r="I358" i="22"/>
  <c r="H358" i="22"/>
  <c r="G358" i="22"/>
  <c r="F358" i="22"/>
  <c r="E358" i="22"/>
  <c r="D358" i="22"/>
  <c r="C358" i="22"/>
  <c r="P357" i="22"/>
  <c r="O357" i="22"/>
  <c r="N357" i="22"/>
  <c r="M357" i="22"/>
  <c r="L357" i="22"/>
  <c r="K357" i="22"/>
  <c r="J357" i="22"/>
  <c r="I357" i="22"/>
  <c r="H357" i="22"/>
  <c r="G357" i="22"/>
  <c r="F357" i="22"/>
  <c r="E357" i="22"/>
  <c r="D357" i="22"/>
  <c r="C357" i="22"/>
  <c r="P356" i="22"/>
  <c r="O356" i="22"/>
  <c r="N356" i="22"/>
  <c r="M356" i="22"/>
  <c r="L356" i="22"/>
  <c r="K356" i="22"/>
  <c r="J356" i="22"/>
  <c r="I356" i="22"/>
  <c r="H356" i="22"/>
  <c r="G356" i="22"/>
  <c r="F356" i="22"/>
  <c r="E356" i="22"/>
  <c r="D356" i="22"/>
  <c r="C356" i="22"/>
  <c r="P355" i="22"/>
  <c r="O355" i="22"/>
  <c r="N355" i="22"/>
  <c r="M355" i="22"/>
  <c r="L355" i="22"/>
  <c r="K355" i="22"/>
  <c r="J355" i="22"/>
  <c r="I355" i="22"/>
  <c r="H355" i="22"/>
  <c r="G355" i="22"/>
  <c r="F355" i="22"/>
  <c r="E355" i="22"/>
  <c r="D355" i="22"/>
  <c r="C355" i="22"/>
  <c r="P354" i="22"/>
  <c r="O354" i="22"/>
  <c r="N354" i="22"/>
  <c r="M354" i="22"/>
  <c r="L354" i="22"/>
  <c r="K354" i="22"/>
  <c r="J354" i="22"/>
  <c r="I354" i="22"/>
  <c r="H354" i="22"/>
  <c r="G354" i="22"/>
  <c r="F354" i="22"/>
  <c r="E354" i="22"/>
  <c r="D354" i="22"/>
  <c r="C354" i="22"/>
  <c r="P353" i="22"/>
  <c r="O353" i="22"/>
  <c r="N353" i="22"/>
  <c r="M353" i="22"/>
  <c r="L353" i="22"/>
  <c r="K353" i="22"/>
  <c r="J353" i="22"/>
  <c r="I353" i="22"/>
  <c r="H353" i="22"/>
  <c r="G353" i="22"/>
  <c r="F353" i="22"/>
  <c r="E353" i="22"/>
  <c r="D353" i="22"/>
  <c r="C353" i="22"/>
  <c r="P352" i="22"/>
  <c r="O352" i="22"/>
  <c r="N352" i="22"/>
  <c r="M352" i="22"/>
  <c r="L352" i="22"/>
  <c r="K352" i="22"/>
  <c r="J352" i="22"/>
  <c r="I352" i="22"/>
  <c r="H352" i="22"/>
  <c r="G352" i="22"/>
  <c r="F352" i="22"/>
  <c r="E352" i="22"/>
  <c r="D352" i="22"/>
  <c r="C352" i="22"/>
  <c r="P351" i="22"/>
  <c r="O351" i="22"/>
  <c r="N351" i="22"/>
  <c r="M351" i="22"/>
  <c r="L351" i="22"/>
  <c r="K351" i="22"/>
  <c r="J351" i="22"/>
  <c r="I351" i="22"/>
  <c r="H351" i="22"/>
  <c r="G351" i="22"/>
  <c r="F351" i="22"/>
  <c r="E351" i="22"/>
  <c r="D351" i="22"/>
  <c r="C351" i="22"/>
  <c r="P350" i="22"/>
  <c r="O350" i="22"/>
  <c r="N350" i="22"/>
  <c r="M350" i="22"/>
  <c r="L350" i="22"/>
  <c r="K350" i="22"/>
  <c r="J350" i="22"/>
  <c r="I350" i="22"/>
  <c r="H350" i="22"/>
  <c r="G350" i="22"/>
  <c r="F350" i="22"/>
  <c r="E350" i="22"/>
  <c r="D350" i="22"/>
  <c r="C350" i="22"/>
  <c r="P349" i="22"/>
  <c r="O349" i="22"/>
  <c r="N349" i="22"/>
  <c r="M349" i="22"/>
  <c r="L349" i="22"/>
  <c r="K349" i="22"/>
  <c r="J349" i="22"/>
  <c r="I349" i="22"/>
  <c r="H349" i="22"/>
  <c r="G349" i="22"/>
  <c r="F349" i="22"/>
  <c r="E349" i="22"/>
  <c r="D349" i="22"/>
  <c r="C349" i="22"/>
  <c r="P348" i="22"/>
  <c r="O348" i="22"/>
  <c r="N348" i="22"/>
  <c r="M348" i="22"/>
  <c r="L348" i="22"/>
  <c r="K348" i="22"/>
  <c r="J348" i="22"/>
  <c r="I348" i="22"/>
  <c r="H348" i="22"/>
  <c r="G348" i="22"/>
  <c r="F348" i="22"/>
  <c r="E348" i="22"/>
  <c r="D348" i="22"/>
  <c r="C348" i="22"/>
  <c r="P347" i="22"/>
  <c r="O347" i="22"/>
  <c r="N347" i="22"/>
  <c r="M347" i="22"/>
  <c r="L347" i="22"/>
  <c r="K347" i="22"/>
  <c r="J347" i="22"/>
  <c r="I347" i="22"/>
  <c r="H347" i="22"/>
  <c r="G347" i="22"/>
  <c r="F347" i="22"/>
  <c r="E347" i="22"/>
  <c r="D347" i="22"/>
  <c r="C347" i="22"/>
  <c r="P346" i="22"/>
  <c r="O346" i="22"/>
  <c r="N346" i="22"/>
  <c r="M346" i="22"/>
  <c r="L346" i="22"/>
  <c r="K346" i="22"/>
  <c r="J346" i="22"/>
  <c r="I346" i="22"/>
  <c r="H346" i="22"/>
  <c r="G346" i="22"/>
  <c r="F346" i="22"/>
  <c r="E346" i="22"/>
  <c r="D346" i="22"/>
  <c r="C346" i="22"/>
  <c r="P345" i="22"/>
  <c r="O345" i="22"/>
  <c r="N345" i="22"/>
  <c r="M345" i="22"/>
  <c r="L345" i="22"/>
  <c r="K345" i="22"/>
  <c r="J345" i="22"/>
  <c r="I345" i="22"/>
  <c r="H345" i="22"/>
  <c r="G345" i="22"/>
  <c r="F345" i="22"/>
  <c r="E345" i="22"/>
  <c r="D345" i="22"/>
  <c r="C345" i="22"/>
  <c r="P344" i="22"/>
  <c r="O344" i="22"/>
  <c r="N344" i="22"/>
  <c r="M344" i="22"/>
  <c r="L344" i="22"/>
  <c r="K344" i="22"/>
  <c r="J344" i="22"/>
  <c r="I344" i="22"/>
  <c r="H344" i="22"/>
  <c r="G344" i="22"/>
  <c r="F344" i="22"/>
  <c r="E344" i="22"/>
  <c r="D344" i="22"/>
  <c r="C344" i="22"/>
  <c r="P343" i="22"/>
  <c r="O343" i="22"/>
  <c r="N343" i="22"/>
  <c r="M343" i="22"/>
  <c r="L343" i="22"/>
  <c r="K343" i="22"/>
  <c r="J343" i="22"/>
  <c r="I343" i="22"/>
  <c r="H343" i="22"/>
  <c r="G343" i="22"/>
  <c r="F343" i="22"/>
  <c r="E343" i="22"/>
  <c r="D343" i="22"/>
  <c r="C343" i="22"/>
  <c r="P342" i="22"/>
  <c r="O342" i="22"/>
  <c r="N342" i="22"/>
  <c r="M342" i="22"/>
  <c r="L342" i="22"/>
  <c r="K342" i="22"/>
  <c r="J342" i="22"/>
  <c r="I342" i="22"/>
  <c r="H342" i="22"/>
  <c r="G342" i="22"/>
  <c r="F342" i="22"/>
  <c r="E342" i="22"/>
  <c r="D342" i="22"/>
  <c r="C342" i="22"/>
  <c r="P341" i="22"/>
  <c r="O341" i="22"/>
  <c r="N341" i="22"/>
  <c r="M341" i="22"/>
  <c r="L341" i="22"/>
  <c r="K341" i="22"/>
  <c r="J341" i="22"/>
  <c r="I341" i="22"/>
  <c r="H341" i="22"/>
  <c r="G341" i="22"/>
  <c r="F341" i="22"/>
  <c r="E341" i="22"/>
  <c r="D341" i="22"/>
  <c r="C341" i="22"/>
  <c r="P340" i="22"/>
  <c r="O340" i="22"/>
  <c r="N340" i="22"/>
  <c r="M340" i="22"/>
  <c r="L340" i="22"/>
  <c r="K340" i="22"/>
  <c r="J340" i="22"/>
  <c r="I340" i="22"/>
  <c r="H340" i="22"/>
  <c r="G340" i="22"/>
  <c r="F340" i="22"/>
  <c r="E340" i="22"/>
  <c r="D340" i="22"/>
  <c r="C340" i="22"/>
  <c r="P339" i="22"/>
  <c r="O339" i="22"/>
  <c r="N339" i="22"/>
  <c r="M339" i="22"/>
  <c r="L339" i="22"/>
  <c r="K339" i="22"/>
  <c r="J339" i="22"/>
  <c r="I339" i="22"/>
  <c r="H339" i="22"/>
  <c r="G339" i="22"/>
  <c r="F339" i="22"/>
  <c r="E339" i="22"/>
  <c r="D339" i="22"/>
  <c r="C339" i="22"/>
  <c r="P338" i="22"/>
  <c r="O338" i="22"/>
  <c r="N338" i="22"/>
  <c r="M338" i="22"/>
  <c r="L338" i="22"/>
  <c r="K338" i="22"/>
  <c r="J338" i="22"/>
  <c r="I338" i="22"/>
  <c r="H338" i="22"/>
  <c r="G338" i="22"/>
  <c r="F338" i="22"/>
  <c r="E338" i="22"/>
  <c r="D338" i="22"/>
  <c r="C338" i="22"/>
  <c r="P337" i="22"/>
  <c r="O337" i="22"/>
  <c r="N337" i="22"/>
  <c r="M337" i="22"/>
  <c r="L337" i="22"/>
  <c r="K337" i="22"/>
  <c r="J337" i="22"/>
  <c r="I337" i="22"/>
  <c r="H337" i="22"/>
  <c r="G337" i="22"/>
  <c r="F337" i="22"/>
  <c r="E337" i="22"/>
  <c r="D337" i="22"/>
  <c r="C337" i="22"/>
  <c r="P336" i="22"/>
  <c r="O336" i="22"/>
  <c r="N336" i="22"/>
  <c r="M336" i="22"/>
  <c r="L336" i="22"/>
  <c r="K336" i="22"/>
  <c r="J336" i="22"/>
  <c r="I336" i="22"/>
  <c r="H336" i="22"/>
  <c r="G336" i="22"/>
  <c r="F336" i="22"/>
  <c r="E336" i="22"/>
  <c r="D336" i="22"/>
  <c r="C336" i="22"/>
  <c r="P335" i="22"/>
  <c r="O335" i="22"/>
  <c r="N335" i="22"/>
  <c r="M335" i="22"/>
  <c r="L335" i="22"/>
  <c r="K335" i="22"/>
  <c r="J335" i="22"/>
  <c r="I335" i="22"/>
  <c r="H335" i="22"/>
  <c r="G335" i="22"/>
  <c r="F335" i="22"/>
  <c r="E335" i="22"/>
  <c r="D335" i="22"/>
  <c r="C335" i="22"/>
  <c r="P334" i="22"/>
  <c r="O334" i="22"/>
  <c r="N334" i="22"/>
  <c r="M334" i="22"/>
  <c r="L334" i="22"/>
  <c r="K334" i="22"/>
  <c r="J334" i="22"/>
  <c r="I334" i="22"/>
  <c r="H334" i="22"/>
  <c r="G334" i="22"/>
  <c r="F334" i="22"/>
  <c r="E334" i="22"/>
  <c r="D334" i="22"/>
  <c r="C334" i="22"/>
  <c r="P333" i="22"/>
  <c r="O333" i="22"/>
  <c r="N333" i="22"/>
  <c r="M333" i="22"/>
  <c r="L333" i="22"/>
  <c r="K333" i="22"/>
  <c r="J333" i="22"/>
  <c r="I333" i="22"/>
  <c r="H333" i="22"/>
  <c r="G333" i="22"/>
  <c r="F333" i="22"/>
  <c r="E333" i="22"/>
  <c r="D333" i="22"/>
  <c r="C333" i="22"/>
  <c r="P332" i="22"/>
  <c r="O332" i="22"/>
  <c r="N332" i="22"/>
  <c r="M332" i="22"/>
  <c r="L332" i="22"/>
  <c r="K332" i="22"/>
  <c r="J332" i="22"/>
  <c r="I332" i="22"/>
  <c r="H332" i="22"/>
  <c r="G332" i="22"/>
  <c r="F332" i="22"/>
  <c r="E332" i="22"/>
  <c r="D332" i="22"/>
  <c r="C332" i="22"/>
  <c r="P331" i="22"/>
  <c r="O331" i="22"/>
  <c r="N331" i="22"/>
  <c r="M331" i="22"/>
  <c r="L331" i="22"/>
  <c r="K331" i="22"/>
  <c r="J331" i="22"/>
  <c r="I331" i="22"/>
  <c r="H331" i="22"/>
  <c r="G331" i="22"/>
  <c r="F331" i="22"/>
  <c r="E331" i="22"/>
  <c r="D331" i="22"/>
  <c r="C331" i="22"/>
  <c r="P330" i="22"/>
  <c r="O330" i="22"/>
  <c r="N330" i="22"/>
  <c r="M330" i="22"/>
  <c r="L330" i="22"/>
  <c r="K330" i="22"/>
  <c r="J330" i="22"/>
  <c r="I330" i="22"/>
  <c r="H330" i="22"/>
  <c r="G330" i="22"/>
  <c r="F330" i="22"/>
  <c r="E330" i="22"/>
  <c r="D330" i="22"/>
  <c r="C330" i="22"/>
  <c r="P329" i="22"/>
  <c r="O329" i="22"/>
  <c r="N329" i="22"/>
  <c r="M329" i="22"/>
  <c r="L329" i="22"/>
  <c r="K329" i="22"/>
  <c r="J329" i="22"/>
  <c r="I329" i="22"/>
  <c r="H329" i="22"/>
  <c r="G329" i="22"/>
  <c r="F329" i="22"/>
  <c r="E329" i="22"/>
  <c r="D329" i="22"/>
  <c r="C329" i="22"/>
  <c r="P328" i="22"/>
  <c r="O328" i="22"/>
  <c r="N328" i="22"/>
  <c r="M328" i="22"/>
  <c r="L328" i="22"/>
  <c r="K328" i="22"/>
  <c r="J328" i="22"/>
  <c r="I328" i="22"/>
  <c r="H328" i="22"/>
  <c r="G328" i="22"/>
  <c r="F328" i="22"/>
  <c r="E328" i="22"/>
  <c r="D328" i="22"/>
  <c r="C328" i="22"/>
  <c r="P327" i="22"/>
  <c r="O327" i="22"/>
  <c r="N327" i="22"/>
  <c r="M327" i="22"/>
  <c r="L327" i="22"/>
  <c r="K327" i="22"/>
  <c r="J327" i="22"/>
  <c r="I327" i="22"/>
  <c r="H327" i="22"/>
  <c r="G327" i="22"/>
  <c r="F327" i="22"/>
  <c r="E327" i="22"/>
  <c r="D327" i="22"/>
  <c r="C327" i="22"/>
  <c r="P326" i="22"/>
  <c r="O326" i="22"/>
  <c r="N326" i="22"/>
  <c r="M326" i="22"/>
  <c r="L326" i="22"/>
  <c r="K326" i="22"/>
  <c r="J326" i="22"/>
  <c r="I326" i="22"/>
  <c r="H326" i="22"/>
  <c r="G326" i="22"/>
  <c r="F326" i="22"/>
  <c r="E326" i="22"/>
  <c r="D326" i="22"/>
  <c r="C326" i="22"/>
  <c r="P325" i="22"/>
  <c r="O325" i="22"/>
  <c r="N325" i="22"/>
  <c r="M325" i="22"/>
  <c r="L325" i="22"/>
  <c r="K325" i="22"/>
  <c r="J325" i="22"/>
  <c r="I325" i="22"/>
  <c r="H325" i="22"/>
  <c r="G325" i="22"/>
  <c r="F325" i="22"/>
  <c r="E325" i="22"/>
  <c r="D325" i="22"/>
  <c r="C325" i="22"/>
  <c r="P324" i="22"/>
  <c r="O324" i="22"/>
  <c r="N324" i="22"/>
  <c r="M324" i="22"/>
  <c r="L324" i="22"/>
  <c r="K324" i="22"/>
  <c r="J324" i="22"/>
  <c r="I324" i="22"/>
  <c r="H324" i="22"/>
  <c r="G324" i="22"/>
  <c r="F324" i="22"/>
  <c r="E324" i="22"/>
  <c r="D324" i="22"/>
  <c r="C324" i="22"/>
  <c r="P323" i="22"/>
  <c r="O323" i="22"/>
  <c r="N323" i="22"/>
  <c r="M323" i="22"/>
  <c r="L323" i="22"/>
  <c r="K323" i="22"/>
  <c r="J323" i="22"/>
  <c r="I323" i="22"/>
  <c r="H323" i="22"/>
  <c r="G323" i="22"/>
  <c r="F323" i="22"/>
  <c r="E323" i="22"/>
  <c r="D323" i="22"/>
  <c r="C323" i="22"/>
  <c r="P322" i="22"/>
  <c r="O322" i="22"/>
  <c r="N322" i="22"/>
  <c r="M322" i="22"/>
  <c r="L322" i="22"/>
  <c r="K322" i="22"/>
  <c r="J322" i="22"/>
  <c r="I322" i="22"/>
  <c r="H322" i="22"/>
  <c r="G322" i="22"/>
  <c r="F322" i="22"/>
  <c r="E322" i="22"/>
  <c r="D322" i="22"/>
  <c r="C322" i="22"/>
  <c r="P321" i="22"/>
  <c r="O321" i="22"/>
  <c r="N321" i="22"/>
  <c r="M321" i="22"/>
  <c r="L321" i="22"/>
  <c r="K321" i="22"/>
  <c r="J321" i="22"/>
  <c r="I321" i="22"/>
  <c r="H321" i="22"/>
  <c r="G321" i="22"/>
  <c r="F321" i="22"/>
  <c r="E321" i="22"/>
  <c r="D321" i="22"/>
  <c r="C321" i="22"/>
  <c r="P320" i="22"/>
  <c r="O320" i="22"/>
  <c r="N320" i="22"/>
  <c r="M320" i="22"/>
  <c r="L320" i="22"/>
  <c r="K320" i="22"/>
  <c r="J320" i="22"/>
  <c r="I320" i="22"/>
  <c r="H320" i="22"/>
  <c r="G320" i="22"/>
  <c r="F320" i="22"/>
  <c r="E320" i="22"/>
  <c r="D320" i="22"/>
  <c r="C320" i="22"/>
  <c r="P319" i="22"/>
  <c r="O319" i="22"/>
  <c r="N319" i="22"/>
  <c r="M319" i="22"/>
  <c r="L319" i="22"/>
  <c r="K319" i="22"/>
  <c r="J319" i="22"/>
  <c r="I319" i="22"/>
  <c r="H319" i="22"/>
  <c r="G319" i="22"/>
  <c r="F319" i="22"/>
  <c r="E319" i="22"/>
  <c r="D319" i="22"/>
  <c r="C319" i="22"/>
  <c r="P318" i="22"/>
  <c r="O318" i="22"/>
  <c r="N318" i="22"/>
  <c r="M318" i="22"/>
  <c r="L318" i="22"/>
  <c r="K318" i="22"/>
  <c r="J318" i="22"/>
  <c r="I318" i="22"/>
  <c r="H318" i="22"/>
  <c r="G318" i="22"/>
  <c r="F318" i="22"/>
  <c r="E318" i="22"/>
  <c r="D318" i="22"/>
  <c r="C318" i="22"/>
  <c r="P317" i="22"/>
  <c r="O317" i="22"/>
  <c r="N317" i="22"/>
  <c r="M317" i="22"/>
  <c r="L317" i="22"/>
  <c r="K317" i="22"/>
  <c r="J317" i="22"/>
  <c r="I317" i="22"/>
  <c r="H317" i="22"/>
  <c r="G317" i="22"/>
  <c r="F317" i="22"/>
  <c r="E317" i="22"/>
  <c r="D317" i="22"/>
  <c r="C317" i="22"/>
  <c r="P316" i="22"/>
  <c r="O316" i="22"/>
  <c r="N316" i="22"/>
  <c r="M316" i="22"/>
  <c r="L316" i="22"/>
  <c r="K316" i="22"/>
  <c r="J316" i="22"/>
  <c r="I316" i="22"/>
  <c r="H316" i="22"/>
  <c r="G316" i="22"/>
  <c r="F316" i="22"/>
  <c r="E316" i="22"/>
  <c r="D316" i="22"/>
  <c r="C316" i="22"/>
  <c r="P315" i="22"/>
  <c r="O315" i="22"/>
  <c r="N315" i="22"/>
  <c r="M315" i="22"/>
  <c r="L315" i="22"/>
  <c r="K315" i="22"/>
  <c r="J315" i="22"/>
  <c r="I315" i="22"/>
  <c r="H315" i="22"/>
  <c r="G315" i="22"/>
  <c r="F315" i="22"/>
  <c r="E315" i="22"/>
  <c r="D315" i="22"/>
  <c r="C315" i="22"/>
  <c r="P314" i="22"/>
  <c r="O314" i="22"/>
  <c r="N314" i="22"/>
  <c r="M314" i="22"/>
  <c r="L314" i="22"/>
  <c r="K314" i="22"/>
  <c r="J314" i="22"/>
  <c r="I314" i="22"/>
  <c r="H314" i="22"/>
  <c r="G314" i="22"/>
  <c r="F314" i="22"/>
  <c r="E314" i="22"/>
  <c r="D314" i="22"/>
  <c r="C314" i="22"/>
  <c r="P313" i="22"/>
  <c r="O313" i="22"/>
  <c r="N313" i="22"/>
  <c r="M313" i="22"/>
  <c r="L313" i="22"/>
  <c r="K313" i="22"/>
  <c r="J313" i="22"/>
  <c r="I313" i="22"/>
  <c r="H313" i="22"/>
  <c r="G313" i="22"/>
  <c r="F313" i="22"/>
  <c r="E313" i="22"/>
  <c r="D313" i="22"/>
  <c r="C313" i="22"/>
  <c r="P312" i="22"/>
  <c r="O312" i="22"/>
  <c r="N312" i="22"/>
  <c r="M312" i="22"/>
  <c r="L312" i="22"/>
  <c r="K312" i="22"/>
  <c r="J312" i="22"/>
  <c r="I312" i="22"/>
  <c r="H312" i="22"/>
  <c r="G312" i="22"/>
  <c r="F312" i="22"/>
  <c r="E312" i="22"/>
  <c r="D312" i="22"/>
  <c r="C312" i="22"/>
  <c r="P311" i="22"/>
  <c r="O311" i="22"/>
  <c r="N311" i="22"/>
  <c r="M311" i="22"/>
  <c r="L311" i="22"/>
  <c r="K311" i="22"/>
  <c r="J311" i="22"/>
  <c r="I311" i="22"/>
  <c r="H311" i="22"/>
  <c r="G311" i="22"/>
  <c r="F311" i="22"/>
  <c r="E311" i="22"/>
  <c r="D311" i="22"/>
  <c r="C311" i="22"/>
  <c r="P310" i="22"/>
  <c r="O310" i="22"/>
  <c r="N310" i="22"/>
  <c r="M310" i="22"/>
  <c r="L310" i="22"/>
  <c r="K310" i="22"/>
  <c r="J310" i="22"/>
  <c r="I310" i="22"/>
  <c r="H310" i="22"/>
  <c r="G310" i="22"/>
  <c r="F310" i="22"/>
  <c r="E310" i="22"/>
  <c r="D310" i="22"/>
  <c r="C310" i="22"/>
  <c r="P309" i="22"/>
  <c r="O309" i="22"/>
  <c r="N309" i="22"/>
  <c r="M309" i="22"/>
  <c r="L309" i="22"/>
  <c r="K309" i="22"/>
  <c r="J309" i="22"/>
  <c r="I309" i="22"/>
  <c r="H309" i="22"/>
  <c r="G309" i="22"/>
  <c r="F309" i="22"/>
  <c r="E309" i="22"/>
  <c r="D309" i="22"/>
  <c r="C309" i="22"/>
  <c r="P308" i="22"/>
  <c r="O308" i="22"/>
  <c r="N308" i="22"/>
  <c r="M308" i="22"/>
  <c r="L308" i="22"/>
  <c r="K308" i="22"/>
  <c r="J308" i="22"/>
  <c r="I308" i="22"/>
  <c r="H308" i="22"/>
  <c r="G308" i="22"/>
  <c r="F308" i="22"/>
  <c r="E308" i="22"/>
  <c r="D308" i="22"/>
  <c r="C308" i="22"/>
  <c r="P307" i="22"/>
  <c r="O307" i="22"/>
  <c r="N307" i="22"/>
  <c r="M307" i="22"/>
  <c r="L307" i="22"/>
  <c r="K307" i="22"/>
  <c r="J307" i="22"/>
  <c r="I307" i="22"/>
  <c r="H307" i="22"/>
  <c r="G307" i="22"/>
  <c r="F307" i="22"/>
  <c r="E307" i="22"/>
  <c r="D307" i="22"/>
  <c r="C307" i="22"/>
  <c r="P306" i="22"/>
  <c r="O306" i="22"/>
  <c r="N306" i="22"/>
  <c r="M306" i="22"/>
  <c r="L306" i="22"/>
  <c r="K306" i="22"/>
  <c r="J306" i="22"/>
  <c r="I306" i="22"/>
  <c r="H306" i="22"/>
  <c r="G306" i="22"/>
  <c r="F306" i="22"/>
  <c r="E306" i="22"/>
  <c r="D306" i="22"/>
  <c r="C306" i="22"/>
  <c r="P305" i="22"/>
  <c r="O305" i="22"/>
  <c r="N305" i="22"/>
  <c r="M305" i="22"/>
  <c r="L305" i="22"/>
  <c r="K305" i="22"/>
  <c r="J305" i="22"/>
  <c r="I305" i="22"/>
  <c r="H305" i="22"/>
  <c r="G305" i="22"/>
  <c r="F305" i="22"/>
  <c r="E305" i="22"/>
  <c r="D305" i="22"/>
  <c r="C305" i="22"/>
  <c r="P304" i="22"/>
  <c r="O304" i="22"/>
  <c r="N304" i="22"/>
  <c r="M304" i="22"/>
  <c r="L304" i="22"/>
  <c r="K304" i="22"/>
  <c r="J304" i="22"/>
  <c r="I304" i="22"/>
  <c r="H304" i="22"/>
  <c r="G304" i="22"/>
  <c r="F304" i="22"/>
  <c r="E304" i="22"/>
  <c r="D304" i="22"/>
  <c r="C304" i="22"/>
  <c r="P303" i="22"/>
  <c r="O303" i="22"/>
  <c r="N303" i="22"/>
  <c r="M303" i="22"/>
  <c r="L303" i="22"/>
  <c r="K303" i="22"/>
  <c r="J303" i="22"/>
  <c r="I303" i="22"/>
  <c r="H303" i="22"/>
  <c r="G303" i="22"/>
  <c r="F303" i="22"/>
  <c r="E303" i="22"/>
  <c r="D303" i="22"/>
  <c r="C303" i="22"/>
  <c r="P302" i="22"/>
  <c r="O302" i="22"/>
  <c r="N302" i="22"/>
  <c r="M302" i="22"/>
  <c r="L302" i="22"/>
  <c r="K302" i="22"/>
  <c r="J302" i="22"/>
  <c r="I302" i="22"/>
  <c r="H302" i="22"/>
  <c r="G302" i="22"/>
  <c r="F302" i="22"/>
  <c r="E302" i="22"/>
  <c r="D302" i="22"/>
  <c r="C302" i="22"/>
  <c r="P301" i="22"/>
  <c r="O301" i="22"/>
  <c r="N301" i="22"/>
  <c r="M301" i="22"/>
  <c r="L301" i="22"/>
  <c r="K301" i="22"/>
  <c r="J301" i="22"/>
  <c r="I301" i="22"/>
  <c r="H301" i="22"/>
  <c r="G301" i="22"/>
  <c r="F301" i="22"/>
  <c r="E301" i="22"/>
  <c r="D301" i="22"/>
  <c r="C301" i="22"/>
  <c r="P300" i="22"/>
  <c r="O300" i="22"/>
  <c r="N300" i="22"/>
  <c r="M300" i="22"/>
  <c r="L300" i="22"/>
  <c r="K300" i="22"/>
  <c r="J300" i="22"/>
  <c r="I300" i="22"/>
  <c r="H300" i="22"/>
  <c r="G300" i="22"/>
  <c r="F300" i="22"/>
  <c r="E300" i="22"/>
  <c r="D300" i="22"/>
  <c r="C300" i="22"/>
  <c r="P299" i="22"/>
  <c r="O299" i="22"/>
  <c r="N299" i="22"/>
  <c r="M299" i="22"/>
  <c r="L299" i="22"/>
  <c r="K299" i="22"/>
  <c r="J299" i="22"/>
  <c r="I299" i="22"/>
  <c r="H299" i="22"/>
  <c r="G299" i="22"/>
  <c r="F299" i="22"/>
  <c r="E299" i="22"/>
  <c r="D299" i="22"/>
  <c r="C299" i="22"/>
  <c r="P298" i="22"/>
  <c r="O298" i="22"/>
  <c r="N298" i="22"/>
  <c r="M298" i="22"/>
  <c r="L298" i="22"/>
  <c r="K298" i="22"/>
  <c r="J298" i="22"/>
  <c r="I298" i="22"/>
  <c r="H298" i="22"/>
  <c r="G298" i="22"/>
  <c r="F298" i="22"/>
  <c r="E298" i="22"/>
  <c r="D298" i="22"/>
  <c r="C298" i="22"/>
  <c r="P297" i="22"/>
  <c r="O297" i="22"/>
  <c r="N297" i="22"/>
  <c r="M297" i="22"/>
  <c r="L297" i="22"/>
  <c r="K297" i="22"/>
  <c r="J297" i="22"/>
  <c r="I297" i="22"/>
  <c r="H297" i="22"/>
  <c r="G297" i="22"/>
  <c r="F297" i="22"/>
  <c r="E297" i="22"/>
  <c r="D297" i="22"/>
  <c r="C297" i="22"/>
  <c r="P296" i="22"/>
  <c r="O296" i="22"/>
  <c r="N296" i="22"/>
  <c r="M296" i="22"/>
  <c r="L296" i="22"/>
  <c r="K296" i="22"/>
  <c r="J296" i="22"/>
  <c r="I296" i="22"/>
  <c r="H296" i="22"/>
  <c r="G296" i="22"/>
  <c r="F296" i="22"/>
  <c r="E296" i="22"/>
  <c r="D296" i="22"/>
  <c r="C296" i="22"/>
  <c r="P295" i="22"/>
  <c r="O295" i="22"/>
  <c r="N295" i="22"/>
  <c r="M295" i="22"/>
  <c r="L295" i="22"/>
  <c r="K295" i="22"/>
  <c r="J295" i="22"/>
  <c r="I295" i="22"/>
  <c r="H295" i="22"/>
  <c r="G295" i="22"/>
  <c r="F295" i="22"/>
  <c r="E295" i="22"/>
  <c r="D295" i="22"/>
  <c r="C295" i="22"/>
  <c r="P294" i="22"/>
  <c r="O294" i="22"/>
  <c r="N294" i="22"/>
  <c r="M294" i="22"/>
  <c r="L294" i="22"/>
  <c r="K294" i="22"/>
  <c r="J294" i="22"/>
  <c r="I294" i="22"/>
  <c r="H294" i="22"/>
  <c r="G294" i="22"/>
  <c r="F294" i="22"/>
  <c r="E294" i="22"/>
  <c r="D294" i="22"/>
  <c r="C294" i="22"/>
  <c r="P293" i="22"/>
  <c r="O293" i="22"/>
  <c r="N293" i="22"/>
  <c r="M293" i="22"/>
  <c r="L293" i="22"/>
  <c r="K293" i="22"/>
  <c r="J293" i="22"/>
  <c r="I293" i="22"/>
  <c r="H293" i="22"/>
  <c r="G293" i="22"/>
  <c r="F293" i="22"/>
  <c r="E293" i="22"/>
  <c r="D293" i="22"/>
  <c r="C293" i="22"/>
  <c r="P292" i="22"/>
  <c r="O292" i="22"/>
  <c r="N292" i="22"/>
  <c r="M292" i="22"/>
  <c r="L292" i="22"/>
  <c r="K292" i="22"/>
  <c r="J292" i="22"/>
  <c r="I292" i="22"/>
  <c r="H292" i="22"/>
  <c r="G292" i="22"/>
  <c r="F292" i="22"/>
  <c r="E292" i="22"/>
  <c r="D292" i="22"/>
  <c r="C292" i="22"/>
  <c r="P291" i="22"/>
  <c r="O291" i="22"/>
  <c r="N291" i="22"/>
  <c r="M291" i="22"/>
  <c r="L291" i="22"/>
  <c r="K291" i="22"/>
  <c r="J291" i="22"/>
  <c r="I291" i="22"/>
  <c r="H291" i="22"/>
  <c r="G291" i="22"/>
  <c r="F291" i="22"/>
  <c r="E291" i="22"/>
  <c r="D291" i="22"/>
  <c r="C291" i="22"/>
  <c r="P290" i="22"/>
  <c r="O290" i="22"/>
  <c r="N290" i="22"/>
  <c r="M290" i="22"/>
  <c r="L290" i="22"/>
  <c r="K290" i="22"/>
  <c r="J290" i="22"/>
  <c r="I290" i="22"/>
  <c r="H290" i="22"/>
  <c r="G290" i="22"/>
  <c r="F290" i="22"/>
  <c r="E290" i="22"/>
  <c r="D290" i="22"/>
  <c r="C290" i="22"/>
  <c r="P289" i="22"/>
  <c r="O289" i="22"/>
  <c r="N289" i="22"/>
  <c r="M289" i="22"/>
  <c r="L289" i="22"/>
  <c r="K289" i="22"/>
  <c r="J289" i="22"/>
  <c r="I289" i="22"/>
  <c r="H289" i="22"/>
  <c r="G289" i="22"/>
  <c r="F289" i="22"/>
  <c r="E289" i="22"/>
  <c r="D289" i="22"/>
  <c r="C289" i="22"/>
  <c r="P288" i="22"/>
  <c r="O288" i="22"/>
  <c r="N288" i="22"/>
  <c r="M288" i="22"/>
  <c r="L288" i="22"/>
  <c r="K288" i="22"/>
  <c r="J288" i="22"/>
  <c r="I288" i="22"/>
  <c r="H288" i="22"/>
  <c r="G288" i="22"/>
  <c r="F288" i="22"/>
  <c r="E288" i="22"/>
  <c r="D288" i="22"/>
  <c r="C288" i="22"/>
  <c r="P287" i="22"/>
  <c r="O287" i="22"/>
  <c r="N287" i="22"/>
  <c r="M287" i="22"/>
  <c r="L287" i="22"/>
  <c r="K287" i="22"/>
  <c r="J287" i="22"/>
  <c r="I287" i="22"/>
  <c r="H287" i="22"/>
  <c r="G287" i="22"/>
  <c r="F287" i="22"/>
  <c r="E287" i="22"/>
  <c r="D287" i="22"/>
  <c r="C287" i="22"/>
  <c r="P286" i="22"/>
  <c r="O286" i="22"/>
  <c r="N286" i="22"/>
  <c r="M286" i="22"/>
  <c r="L286" i="22"/>
  <c r="K286" i="22"/>
  <c r="J286" i="22"/>
  <c r="I286" i="22"/>
  <c r="H286" i="22"/>
  <c r="G286" i="22"/>
  <c r="F286" i="22"/>
  <c r="E286" i="22"/>
  <c r="D286" i="22"/>
  <c r="C286" i="22"/>
  <c r="P285" i="22"/>
  <c r="O285" i="22"/>
  <c r="N285" i="22"/>
  <c r="M285" i="22"/>
  <c r="L285" i="22"/>
  <c r="K285" i="22"/>
  <c r="J285" i="22"/>
  <c r="I285" i="22"/>
  <c r="H285" i="22"/>
  <c r="G285" i="22"/>
  <c r="F285" i="22"/>
  <c r="E285" i="22"/>
  <c r="D285" i="22"/>
  <c r="C285" i="22"/>
  <c r="P284" i="22"/>
  <c r="O284" i="22"/>
  <c r="N284" i="22"/>
  <c r="M284" i="22"/>
  <c r="L284" i="22"/>
  <c r="K284" i="22"/>
  <c r="J284" i="22"/>
  <c r="I284" i="22"/>
  <c r="H284" i="22"/>
  <c r="G284" i="22"/>
  <c r="F284" i="22"/>
  <c r="E284" i="22"/>
  <c r="D284" i="22"/>
  <c r="C284" i="22"/>
  <c r="P283" i="22"/>
  <c r="O283" i="22"/>
  <c r="N283" i="22"/>
  <c r="M283" i="22"/>
  <c r="L283" i="22"/>
  <c r="K283" i="22"/>
  <c r="J283" i="22"/>
  <c r="I283" i="22"/>
  <c r="H283" i="22"/>
  <c r="G283" i="22"/>
  <c r="F283" i="22"/>
  <c r="E283" i="22"/>
  <c r="D283" i="22"/>
  <c r="C283" i="22"/>
  <c r="P282" i="22"/>
  <c r="O282" i="22"/>
  <c r="N282" i="22"/>
  <c r="M282" i="22"/>
  <c r="L282" i="22"/>
  <c r="K282" i="22"/>
  <c r="J282" i="22"/>
  <c r="I282" i="22"/>
  <c r="H282" i="22"/>
  <c r="G282" i="22"/>
  <c r="F282" i="22"/>
  <c r="E282" i="22"/>
  <c r="D282" i="22"/>
  <c r="C282" i="22"/>
  <c r="P281" i="22"/>
  <c r="O281" i="22"/>
  <c r="N281" i="22"/>
  <c r="M281" i="22"/>
  <c r="L281" i="22"/>
  <c r="K281" i="22"/>
  <c r="J281" i="22"/>
  <c r="I281" i="22"/>
  <c r="H281" i="22"/>
  <c r="G281" i="22"/>
  <c r="F281" i="22"/>
  <c r="E281" i="22"/>
  <c r="D281" i="22"/>
  <c r="C281" i="22"/>
  <c r="P280" i="22"/>
  <c r="O280" i="22"/>
  <c r="N280" i="22"/>
  <c r="M280" i="22"/>
  <c r="L280" i="22"/>
  <c r="K280" i="22"/>
  <c r="J280" i="22"/>
  <c r="I280" i="22"/>
  <c r="H280" i="22"/>
  <c r="G280" i="22"/>
  <c r="F280" i="22"/>
  <c r="E280" i="22"/>
  <c r="D280" i="22"/>
  <c r="C280" i="22"/>
  <c r="P279" i="22"/>
  <c r="O279" i="22"/>
  <c r="N279" i="22"/>
  <c r="M279" i="22"/>
  <c r="L279" i="22"/>
  <c r="K279" i="22"/>
  <c r="J279" i="22"/>
  <c r="I279" i="22"/>
  <c r="H279" i="22"/>
  <c r="G279" i="22"/>
  <c r="F279" i="22"/>
  <c r="E279" i="22"/>
  <c r="D279" i="22"/>
  <c r="C279" i="22"/>
  <c r="P278" i="22"/>
  <c r="O278" i="22"/>
  <c r="N278" i="22"/>
  <c r="M278" i="22"/>
  <c r="L278" i="22"/>
  <c r="K278" i="22"/>
  <c r="J278" i="22"/>
  <c r="I278" i="22"/>
  <c r="H278" i="22"/>
  <c r="G278" i="22"/>
  <c r="F278" i="22"/>
  <c r="E278" i="22"/>
  <c r="D278" i="22"/>
  <c r="C278" i="22"/>
  <c r="P277" i="22"/>
  <c r="O277" i="22"/>
  <c r="N277" i="22"/>
  <c r="M277" i="22"/>
  <c r="L277" i="22"/>
  <c r="K277" i="22"/>
  <c r="J277" i="22"/>
  <c r="I277" i="22"/>
  <c r="H277" i="22"/>
  <c r="G277" i="22"/>
  <c r="F277" i="22"/>
  <c r="E277" i="22"/>
  <c r="D277" i="22"/>
  <c r="C277" i="22"/>
  <c r="P276" i="22"/>
  <c r="O276" i="22"/>
  <c r="N276" i="22"/>
  <c r="M276" i="22"/>
  <c r="L276" i="22"/>
  <c r="K276" i="22"/>
  <c r="J276" i="22"/>
  <c r="I276" i="22"/>
  <c r="H276" i="22"/>
  <c r="G276" i="22"/>
  <c r="F276" i="22"/>
  <c r="E276" i="22"/>
  <c r="D276" i="22"/>
  <c r="C276" i="22"/>
  <c r="P275" i="22"/>
  <c r="O275" i="22"/>
  <c r="N275" i="22"/>
  <c r="M275" i="22"/>
  <c r="L275" i="22"/>
  <c r="K275" i="22"/>
  <c r="J275" i="22"/>
  <c r="I275" i="22"/>
  <c r="H275" i="22"/>
  <c r="G275" i="22"/>
  <c r="F275" i="22"/>
  <c r="E275" i="22"/>
  <c r="D275" i="22"/>
  <c r="C275" i="22"/>
  <c r="P274" i="22"/>
  <c r="O274" i="22"/>
  <c r="N274" i="22"/>
  <c r="M274" i="22"/>
  <c r="L274" i="22"/>
  <c r="K274" i="22"/>
  <c r="J274" i="22"/>
  <c r="I274" i="22"/>
  <c r="H274" i="22"/>
  <c r="G274" i="22"/>
  <c r="F274" i="22"/>
  <c r="E274" i="22"/>
  <c r="D274" i="22"/>
  <c r="C274" i="22"/>
  <c r="P273" i="22"/>
  <c r="O273" i="22"/>
  <c r="N273" i="22"/>
  <c r="M273" i="22"/>
  <c r="L273" i="22"/>
  <c r="K273" i="22"/>
  <c r="J273" i="22"/>
  <c r="I273" i="22"/>
  <c r="H273" i="22"/>
  <c r="G273" i="22"/>
  <c r="F273" i="22"/>
  <c r="E273" i="22"/>
  <c r="D273" i="22"/>
  <c r="C273" i="22"/>
  <c r="P272" i="22"/>
  <c r="O272" i="22"/>
  <c r="N272" i="22"/>
  <c r="M272" i="22"/>
  <c r="L272" i="22"/>
  <c r="K272" i="22"/>
  <c r="J272" i="22"/>
  <c r="I272" i="22"/>
  <c r="H272" i="22"/>
  <c r="G272" i="22"/>
  <c r="F272" i="22"/>
  <c r="E272" i="22"/>
  <c r="D272" i="22"/>
  <c r="C272" i="22"/>
  <c r="P271" i="22"/>
  <c r="O271" i="22"/>
  <c r="N271" i="22"/>
  <c r="M271" i="22"/>
  <c r="L271" i="22"/>
  <c r="K271" i="22"/>
  <c r="J271" i="22"/>
  <c r="I271" i="22"/>
  <c r="H271" i="22"/>
  <c r="G271" i="22"/>
  <c r="F271" i="22"/>
  <c r="E271" i="22"/>
  <c r="D271" i="22"/>
  <c r="C271" i="22"/>
  <c r="P270" i="22"/>
  <c r="O270" i="22"/>
  <c r="N270" i="22"/>
  <c r="M270" i="22"/>
  <c r="L270" i="22"/>
  <c r="K270" i="22"/>
  <c r="J270" i="22"/>
  <c r="I270" i="22"/>
  <c r="H270" i="22"/>
  <c r="G270" i="22"/>
  <c r="F270" i="22"/>
  <c r="E270" i="22"/>
  <c r="D270" i="22"/>
  <c r="C270" i="22"/>
  <c r="P269" i="22"/>
  <c r="O269" i="22"/>
  <c r="N269" i="22"/>
  <c r="M269" i="22"/>
  <c r="L269" i="22"/>
  <c r="K269" i="22"/>
  <c r="J269" i="22"/>
  <c r="I269" i="22"/>
  <c r="H269" i="22"/>
  <c r="G269" i="22"/>
  <c r="F269" i="22"/>
  <c r="E269" i="22"/>
  <c r="D269" i="22"/>
  <c r="C269" i="22"/>
  <c r="P268" i="22"/>
  <c r="O268" i="22"/>
  <c r="N268" i="22"/>
  <c r="M268" i="22"/>
  <c r="L268" i="22"/>
  <c r="K268" i="22"/>
  <c r="J268" i="22"/>
  <c r="I268" i="22"/>
  <c r="H268" i="22"/>
  <c r="G268" i="22"/>
  <c r="F268" i="22"/>
  <c r="E268" i="22"/>
  <c r="D268" i="22"/>
  <c r="C268" i="22"/>
  <c r="P267" i="22"/>
  <c r="O267" i="22"/>
  <c r="N267" i="22"/>
  <c r="M267" i="22"/>
  <c r="L267" i="22"/>
  <c r="K267" i="22"/>
  <c r="J267" i="22"/>
  <c r="I267" i="22"/>
  <c r="H267" i="22"/>
  <c r="G267" i="22"/>
  <c r="F267" i="22"/>
  <c r="E267" i="22"/>
  <c r="D267" i="22"/>
  <c r="C267" i="22"/>
  <c r="P266" i="22"/>
  <c r="O266" i="22"/>
  <c r="N266" i="22"/>
  <c r="M266" i="22"/>
  <c r="L266" i="22"/>
  <c r="K266" i="22"/>
  <c r="J266" i="22"/>
  <c r="I266" i="22"/>
  <c r="H266" i="22"/>
  <c r="G266" i="22"/>
  <c r="F266" i="22"/>
  <c r="D266" i="22"/>
  <c r="C266" i="22"/>
  <c r="P265" i="22"/>
  <c r="O265" i="22"/>
  <c r="N265" i="22"/>
  <c r="M265" i="22"/>
  <c r="L265" i="22"/>
  <c r="K265" i="22"/>
  <c r="J265" i="22"/>
  <c r="I265" i="22"/>
  <c r="H265" i="22"/>
  <c r="G265" i="22"/>
  <c r="F265" i="22"/>
  <c r="E265" i="22"/>
  <c r="D265" i="22"/>
  <c r="C265" i="22"/>
  <c r="P264" i="22"/>
  <c r="O264" i="22"/>
  <c r="N264" i="22"/>
  <c r="M264" i="22"/>
  <c r="L264" i="22"/>
  <c r="K264" i="22"/>
  <c r="J264" i="22"/>
  <c r="I264" i="22"/>
  <c r="H264" i="22"/>
  <c r="G264" i="22"/>
  <c r="F264" i="22"/>
  <c r="E264" i="22"/>
  <c r="D264" i="22"/>
  <c r="C264" i="22"/>
  <c r="P263" i="22"/>
  <c r="O263" i="22"/>
  <c r="N263" i="22"/>
  <c r="M263" i="22"/>
  <c r="L263" i="22"/>
  <c r="K263" i="22"/>
  <c r="J263" i="22"/>
  <c r="I263" i="22"/>
  <c r="H263" i="22"/>
  <c r="G263" i="22"/>
  <c r="F263" i="22"/>
  <c r="E263" i="22"/>
  <c r="D263" i="22"/>
  <c r="C263" i="22"/>
  <c r="P262" i="22"/>
  <c r="O262" i="22"/>
  <c r="N262" i="22"/>
  <c r="M262" i="22"/>
  <c r="L262" i="22"/>
  <c r="K262" i="22"/>
  <c r="J262" i="22"/>
  <c r="I262" i="22"/>
  <c r="H262" i="22"/>
  <c r="G262" i="22"/>
  <c r="F262" i="22"/>
  <c r="E262" i="22"/>
  <c r="D262" i="22"/>
  <c r="C262" i="22"/>
  <c r="P261" i="22"/>
  <c r="O261" i="22"/>
  <c r="N261" i="22"/>
  <c r="M261" i="22"/>
  <c r="L261" i="22"/>
  <c r="K261" i="22"/>
  <c r="J261" i="22"/>
  <c r="I261" i="22"/>
  <c r="H261" i="22"/>
  <c r="G261" i="22"/>
  <c r="F261" i="22"/>
  <c r="E261" i="22"/>
  <c r="D261" i="22"/>
  <c r="C261" i="22"/>
  <c r="P260" i="22"/>
  <c r="O260" i="22"/>
  <c r="N260" i="22"/>
  <c r="M260" i="22"/>
  <c r="L260" i="22"/>
  <c r="K260" i="22"/>
  <c r="J260" i="22"/>
  <c r="I260" i="22"/>
  <c r="H260" i="22"/>
  <c r="G260" i="22"/>
  <c r="F260" i="22"/>
  <c r="E260" i="22"/>
  <c r="D260" i="22"/>
  <c r="C260" i="22"/>
  <c r="P259" i="22"/>
  <c r="O259" i="22"/>
  <c r="N259" i="22"/>
  <c r="M259" i="22"/>
  <c r="L259" i="22"/>
  <c r="K259" i="22"/>
  <c r="J259" i="22"/>
  <c r="I259" i="22"/>
  <c r="H259" i="22"/>
  <c r="G259" i="22"/>
  <c r="F259" i="22"/>
  <c r="E259" i="22"/>
  <c r="D259" i="22"/>
  <c r="C259" i="22"/>
  <c r="P258" i="22"/>
  <c r="O258" i="22"/>
  <c r="N258" i="22"/>
  <c r="M258" i="22"/>
  <c r="L258" i="22"/>
  <c r="K258" i="22"/>
  <c r="J258" i="22"/>
  <c r="I258" i="22"/>
  <c r="H258" i="22"/>
  <c r="G258" i="22"/>
  <c r="F258" i="22"/>
  <c r="E258" i="22"/>
  <c r="D258" i="22"/>
  <c r="C258" i="22"/>
  <c r="P257" i="22"/>
  <c r="O257" i="22"/>
  <c r="N257" i="22"/>
  <c r="M257" i="22"/>
  <c r="L257" i="22"/>
  <c r="K257" i="22"/>
  <c r="J257" i="22"/>
  <c r="I257" i="22"/>
  <c r="H257" i="22"/>
  <c r="G257" i="22"/>
  <c r="F257" i="22"/>
  <c r="E257" i="22"/>
  <c r="D257" i="22"/>
  <c r="C257" i="22"/>
  <c r="P256" i="22"/>
  <c r="O256" i="22"/>
  <c r="N256" i="22"/>
  <c r="M256" i="22"/>
  <c r="L256" i="22"/>
  <c r="K256" i="22"/>
  <c r="J256" i="22"/>
  <c r="I256" i="22"/>
  <c r="H256" i="22"/>
  <c r="G256" i="22"/>
  <c r="F256" i="22"/>
  <c r="E256" i="22"/>
  <c r="D256" i="22"/>
  <c r="C256" i="22"/>
  <c r="P255" i="22"/>
  <c r="O255" i="22"/>
  <c r="N255" i="22"/>
  <c r="M255" i="22"/>
  <c r="L255" i="22"/>
  <c r="K255" i="22"/>
  <c r="J255" i="22"/>
  <c r="I255" i="22"/>
  <c r="H255" i="22"/>
  <c r="G255" i="22"/>
  <c r="F255" i="22"/>
  <c r="E255" i="22"/>
  <c r="D255" i="22"/>
  <c r="C255" i="22"/>
  <c r="P254" i="22"/>
  <c r="O254" i="22"/>
  <c r="N254" i="22"/>
  <c r="M254" i="22"/>
  <c r="L254" i="22"/>
  <c r="K254" i="22"/>
  <c r="J254" i="22"/>
  <c r="I254" i="22"/>
  <c r="H254" i="22"/>
  <c r="G254" i="22"/>
  <c r="F254" i="22"/>
  <c r="E254" i="22"/>
  <c r="D254" i="22"/>
  <c r="C254" i="22"/>
  <c r="P253" i="22"/>
  <c r="O253" i="22"/>
  <c r="N253" i="22"/>
  <c r="M253" i="22"/>
  <c r="L253" i="22"/>
  <c r="K253" i="22"/>
  <c r="J253" i="22"/>
  <c r="I253" i="22"/>
  <c r="H253" i="22"/>
  <c r="G253" i="22"/>
  <c r="F253" i="22"/>
  <c r="E253" i="22"/>
  <c r="D253" i="22"/>
  <c r="C253" i="22"/>
  <c r="P252" i="22"/>
  <c r="O252" i="22"/>
  <c r="N252" i="22"/>
  <c r="M252" i="22"/>
  <c r="L252" i="22"/>
  <c r="K252" i="22"/>
  <c r="J252" i="22"/>
  <c r="I252" i="22"/>
  <c r="H252" i="22"/>
  <c r="G252" i="22"/>
  <c r="F252" i="22"/>
  <c r="E252" i="22"/>
  <c r="D252" i="22"/>
  <c r="C252" i="22"/>
  <c r="P251" i="22"/>
  <c r="O251" i="22"/>
  <c r="N251" i="22"/>
  <c r="M251" i="22"/>
  <c r="L251" i="22"/>
  <c r="K251" i="22"/>
  <c r="J251" i="22"/>
  <c r="I251" i="22"/>
  <c r="H251" i="22"/>
  <c r="G251" i="22"/>
  <c r="F251" i="22"/>
  <c r="E251" i="22"/>
  <c r="D251" i="22"/>
  <c r="C251" i="22"/>
  <c r="P250" i="22"/>
  <c r="O250" i="22"/>
  <c r="N250" i="22"/>
  <c r="M250" i="22"/>
  <c r="L250" i="22"/>
  <c r="K250" i="22"/>
  <c r="J250" i="22"/>
  <c r="I250" i="22"/>
  <c r="H250" i="22"/>
  <c r="G250" i="22"/>
  <c r="F250" i="22"/>
  <c r="E250" i="22"/>
  <c r="D250" i="22"/>
  <c r="C250" i="22"/>
  <c r="P249" i="22"/>
  <c r="O249" i="22"/>
  <c r="N249" i="22"/>
  <c r="M249" i="22"/>
  <c r="L249" i="22"/>
  <c r="K249" i="22"/>
  <c r="J249" i="22"/>
  <c r="I249" i="22"/>
  <c r="H249" i="22"/>
  <c r="G249" i="22"/>
  <c r="F249" i="22"/>
  <c r="E249" i="22"/>
  <c r="D249" i="22"/>
  <c r="C249" i="22"/>
  <c r="P248" i="22"/>
  <c r="O248" i="22"/>
  <c r="N248" i="22"/>
  <c r="M248" i="22"/>
  <c r="L248" i="22"/>
  <c r="K248" i="22"/>
  <c r="J248" i="22"/>
  <c r="I248" i="22"/>
  <c r="H248" i="22"/>
  <c r="G248" i="22"/>
  <c r="F248" i="22"/>
  <c r="E248" i="22"/>
  <c r="D248" i="22"/>
  <c r="C248" i="22"/>
  <c r="P247" i="22"/>
  <c r="O247" i="22"/>
  <c r="N247" i="22"/>
  <c r="M247" i="22"/>
  <c r="L247" i="22"/>
  <c r="K247" i="22"/>
  <c r="J247" i="22"/>
  <c r="I247" i="22"/>
  <c r="H247" i="22"/>
  <c r="G247" i="22"/>
  <c r="F247" i="22"/>
  <c r="E247" i="22"/>
  <c r="D247" i="22"/>
  <c r="C247" i="22"/>
  <c r="P246" i="22"/>
  <c r="O246" i="22"/>
  <c r="N246" i="22"/>
  <c r="M246" i="22"/>
  <c r="L246" i="22"/>
  <c r="K246" i="22"/>
  <c r="J246" i="22"/>
  <c r="I246" i="22"/>
  <c r="H246" i="22"/>
  <c r="G246" i="22"/>
  <c r="F246" i="22"/>
  <c r="E246" i="22"/>
  <c r="D246" i="22"/>
  <c r="C246" i="22"/>
  <c r="P245" i="22"/>
  <c r="O245" i="22"/>
  <c r="N245" i="22"/>
  <c r="M245" i="22"/>
  <c r="L245" i="22"/>
  <c r="K245" i="22"/>
  <c r="J245" i="22"/>
  <c r="I245" i="22"/>
  <c r="H245" i="22"/>
  <c r="G245" i="22"/>
  <c r="F245" i="22"/>
  <c r="E245" i="22"/>
  <c r="D245" i="22"/>
  <c r="C245" i="22"/>
  <c r="P244" i="22"/>
  <c r="O244" i="22"/>
  <c r="N244" i="22"/>
  <c r="M244" i="22"/>
  <c r="L244" i="22"/>
  <c r="K244" i="22"/>
  <c r="J244" i="22"/>
  <c r="I244" i="22"/>
  <c r="H244" i="22"/>
  <c r="G244" i="22"/>
  <c r="F244" i="22"/>
  <c r="E244" i="22"/>
  <c r="D244" i="22"/>
  <c r="C244" i="22"/>
  <c r="P243" i="22"/>
  <c r="O243" i="22"/>
  <c r="N243" i="22"/>
  <c r="M243" i="22"/>
  <c r="L243" i="22"/>
  <c r="K243" i="22"/>
  <c r="J243" i="22"/>
  <c r="I243" i="22"/>
  <c r="H243" i="22"/>
  <c r="G243" i="22"/>
  <c r="F243" i="22"/>
  <c r="E243" i="22"/>
  <c r="D243" i="22"/>
  <c r="C243" i="22"/>
  <c r="P242" i="22"/>
  <c r="O242" i="22"/>
  <c r="N242" i="22"/>
  <c r="M242" i="22"/>
  <c r="L242" i="22"/>
  <c r="K242" i="22"/>
  <c r="J242" i="22"/>
  <c r="I242" i="22"/>
  <c r="H242" i="22"/>
  <c r="G242" i="22"/>
  <c r="F242" i="22"/>
  <c r="E242" i="22"/>
  <c r="D242" i="22"/>
  <c r="C242" i="22"/>
  <c r="P241" i="22"/>
  <c r="O241" i="22"/>
  <c r="N241" i="22"/>
  <c r="M241" i="22"/>
  <c r="L241" i="22"/>
  <c r="K241" i="22"/>
  <c r="J241" i="22"/>
  <c r="I241" i="22"/>
  <c r="H241" i="22"/>
  <c r="G241" i="22"/>
  <c r="F241" i="22"/>
  <c r="E241" i="22"/>
  <c r="D241" i="22"/>
  <c r="C241" i="22"/>
  <c r="P240" i="22"/>
  <c r="O240" i="22"/>
  <c r="N240" i="22"/>
  <c r="M240" i="22"/>
  <c r="L240" i="22"/>
  <c r="K240" i="22"/>
  <c r="J240" i="22"/>
  <c r="I240" i="22"/>
  <c r="H240" i="22"/>
  <c r="G240" i="22"/>
  <c r="F240" i="22"/>
  <c r="E240" i="22"/>
  <c r="D240" i="22"/>
  <c r="C240" i="22"/>
  <c r="P239" i="22"/>
  <c r="O239" i="22"/>
  <c r="N239" i="22"/>
  <c r="M239" i="22"/>
  <c r="L239" i="22"/>
  <c r="K239" i="22"/>
  <c r="J239" i="22"/>
  <c r="I239" i="22"/>
  <c r="H239" i="22"/>
  <c r="G239" i="22"/>
  <c r="F239" i="22"/>
  <c r="E239" i="22"/>
  <c r="D239" i="22"/>
  <c r="C239" i="22"/>
  <c r="P238" i="22"/>
  <c r="O238" i="22"/>
  <c r="N238" i="22"/>
  <c r="M238" i="22"/>
  <c r="L238" i="22"/>
  <c r="K238" i="22"/>
  <c r="J238" i="22"/>
  <c r="I238" i="22"/>
  <c r="H238" i="22"/>
  <c r="G238" i="22"/>
  <c r="F238" i="22"/>
  <c r="E238" i="22"/>
  <c r="D238" i="22"/>
  <c r="C238" i="22"/>
  <c r="P237" i="22"/>
  <c r="O237" i="22"/>
  <c r="N237" i="22"/>
  <c r="M237" i="22"/>
  <c r="L237" i="22"/>
  <c r="K237" i="22"/>
  <c r="J237" i="22"/>
  <c r="I237" i="22"/>
  <c r="H237" i="22"/>
  <c r="G237" i="22"/>
  <c r="F237" i="22"/>
  <c r="E237" i="22"/>
  <c r="D237" i="22"/>
  <c r="C237" i="22"/>
  <c r="P236" i="22"/>
  <c r="O236" i="22"/>
  <c r="N236" i="22"/>
  <c r="M236" i="22"/>
  <c r="L236" i="22"/>
  <c r="K236" i="22"/>
  <c r="J236" i="22"/>
  <c r="I236" i="22"/>
  <c r="H236" i="22"/>
  <c r="G236" i="22"/>
  <c r="F236" i="22"/>
  <c r="E236" i="22"/>
  <c r="D236" i="22"/>
  <c r="C236" i="22"/>
  <c r="P235" i="22"/>
  <c r="O235" i="22"/>
  <c r="N235" i="22"/>
  <c r="M235" i="22"/>
  <c r="L235" i="22"/>
  <c r="K235" i="22"/>
  <c r="J235" i="22"/>
  <c r="I235" i="22"/>
  <c r="H235" i="22"/>
  <c r="G235" i="22"/>
  <c r="F235" i="22"/>
  <c r="E235" i="22"/>
  <c r="D235" i="22"/>
  <c r="C235" i="22"/>
  <c r="P234" i="22"/>
  <c r="O234" i="22"/>
  <c r="N234" i="22"/>
  <c r="M234" i="22"/>
  <c r="L234" i="22"/>
  <c r="K234" i="22"/>
  <c r="J234" i="22"/>
  <c r="I234" i="22"/>
  <c r="H234" i="22"/>
  <c r="G234" i="22"/>
  <c r="F234" i="22"/>
  <c r="E234" i="22"/>
  <c r="D234" i="22"/>
  <c r="C234" i="22"/>
  <c r="P233" i="22"/>
  <c r="O233" i="22"/>
  <c r="N233" i="22"/>
  <c r="M233" i="22"/>
  <c r="L233" i="22"/>
  <c r="K233" i="22"/>
  <c r="J233" i="22"/>
  <c r="I233" i="22"/>
  <c r="H233" i="22"/>
  <c r="G233" i="22"/>
  <c r="F233" i="22"/>
  <c r="E233" i="22"/>
  <c r="D233" i="22"/>
  <c r="C233" i="22"/>
  <c r="P232" i="22"/>
  <c r="O232" i="22"/>
  <c r="N232" i="22"/>
  <c r="M232" i="22"/>
  <c r="L232" i="22"/>
  <c r="K232" i="22"/>
  <c r="J232" i="22"/>
  <c r="I232" i="22"/>
  <c r="H232" i="22"/>
  <c r="G232" i="22"/>
  <c r="F232" i="22"/>
  <c r="E232" i="22"/>
  <c r="D232" i="22"/>
  <c r="C232" i="22"/>
  <c r="P231" i="22"/>
  <c r="O231" i="22"/>
  <c r="N231" i="22"/>
  <c r="M231" i="22"/>
  <c r="L231" i="22"/>
  <c r="K231" i="22"/>
  <c r="J231" i="22"/>
  <c r="I231" i="22"/>
  <c r="H231" i="22"/>
  <c r="G231" i="22"/>
  <c r="F231" i="22"/>
  <c r="E231" i="22"/>
  <c r="D231" i="22"/>
  <c r="C231" i="22"/>
  <c r="P230" i="22"/>
  <c r="O230" i="22"/>
  <c r="N230" i="22"/>
  <c r="M230" i="22"/>
  <c r="L230" i="22"/>
  <c r="K230" i="22"/>
  <c r="J230" i="22"/>
  <c r="I230" i="22"/>
  <c r="H230" i="22"/>
  <c r="G230" i="22"/>
  <c r="F230" i="22"/>
  <c r="E230" i="22"/>
  <c r="D230" i="22"/>
  <c r="C230" i="22"/>
  <c r="P229" i="22"/>
  <c r="O229" i="22"/>
  <c r="N229" i="22"/>
  <c r="M229" i="22"/>
  <c r="L229" i="22"/>
  <c r="K229" i="22"/>
  <c r="J229" i="22"/>
  <c r="I229" i="22"/>
  <c r="H229" i="22"/>
  <c r="G229" i="22"/>
  <c r="F229" i="22"/>
  <c r="E229" i="22"/>
  <c r="D229" i="22"/>
  <c r="C229" i="22"/>
  <c r="P228" i="22"/>
  <c r="O228" i="22"/>
  <c r="N228" i="22"/>
  <c r="M228" i="22"/>
  <c r="L228" i="22"/>
  <c r="K228" i="22"/>
  <c r="J228" i="22"/>
  <c r="I228" i="22"/>
  <c r="H228" i="22"/>
  <c r="G228" i="22"/>
  <c r="F228" i="22"/>
  <c r="E228" i="22"/>
  <c r="D228" i="22"/>
  <c r="C228" i="22"/>
  <c r="P227" i="22"/>
  <c r="O227" i="22"/>
  <c r="N227" i="22"/>
  <c r="M227" i="22"/>
  <c r="L227" i="22"/>
  <c r="K227" i="22"/>
  <c r="J227" i="22"/>
  <c r="I227" i="22"/>
  <c r="H227" i="22"/>
  <c r="G227" i="22"/>
  <c r="F227" i="22"/>
  <c r="E227" i="22"/>
  <c r="D227" i="22"/>
  <c r="C227" i="22"/>
  <c r="P226" i="22"/>
  <c r="O226" i="22"/>
  <c r="N226" i="22"/>
  <c r="M226" i="22"/>
  <c r="L226" i="22"/>
  <c r="K226" i="22"/>
  <c r="J226" i="22"/>
  <c r="I226" i="22"/>
  <c r="H226" i="22"/>
  <c r="G226" i="22"/>
  <c r="F226" i="22"/>
  <c r="E226" i="22"/>
  <c r="D226" i="22"/>
  <c r="C226" i="22"/>
  <c r="P225" i="22"/>
  <c r="O225" i="22"/>
  <c r="N225" i="22"/>
  <c r="M225" i="22"/>
  <c r="L225" i="22"/>
  <c r="K225" i="22"/>
  <c r="J225" i="22"/>
  <c r="I225" i="22"/>
  <c r="H225" i="22"/>
  <c r="G225" i="22"/>
  <c r="F225" i="22"/>
  <c r="E225" i="22"/>
  <c r="D225" i="22"/>
  <c r="C225" i="22"/>
  <c r="P224" i="22"/>
  <c r="O224" i="22"/>
  <c r="N224" i="22"/>
  <c r="M224" i="22"/>
  <c r="L224" i="22"/>
  <c r="K224" i="22"/>
  <c r="J224" i="22"/>
  <c r="I224" i="22"/>
  <c r="H224" i="22"/>
  <c r="G224" i="22"/>
  <c r="F224" i="22"/>
  <c r="E224" i="22"/>
  <c r="D224" i="22"/>
  <c r="C224" i="22"/>
  <c r="P223" i="22"/>
  <c r="O223" i="22"/>
  <c r="N223" i="22"/>
  <c r="M223" i="22"/>
  <c r="L223" i="22"/>
  <c r="K223" i="22"/>
  <c r="J223" i="22"/>
  <c r="I223" i="22"/>
  <c r="H223" i="22"/>
  <c r="G223" i="22"/>
  <c r="F223" i="22"/>
  <c r="E223" i="22"/>
  <c r="D223" i="22"/>
  <c r="C223" i="22"/>
  <c r="P222" i="22"/>
  <c r="O222" i="22"/>
  <c r="N222" i="22"/>
  <c r="M222" i="22"/>
  <c r="L222" i="22"/>
  <c r="K222" i="22"/>
  <c r="J222" i="22"/>
  <c r="I222" i="22"/>
  <c r="H222" i="22"/>
  <c r="G222" i="22"/>
  <c r="F222" i="22"/>
  <c r="E222" i="22"/>
  <c r="D222" i="22"/>
  <c r="C222" i="22"/>
  <c r="P221" i="22"/>
  <c r="O221" i="22"/>
  <c r="N221" i="22"/>
  <c r="M221" i="22"/>
  <c r="L221" i="22"/>
  <c r="K221" i="22"/>
  <c r="J221" i="22"/>
  <c r="I221" i="22"/>
  <c r="H221" i="22"/>
  <c r="G221" i="22"/>
  <c r="F221" i="22"/>
  <c r="E221" i="22"/>
  <c r="D221" i="22"/>
  <c r="C221" i="22"/>
  <c r="P220" i="22"/>
  <c r="O220" i="22"/>
  <c r="N220" i="22"/>
  <c r="M220" i="22"/>
  <c r="L220" i="22"/>
  <c r="K220" i="22"/>
  <c r="J220" i="22"/>
  <c r="I220" i="22"/>
  <c r="H220" i="22"/>
  <c r="G220" i="22"/>
  <c r="F220" i="22"/>
  <c r="E220" i="22"/>
  <c r="D220" i="22"/>
  <c r="C220" i="22"/>
  <c r="P219" i="22"/>
  <c r="O219" i="22"/>
  <c r="N219" i="22"/>
  <c r="M219" i="22"/>
  <c r="L219" i="22"/>
  <c r="K219" i="22"/>
  <c r="J219" i="22"/>
  <c r="I219" i="22"/>
  <c r="H219" i="22"/>
  <c r="G219" i="22"/>
  <c r="F219" i="22"/>
  <c r="E219" i="22"/>
  <c r="D219" i="22"/>
  <c r="C219" i="22"/>
  <c r="P218" i="22"/>
  <c r="O218" i="22"/>
  <c r="N218" i="22"/>
  <c r="M218" i="22"/>
  <c r="L218" i="22"/>
  <c r="K218" i="22"/>
  <c r="J218" i="22"/>
  <c r="I218" i="22"/>
  <c r="H218" i="22"/>
  <c r="G218" i="22"/>
  <c r="F218" i="22"/>
  <c r="E218" i="22"/>
  <c r="D218" i="22"/>
  <c r="C218" i="22"/>
  <c r="P217" i="22"/>
  <c r="O217" i="22"/>
  <c r="N217" i="22"/>
  <c r="M217" i="22"/>
  <c r="L217" i="22"/>
  <c r="K217" i="22"/>
  <c r="J217" i="22"/>
  <c r="I217" i="22"/>
  <c r="H217" i="22"/>
  <c r="G217" i="22"/>
  <c r="F217" i="22"/>
  <c r="E217" i="22"/>
  <c r="D217" i="22"/>
  <c r="C217" i="22"/>
  <c r="P216" i="22"/>
  <c r="O216" i="22"/>
  <c r="N216" i="22"/>
  <c r="M216" i="22"/>
  <c r="L216" i="22"/>
  <c r="K216" i="22"/>
  <c r="J216" i="22"/>
  <c r="I216" i="22"/>
  <c r="H216" i="22"/>
  <c r="G216" i="22"/>
  <c r="F216" i="22"/>
  <c r="E216" i="22"/>
  <c r="D216" i="22"/>
  <c r="C216" i="22"/>
  <c r="P215" i="22"/>
  <c r="O215" i="22"/>
  <c r="N215" i="22"/>
  <c r="M215" i="22"/>
  <c r="L215" i="22"/>
  <c r="K215" i="22"/>
  <c r="J215" i="22"/>
  <c r="I215" i="22"/>
  <c r="H215" i="22"/>
  <c r="G215" i="22"/>
  <c r="F215" i="22"/>
  <c r="E215" i="22"/>
  <c r="D215" i="22"/>
  <c r="C215" i="22"/>
  <c r="P214" i="22"/>
  <c r="O214" i="22"/>
  <c r="N214" i="22"/>
  <c r="M214" i="22"/>
  <c r="L214" i="22"/>
  <c r="K214" i="22"/>
  <c r="J214" i="22"/>
  <c r="I214" i="22"/>
  <c r="H214" i="22"/>
  <c r="G214" i="22"/>
  <c r="F214" i="22"/>
  <c r="E214" i="22"/>
  <c r="D214" i="22"/>
  <c r="C214" i="22"/>
  <c r="P213" i="22"/>
  <c r="O213" i="22"/>
  <c r="N213" i="22"/>
  <c r="M213" i="22"/>
  <c r="L213" i="22"/>
  <c r="K213" i="22"/>
  <c r="J213" i="22"/>
  <c r="I213" i="22"/>
  <c r="H213" i="22"/>
  <c r="G213" i="22"/>
  <c r="F213" i="22"/>
  <c r="E213" i="22"/>
  <c r="D213" i="22"/>
  <c r="C213" i="22"/>
  <c r="P212" i="22"/>
  <c r="O212" i="22"/>
  <c r="N212" i="22"/>
  <c r="M212" i="22"/>
  <c r="L212" i="22"/>
  <c r="K212" i="22"/>
  <c r="J212" i="22"/>
  <c r="I212" i="22"/>
  <c r="H212" i="22"/>
  <c r="G212" i="22"/>
  <c r="F212" i="22"/>
  <c r="E212" i="22"/>
  <c r="D212" i="22"/>
  <c r="C212" i="22"/>
  <c r="P211" i="22"/>
  <c r="O211" i="22"/>
  <c r="N211" i="22"/>
  <c r="M211" i="22"/>
  <c r="L211" i="22"/>
  <c r="K211" i="22"/>
  <c r="J211" i="22"/>
  <c r="I211" i="22"/>
  <c r="H211" i="22"/>
  <c r="G211" i="22"/>
  <c r="F211" i="22"/>
  <c r="E211" i="22"/>
  <c r="D211" i="22"/>
  <c r="C211" i="22"/>
  <c r="P210" i="22"/>
  <c r="O210" i="22"/>
  <c r="N210" i="22"/>
  <c r="M210" i="22"/>
  <c r="L210" i="22"/>
  <c r="K210" i="22"/>
  <c r="J210" i="22"/>
  <c r="I210" i="22"/>
  <c r="H210" i="22"/>
  <c r="G210" i="22"/>
  <c r="F210" i="22"/>
  <c r="E210" i="22"/>
  <c r="D210" i="22"/>
  <c r="C210" i="22"/>
  <c r="P209" i="22"/>
  <c r="O209" i="22"/>
  <c r="N209" i="22"/>
  <c r="M209" i="22"/>
  <c r="L209" i="22"/>
  <c r="K209" i="22"/>
  <c r="J209" i="22"/>
  <c r="I209" i="22"/>
  <c r="H209" i="22"/>
  <c r="G209" i="22"/>
  <c r="F209" i="22"/>
  <c r="E209" i="22"/>
  <c r="D209" i="22"/>
  <c r="C209" i="22"/>
  <c r="P208" i="22"/>
  <c r="O208" i="22"/>
  <c r="N208" i="22"/>
  <c r="M208" i="22"/>
  <c r="L208" i="22"/>
  <c r="K208" i="22"/>
  <c r="J208" i="22"/>
  <c r="I208" i="22"/>
  <c r="H208" i="22"/>
  <c r="G208" i="22"/>
  <c r="F208" i="22"/>
  <c r="E208" i="22"/>
  <c r="D208" i="22"/>
  <c r="C208" i="22"/>
  <c r="P207" i="22"/>
  <c r="O207" i="22"/>
  <c r="N207" i="22"/>
  <c r="M207" i="22"/>
  <c r="L207" i="22"/>
  <c r="K207" i="22"/>
  <c r="J207" i="22"/>
  <c r="I207" i="22"/>
  <c r="H207" i="22"/>
  <c r="G207" i="22"/>
  <c r="F207" i="22"/>
  <c r="E207" i="22"/>
  <c r="D207" i="22"/>
  <c r="C207" i="22"/>
  <c r="P206" i="22"/>
  <c r="O206" i="22"/>
  <c r="N206" i="22"/>
  <c r="M206" i="22"/>
  <c r="L206" i="22"/>
  <c r="K206" i="22"/>
  <c r="J206" i="22"/>
  <c r="I206" i="22"/>
  <c r="H206" i="22"/>
  <c r="G206" i="22"/>
  <c r="F206" i="22"/>
  <c r="E206" i="22"/>
  <c r="D206" i="22"/>
  <c r="C206" i="22"/>
  <c r="P205" i="22"/>
  <c r="O205" i="22"/>
  <c r="N205" i="22"/>
  <c r="M205" i="22"/>
  <c r="L205" i="22"/>
  <c r="K205" i="22"/>
  <c r="J205" i="22"/>
  <c r="I205" i="22"/>
  <c r="H205" i="22"/>
  <c r="G205" i="22"/>
  <c r="F205" i="22"/>
  <c r="E205" i="22"/>
  <c r="D205" i="22"/>
  <c r="C205" i="22"/>
  <c r="P204" i="22"/>
  <c r="O204" i="22"/>
  <c r="N204" i="22"/>
  <c r="M204" i="22"/>
  <c r="L204" i="22"/>
  <c r="K204" i="22"/>
  <c r="J204" i="22"/>
  <c r="I204" i="22"/>
  <c r="H204" i="22"/>
  <c r="G204" i="22"/>
  <c r="F204" i="22"/>
  <c r="E204" i="22"/>
  <c r="D204" i="22"/>
  <c r="C204" i="22"/>
  <c r="P203" i="22"/>
  <c r="O203" i="22"/>
  <c r="N203" i="22"/>
  <c r="M203" i="22"/>
  <c r="L203" i="22"/>
  <c r="K203" i="22"/>
  <c r="J203" i="22"/>
  <c r="I203" i="22"/>
  <c r="H203" i="22"/>
  <c r="G203" i="22"/>
  <c r="F203" i="22"/>
  <c r="E203" i="22"/>
  <c r="D203" i="22"/>
  <c r="C203" i="22"/>
  <c r="P202" i="22"/>
  <c r="O202" i="22"/>
  <c r="N202" i="22"/>
  <c r="M202" i="22"/>
  <c r="L202" i="22"/>
  <c r="K202" i="22"/>
  <c r="J202" i="22"/>
  <c r="I202" i="22"/>
  <c r="H202" i="22"/>
  <c r="G202" i="22"/>
  <c r="F202" i="22"/>
  <c r="E202" i="22"/>
  <c r="D202" i="22"/>
  <c r="C202" i="22"/>
  <c r="P201" i="22"/>
  <c r="O201" i="22"/>
  <c r="N201" i="22"/>
  <c r="M201" i="22"/>
  <c r="L201" i="22"/>
  <c r="K201" i="22"/>
  <c r="J201" i="22"/>
  <c r="I201" i="22"/>
  <c r="H201" i="22"/>
  <c r="G201" i="22"/>
  <c r="E201" i="22"/>
  <c r="D201" i="22"/>
  <c r="C201" i="22"/>
  <c r="P200" i="22"/>
  <c r="O200" i="22"/>
  <c r="N200" i="22"/>
  <c r="M200" i="22"/>
  <c r="L200" i="22"/>
  <c r="K200" i="22"/>
  <c r="J200" i="22"/>
  <c r="I200" i="22"/>
  <c r="H200" i="22"/>
  <c r="G200" i="22"/>
  <c r="F200" i="22"/>
  <c r="E200" i="22"/>
  <c r="D200" i="22"/>
  <c r="C200" i="22"/>
  <c r="P199" i="22"/>
  <c r="O199" i="22"/>
  <c r="N199" i="22"/>
  <c r="M199" i="22"/>
  <c r="L199" i="22"/>
  <c r="K199" i="22"/>
  <c r="J199" i="22"/>
  <c r="I199" i="22"/>
  <c r="H199" i="22"/>
  <c r="G199" i="22"/>
  <c r="F199" i="22"/>
  <c r="E199" i="22"/>
  <c r="D199" i="22"/>
  <c r="C199" i="22"/>
  <c r="P198" i="22"/>
  <c r="O198" i="22"/>
  <c r="N198" i="22"/>
  <c r="M198" i="22"/>
  <c r="L198" i="22"/>
  <c r="K198" i="22"/>
  <c r="J198" i="22"/>
  <c r="I198" i="22"/>
  <c r="H198" i="22"/>
  <c r="G198" i="22"/>
  <c r="F198" i="22"/>
  <c r="E198" i="22"/>
  <c r="D198" i="22"/>
  <c r="C198" i="22"/>
  <c r="P197" i="22"/>
  <c r="O197" i="22"/>
  <c r="N197" i="22"/>
  <c r="M197" i="22"/>
  <c r="L197" i="22"/>
  <c r="K197" i="22"/>
  <c r="J197" i="22"/>
  <c r="I197" i="22"/>
  <c r="H197" i="22"/>
  <c r="G197" i="22"/>
  <c r="F197" i="22"/>
  <c r="E197" i="22"/>
  <c r="D197" i="22"/>
  <c r="C197" i="22"/>
  <c r="P196" i="22"/>
  <c r="O196" i="22"/>
  <c r="N196" i="22"/>
  <c r="M196" i="22"/>
  <c r="L196" i="22"/>
  <c r="K196" i="22"/>
  <c r="J196" i="22"/>
  <c r="I196" i="22"/>
  <c r="H196" i="22"/>
  <c r="G196" i="22"/>
  <c r="F196" i="22"/>
  <c r="E196" i="22"/>
  <c r="D196" i="22"/>
  <c r="C196" i="22"/>
  <c r="P195" i="22"/>
  <c r="O195" i="22"/>
  <c r="N195" i="22"/>
  <c r="M195" i="22"/>
  <c r="L195" i="22"/>
  <c r="K195" i="22"/>
  <c r="J195" i="22"/>
  <c r="I195" i="22"/>
  <c r="H195" i="22"/>
  <c r="G195" i="22"/>
  <c r="F195" i="22"/>
  <c r="E195" i="22"/>
  <c r="D195" i="22"/>
  <c r="C195" i="22"/>
  <c r="P194" i="22"/>
  <c r="O194" i="22"/>
  <c r="N194" i="22"/>
  <c r="M194" i="22"/>
  <c r="L194" i="22"/>
  <c r="K194" i="22"/>
  <c r="J194" i="22"/>
  <c r="I194" i="22"/>
  <c r="H194" i="22"/>
  <c r="G194" i="22"/>
  <c r="F194" i="22"/>
  <c r="E194" i="22"/>
  <c r="D194" i="22"/>
  <c r="C194" i="22"/>
  <c r="P193" i="22"/>
  <c r="O193" i="22"/>
  <c r="N193" i="22"/>
  <c r="M193" i="22"/>
  <c r="L193" i="22"/>
  <c r="K193" i="22"/>
  <c r="J193" i="22"/>
  <c r="I193" i="22"/>
  <c r="H193" i="22"/>
  <c r="G193" i="22"/>
  <c r="F193" i="22"/>
  <c r="E193" i="22"/>
  <c r="D193" i="22"/>
  <c r="C193" i="22"/>
  <c r="P192" i="22"/>
  <c r="O192" i="22"/>
  <c r="N192" i="22"/>
  <c r="M192" i="22"/>
  <c r="L192" i="22"/>
  <c r="K192" i="22"/>
  <c r="J192" i="22"/>
  <c r="I192" i="22"/>
  <c r="H192" i="22"/>
  <c r="G192" i="22"/>
  <c r="F192" i="22"/>
  <c r="E192" i="22"/>
  <c r="D192" i="22"/>
  <c r="C192" i="22"/>
  <c r="P191" i="22"/>
  <c r="O191" i="22"/>
  <c r="N191" i="22"/>
  <c r="M191" i="22"/>
  <c r="L191" i="22"/>
  <c r="K191" i="22"/>
  <c r="J191" i="22"/>
  <c r="I191" i="22"/>
  <c r="H191" i="22"/>
  <c r="G191" i="22"/>
  <c r="F191" i="22"/>
  <c r="E191" i="22"/>
  <c r="D191" i="22"/>
  <c r="C191" i="22"/>
  <c r="P190" i="22"/>
  <c r="O190" i="22"/>
  <c r="N190" i="22"/>
  <c r="M190" i="22"/>
  <c r="L190" i="22"/>
  <c r="K190" i="22"/>
  <c r="J190" i="22"/>
  <c r="I190" i="22"/>
  <c r="H190" i="22"/>
  <c r="G190" i="22"/>
  <c r="F190" i="22"/>
  <c r="E190" i="22"/>
  <c r="D190" i="22"/>
  <c r="C190" i="22"/>
  <c r="P189" i="22"/>
  <c r="O189" i="22"/>
  <c r="N189" i="22"/>
  <c r="M189" i="22"/>
  <c r="L189" i="22"/>
  <c r="K189" i="22"/>
  <c r="J189" i="22"/>
  <c r="I189" i="22"/>
  <c r="H189" i="22"/>
  <c r="G189" i="22"/>
  <c r="F189" i="22"/>
  <c r="E189" i="22"/>
  <c r="D189" i="22"/>
  <c r="C189" i="22"/>
  <c r="P188" i="22"/>
  <c r="O188" i="22"/>
  <c r="N188" i="22"/>
  <c r="M188" i="22"/>
  <c r="L188" i="22"/>
  <c r="K188" i="22"/>
  <c r="J188" i="22"/>
  <c r="I188" i="22"/>
  <c r="H188" i="22"/>
  <c r="G188" i="22"/>
  <c r="F188" i="22"/>
  <c r="E188" i="22"/>
  <c r="D188" i="22"/>
  <c r="C188" i="22"/>
  <c r="P187" i="22"/>
  <c r="O187" i="22"/>
  <c r="N187" i="22"/>
  <c r="M187" i="22"/>
  <c r="L187" i="22"/>
  <c r="K187" i="22"/>
  <c r="J187" i="22"/>
  <c r="I187" i="22"/>
  <c r="H187" i="22"/>
  <c r="G187" i="22"/>
  <c r="F187" i="22"/>
  <c r="E187" i="22"/>
  <c r="D187" i="22"/>
  <c r="C187" i="22"/>
  <c r="P186" i="22"/>
  <c r="O186" i="22"/>
  <c r="N186" i="22"/>
  <c r="M186" i="22"/>
  <c r="L186" i="22"/>
  <c r="K186" i="22"/>
  <c r="J186" i="22"/>
  <c r="I186" i="22"/>
  <c r="H186" i="22"/>
  <c r="G186" i="22"/>
  <c r="F186" i="22"/>
  <c r="E186" i="22"/>
  <c r="D186" i="22"/>
  <c r="C186" i="22"/>
  <c r="P185" i="22"/>
  <c r="O185" i="22"/>
  <c r="N185" i="22"/>
  <c r="M185" i="22"/>
  <c r="L185" i="22"/>
  <c r="K185" i="22"/>
  <c r="J185" i="22"/>
  <c r="I185" i="22"/>
  <c r="H185" i="22"/>
  <c r="G185" i="22"/>
  <c r="F185" i="22"/>
  <c r="E185" i="22"/>
  <c r="D185" i="22"/>
  <c r="C185" i="22"/>
  <c r="P184" i="22"/>
  <c r="O184" i="22"/>
  <c r="N184" i="22"/>
  <c r="M184" i="22"/>
  <c r="L184" i="22"/>
  <c r="K184" i="22"/>
  <c r="J184" i="22"/>
  <c r="I184" i="22"/>
  <c r="H184" i="22"/>
  <c r="G184" i="22"/>
  <c r="F184" i="22"/>
  <c r="E184" i="22"/>
  <c r="D184" i="22"/>
  <c r="C184" i="22"/>
  <c r="P183" i="22"/>
  <c r="O183" i="22"/>
  <c r="N183" i="22"/>
  <c r="M183" i="22"/>
  <c r="L183" i="22"/>
  <c r="K183" i="22"/>
  <c r="J183" i="22"/>
  <c r="I183" i="22"/>
  <c r="H183" i="22"/>
  <c r="G183" i="22"/>
  <c r="F183" i="22"/>
  <c r="E183" i="22"/>
  <c r="D183" i="22"/>
  <c r="C183" i="22"/>
  <c r="P182" i="22"/>
  <c r="O182" i="22"/>
  <c r="N182" i="22"/>
  <c r="M182" i="22"/>
  <c r="L182" i="22"/>
  <c r="K182" i="22"/>
  <c r="J182" i="22"/>
  <c r="I182" i="22"/>
  <c r="H182" i="22"/>
  <c r="G182" i="22"/>
  <c r="F182" i="22"/>
  <c r="E182" i="22"/>
  <c r="D182" i="22"/>
  <c r="C182" i="22"/>
  <c r="P181" i="22"/>
  <c r="O181" i="22"/>
  <c r="N181" i="22"/>
  <c r="M181" i="22"/>
  <c r="L181" i="22"/>
  <c r="K181" i="22"/>
  <c r="J181" i="22"/>
  <c r="I181" i="22"/>
  <c r="H181" i="22"/>
  <c r="G181" i="22"/>
  <c r="F181" i="22"/>
  <c r="E181" i="22"/>
  <c r="D181" i="22"/>
  <c r="C181" i="22"/>
  <c r="P180" i="22"/>
  <c r="O180" i="22"/>
  <c r="N180" i="22"/>
  <c r="M180" i="22"/>
  <c r="L180" i="22"/>
  <c r="K180" i="22"/>
  <c r="J180" i="22"/>
  <c r="I180" i="22"/>
  <c r="H180" i="22"/>
  <c r="G180" i="22"/>
  <c r="F180" i="22"/>
  <c r="E180" i="22"/>
  <c r="D180" i="22"/>
  <c r="C180" i="22"/>
  <c r="P179" i="22"/>
  <c r="O179" i="22"/>
  <c r="N179" i="22"/>
  <c r="M179" i="22"/>
  <c r="L179" i="22"/>
  <c r="K179" i="22"/>
  <c r="J179" i="22"/>
  <c r="I179" i="22"/>
  <c r="H179" i="22"/>
  <c r="G179" i="22"/>
  <c r="F179" i="22"/>
  <c r="E179" i="22"/>
  <c r="D179" i="22"/>
  <c r="C179" i="22"/>
  <c r="P178" i="22"/>
  <c r="O178" i="22"/>
  <c r="N178" i="22"/>
  <c r="M178" i="22"/>
  <c r="L178" i="22"/>
  <c r="K178" i="22"/>
  <c r="J178" i="22"/>
  <c r="I178" i="22"/>
  <c r="H178" i="22"/>
  <c r="G178" i="22"/>
  <c r="F178" i="22"/>
  <c r="E178" i="22"/>
  <c r="D178" i="22"/>
  <c r="C178" i="22"/>
  <c r="P177" i="22"/>
  <c r="O177" i="22"/>
  <c r="N177" i="22"/>
  <c r="M177" i="22"/>
  <c r="L177" i="22"/>
  <c r="K177" i="22"/>
  <c r="J177" i="22"/>
  <c r="I177" i="22"/>
  <c r="H177" i="22"/>
  <c r="G177" i="22"/>
  <c r="F177" i="22"/>
  <c r="E177" i="22"/>
  <c r="D177" i="22"/>
  <c r="C177" i="22"/>
  <c r="P176" i="22"/>
  <c r="O176" i="22"/>
  <c r="N176" i="22"/>
  <c r="M176" i="22"/>
  <c r="L176" i="22"/>
  <c r="K176" i="22"/>
  <c r="J176" i="22"/>
  <c r="I176" i="22"/>
  <c r="H176" i="22"/>
  <c r="G176" i="22"/>
  <c r="F176" i="22"/>
  <c r="E176" i="22"/>
  <c r="D176" i="22"/>
  <c r="C176" i="22"/>
  <c r="P175" i="22"/>
  <c r="O175" i="22"/>
  <c r="N175" i="22"/>
  <c r="M175" i="22"/>
  <c r="L175" i="22"/>
  <c r="K175" i="22"/>
  <c r="J175" i="22"/>
  <c r="I175" i="22"/>
  <c r="H175" i="22"/>
  <c r="G175" i="22"/>
  <c r="F175" i="22"/>
  <c r="E175" i="22"/>
  <c r="D175" i="22"/>
  <c r="C175" i="22"/>
  <c r="P174" i="22"/>
  <c r="O174" i="22"/>
  <c r="N174" i="22"/>
  <c r="M174" i="22"/>
  <c r="L174" i="22"/>
  <c r="K174" i="22"/>
  <c r="J174" i="22"/>
  <c r="I174" i="22"/>
  <c r="H174" i="22"/>
  <c r="G174" i="22"/>
  <c r="F174" i="22"/>
  <c r="E174" i="22"/>
  <c r="D174" i="22"/>
  <c r="C174" i="22"/>
  <c r="P173" i="22"/>
  <c r="O173" i="22"/>
  <c r="N173" i="22"/>
  <c r="M173" i="22"/>
  <c r="L173" i="22"/>
  <c r="K173" i="22"/>
  <c r="J173" i="22"/>
  <c r="I173" i="22"/>
  <c r="H173" i="22"/>
  <c r="G173" i="22"/>
  <c r="F173" i="22"/>
  <c r="E173" i="22"/>
  <c r="D173" i="22"/>
  <c r="C173" i="22"/>
  <c r="P172" i="22"/>
  <c r="O172" i="22"/>
  <c r="N172" i="22"/>
  <c r="M172" i="22"/>
  <c r="L172" i="22"/>
  <c r="K172" i="22"/>
  <c r="J172" i="22"/>
  <c r="I172" i="22"/>
  <c r="H172" i="22"/>
  <c r="G172" i="22"/>
  <c r="F172" i="22"/>
  <c r="E172" i="22"/>
  <c r="D172" i="22"/>
  <c r="C172" i="22"/>
  <c r="P171" i="22"/>
  <c r="O171" i="22"/>
  <c r="N171" i="22"/>
  <c r="M171" i="22"/>
  <c r="L171" i="22"/>
  <c r="K171" i="22"/>
  <c r="J171" i="22"/>
  <c r="I171" i="22"/>
  <c r="H171" i="22"/>
  <c r="G171" i="22"/>
  <c r="F171" i="22"/>
  <c r="E171" i="22"/>
  <c r="D171" i="22"/>
  <c r="C171" i="22"/>
  <c r="P170" i="22"/>
  <c r="O170" i="22"/>
  <c r="N170" i="22"/>
  <c r="M170" i="22"/>
  <c r="L170" i="22"/>
  <c r="K170" i="22"/>
  <c r="J170" i="22"/>
  <c r="I170" i="22"/>
  <c r="H170" i="22"/>
  <c r="G170" i="22"/>
  <c r="F170" i="22"/>
  <c r="E170" i="22"/>
  <c r="D170" i="22"/>
  <c r="C170" i="22"/>
  <c r="P169" i="22"/>
  <c r="O169" i="22"/>
  <c r="N169" i="22"/>
  <c r="M169" i="22"/>
  <c r="L169" i="22"/>
  <c r="K169" i="22"/>
  <c r="J169" i="22"/>
  <c r="I169" i="22"/>
  <c r="H169" i="22"/>
  <c r="G169" i="22"/>
  <c r="F169" i="22"/>
  <c r="E169" i="22"/>
  <c r="D169" i="22"/>
  <c r="C169" i="22"/>
  <c r="P168" i="22"/>
  <c r="O168" i="22"/>
  <c r="N168" i="22"/>
  <c r="M168" i="22"/>
  <c r="L168" i="22"/>
  <c r="K168" i="22"/>
  <c r="J168" i="22"/>
  <c r="I168" i="22"/>
  <c r="H168" i="22"/>
  <c r="G168" i="22"/>
  <c r="F168" i="22"/>
  <c r="E168" i="22"/>
  <c r="D168" i="22"/>
  <c r="C168" i="22"/>
  <c r="P167" i="22"/>
  <c r="O167" i="22"/>
  <c r="N167" i="22"/>
  <c r="M167" i="22"/>
  <c r="L167" i="22"/>
  <c r="K167" i="22"/>
  <c r="J167" i="22"/>
  <c r="I167" i="22"/>
  <c r="H167" i="22"/>
  <c r="G167" i="22"/>
  <c r="F167" i="22"/>
  <c r="E167" i="22"/>
  <c r="D167" i="22"/>
  <c r="C167" i="22"/>
  <c r="P166" i="22"/>
  <c r="O166" i="22"/>
  <c r="N166" i="22"/>
  <c r="M166" i="22"/>
  <c r="L166" i="22"/>
  <c r="K166" i="22"/>
  <c r="J166" i="22"/>
  <c r="I166" i="22"/>
  <c r="H166" i="22"/>
  <c r="G166" i="22"/>
  <c r="F166" i="22"/>
  <c r="E166" i="22"/>
  <c r="D166" i="22"/>
  <c r="C166" i="22"/>
  <c r="P165" i="22"/>
  <c r="O165" i="22"/>
  <c r="N165" i="22"/>
  <c r="M165" i="22"/>
  <c r="L165" i="22"/>
  <c r="K165" i="22"/>
  <c r="J165" i="22"/>
  <c r="I165" i="22"/>
  <c r="H165" i="22"/>
  <c r="G165" i="22"/>
  <c r="F165" i="22"/>
  <c r="E165" i="22"/>
  <c r="D165" i="22"/>
  <c r="C165" i="22"/>
  <c r="P164" i="22"/>
  <c r="O164" i="22"/>
  <c r="N164" i="22"/>
  <c r="M164" i="22"/>
  <c r="L164" i="22"/>
  <c r="K164" i="22"/>
  <c r="J164" i="22"/>
  <c r="I164" i="22"/>
  <c r="H164" i="22"/>
  <c r="G164" i="22"/>
  <c r="F164" i="22"/>
  <c r="E164" i="22"/>
  <c r="D164" i="22"/>
  <c r="C164" i="22"/>
  <c r="P163" i="22"/>
  <c r="O163" i="22"/>
  <c r="N163" i="22"/>
  <c r="M163" i="22"/>
  <c r="L163" i="22"/>
  <c r="K163" i="22"/>
  <c r="J163" i="22"/>
  <c r="I163" i="22"/>
  <c r="H163" i="22"/>
  <c r="G163" i="22"/>
  <c r="F163" i="22"/>
  <c r="E163" i="22"/>
  <c r="D163" i="22"/>
  <c r="C163" i="22"/>
  <c r="P162" i="22"/>
  <c r="O162" i="22"/>
  <c r="N162" i="22"/>
  <c r="M162" i="22"/>
  <c r="L162" i="22"/>
  <c r="K162" i="22"/>
  <c r="J162" i="22"/>
  <c r="I162" i="22"/>
  <c r="H162" i="22"/>
  <c r="G162" i="22"/>
  <c r="F162" i="22"/>
  <c r="E162" i="22"/>
  <c r="D162" i="22"/>
  <c r="C162" i="22"/>
  <c r="P161" i="22"/>
  <c r="O161" i="22"/>
  <c r="N161" i="22"/>
  <c r="M161" i="22"/>
  <c r="L161" i="22"/>
  <c r="K161" i="22"/>
  <c r="J161" i="22"/>
  <c r="I161" i="22"/>
  <c r="H161" i="22"/>
  <c r="G161" i="22"/>
  <c r="F161" i="22"/>
  <c r="E161" i="22"/>
  <c r="D161" i="22"/>
  <c r="C161" i="22"/>
  <c r="P160" i="22"/>
  <c r="O160" i="22"/>
  <c r="N160" i="22"/>
  <c r="M160" i="22"/>
  <c r="L160" i="22"/>
  <c r="K160" i="22"/>
  <c r="J160" i="22"/>
  <c r="I160" i="22"/>
  <c r="H160" i="22"/>
  <c r="G160" i="22"/>
  <c r="F160" i="22"/>
  <c r="E160" i="22"/>
  <c r="D160" i="22"/>
  <c r="C160" i="22"/>
  <c r="P159" i="22"/>
  <c r="O159" i="22"/>
  <c r="N159" i="22"/>
  <c r="M159" i="22"/>
  <c r="L159" i="22"/>
  <c r="K159" i="22"/>
  <c r="J159" i="22"/>
  <c r="I159" i="22"/>
  <c r="H159" i="22"/>
  <c r="G159" i="22"/>
  <c r="F159" i="22"/>
  <c r="E159" i="22"/>
  <c r="D159" i="22"/>
  <c r="C159" i="22"/>
  <c r="P158" i="22"/>
  <c r="O158" i="22"/>
  <c r="N158" i="22"/>
  <c r="M158" i="22"/>
  <c r="L158" i="22"/>
  <c r="K158" i="22"/>
  <c r="J158" i="22"/>
  <c r="I158" i="22"/>
  <c r="H158" i="22"/>
  <c r="G158" i="22"/>
  <c r="F158" i="22"/>
  <c r="E158" i="22"/>
  <c r="D158" i="22"/>
  <c r="C158" i="22"/>
  <c r="P157" i="22"/>
  <c r="O157" i="22"/>
  <c r="N157" i="22"/>
  <c r="M157" i="22"/>
  <c r="L157" i="22"/>
  <c r="K157" i="22"/>
  <c r="J157" i="22"/>
  <c r="I157" i="22"/>
  <c r="H157" i="22"/>
  <c r="G157" i="22"/>
  <c r="F157" i="22"/>
  <c r="E157" i="22"/>
  <c r="D157" i="22"/>
  <c r="C157" i="22"/>
  <c r="P156" i="22"/>
  <c r="O156" i="22"/>
  <c r="N156" i="22"/>
  <c r="M156" i="22"/>
  <c r="L156" i="22"/>
  <c r="K156" i="22"/>
  <c r="J156" i="22"/>
  <c r="I156" i="22"/>
  <c r="H156" i="22"/>
  <c r="G156" i="22"/>
  <c r="F156" i="22"/>
  <c r="E156" i="22"/>
  <c r="D156" i="22"/>
  <c r="C156" i="22"/>
  <c r="P155" i="22"/>
  <c r="O155" i="22"/>
  <c r="N155" i="22"/>
  <c r="M155" i="22"/>
  <c r="L155" i="22"/>
  <c r="K155" i="22"/>
  <c r="J155" i="22"/>
  <c r="I155" i="22"/>
  <c r="H155" i="22"/>
  <c r="G155" i="22"/>
  <c r="F155" i="22"/>
  <c r="E155" i="22"/>
  <c r="D155" i="22"/>
  <c r="C155" i="22"/>
  <c r="P154" i="22"/>
  <c r="O154" i="22"/>
  <c r="N154" i="22"/>
  <c r="M154" i="22"/>
  <c r="L154" i="22"/>
  <c r="K154" i="22"/>
  <c r="J154" i="22"/>
  <c r="I154" i="22"/>
  <c r="H154" i="22"/>
  <c r="G154" i="22"/>
  <c r="F154" i="22"/>
  <c r="E154" i="22"/>
  <c r="D154" i="22"/>
  <c r="C154" i="22"/>
  <c r="P153" i="22"/>
  <c r="O153" i="22"/>
  <c r="N153" i="22"/>
  <c r="M153" i="22"/>
  <c r="L153" i="22"/>
  <c r="K153" i="22"/>
  <c r="J153" i="22"/>
  <c r="I153" i="22"/>
  <c r="H153" i="22"/>
  <c r="G153" i="22"/>
  <c r="F153" i="22"/>
  <c r="E153" i="22"/>
  <c r="D153" i="22"/>
  <c r="C153" i="22"/>
  <c r="P152" i="22"/>
  <c r="O152" i="22"/>
  <c r="N152" i="22"/>
  <c r="M152" i="22"/>
  <c r="L152" i="22"/>
  <c r="K152" i="22"/>
  <c r="J152" i="22"/>
  <c r="I152" i="22"/>
  <c r="H152" i="22"/>
  <c r="G152" i="22"/>
  <c r="F152" i="22"/>
  <c r="E152" i="22"/>
  <c r="D152" i="22"/>
  <c r="C152" i="22"/>
  <c r="P151" i="22"/>
  <c r="O151" i="22"/>
  <c r="N151" i="22"/>
  <c r="M151" i="22"/>
  <c r="L151" i="22"/>
  <c r="K151" i="22"/>
  <c r="J151" i="22"/>
  <c r="I151" i="22"/>
  <c r="H151" i="22"/>
  <c r="G151" i="22"/>
  <c r="F151" i="22"/>
  <c r="E151" i="22"/>
  <c r="D151" i="22"/>
  <c r="C151" i="22"/>
  <c r="P150" i="22"/>
  <c r="O150" i="22"/>
  <c r="N150" i="22"/>
  <c r="M150" i="22"/>
  <c r="L150" i="22"/>
  <c r="K150" i="22"/>
  <c r="J150" i="22"/>
  <c r="I150" i="22"/>
  <c r="H150" i="22"/>
  <c r="G150" i="22"/>
  <c r="F150" i="22"/>
  <c r="E150" i="22"/>
  <c r="D150" i="22"/>
  <c r="C150" i="22"/>
  <c r="P149" i="22"/>
  <c r="O149" i="22"/>
  <c r="N149" i="22"/>
  <c r="M149" i="22"/>
  <c r="L149" i="22"/>
  <c r="K149" i="22"/>
  <c r="J149" i="22"/>
  <c r="I149" i="22"/>
  <c r="H149" i="22"/>
  <c r="G149" i="22"/>
  <c r="F149" i="22"/>
  <c r="E149" i="22"/>
  <c r="D149" i="22"/>
  <c r="C149" i="22"/>
  <c r="P148" i="22"/>
  <c r="O148" i="22"/>
  <c r="N148" i="22"/>
  <c r="M148" i="22"/>
  <c r="L148" i="22"/>
  <c r="K148" i="22"/>
  <c r="J148" i="22"/>
  <c r="I148" i="22"/>
  <c r="H148" i="22"/>
  <c r="G148" i="22"/>
  <c r="F148" i="22"/>
  <c r="E148" i="22"/>
  <c r="D148" i="22"/>
  <c r="C148" i="22"/>
  <c r="P147" i="22"/>
  <c r="O147" i="22"/>
  <c r="N147" i="22"/>
  <c r="M147" i="22"/>
  <c r="L147" i="22"/>
  <c r="K147" i="22"/>
  <c r="J147" i="22"/>
  <c r="I147" i="22"/>
  <c r="H147" i="22"/>
  <c r="G147" i="22"/>
  <c r="F147" i="22"/>
  <c r="E147" i="22"/>
  <c r="D147" i="22"/>
  <c r="C147" i="22"/>
  <c r="P146" i="22"/>
  <c r="O146" i="22"/>
  <c r="N146" i="22"/>
  <c r="M146" i="22"/>
  <c r="L146" i="22"/>
  <c r="K146" i="22"/>
  <c r="J146" i="22"/>
  <c r="I146" i="22"/>
  <c r="H146" i="22"/>
  <c r="G146" i="22"/>
  <c r="F146" i="22"/>
  <c r="E146" i="22"/>
  <c r="D146" i="22"/>
  <c r="C146" i="22"/>
  <c r="P145" i="22"/>
  <c r="O145" i="22"/>
  <c r="N145" i="22"/>
  <c r="M145" i="22"/>
  <c r="L145" i="22"/>
  <c r="K145" i="22"/>
  <c r="J145" i="22"/>
  <c r="I145" i="22"/>
  <c r="H145" i="22"/>
  <c r="G145" i="22"/>
  <c r="F145" i="22"/>
  <c r="E145" i="22"/>
  <c r="D145" i="22"/>
  <c r="C145" i="22"/>
  <c r="P144" i="22"/>
  <c r="O144" i="22"/>
  <c r="N144" i="22"/>
  <c r="M144" i="22"/>
  <c r="L144" i="22"/>
  <c r="K144" i="22"/>
  <c r="J144" i="22"/>
  <c r="I144" i="22"/>
  <c r="H144" i="22"/>
  <c r="G144" i="22"/>
  <c r="F144" i="22"/>
  <c r="E144" i="22"/>
  <c r="D144" i="22"/>
  <c r="C144" i="22"/>
  <c r="P143" i="22"/>
  <c r="O143" i="22"/>
  <c r="N143" i="22"/>
  <c r="M143" i="22"/>
  <c r="L143" i="22"/>
  <c r="K143" i="22"/>
  <c r="J143" i="22"/>
  <c r="I143" i="22"/>
  <c r="H143" i="22"/>
  <c r="G143" i="22"/>
  <c r="F143" i="22"/>
  <c r="E143" i="22"/>
  <c r="D143" i="22"/>
  <c r="C143" i="22"/>
  <c r="P142" i="22"/>
  <c r="O142" i="22"/>
  <c r="N142" i="22"/>
  <c r="M142" i="22"/>
  <c r="L142" i="22"/>
  <c r="K142" i="22"/>
  <c r="J142" i="22"/>
  <c r="I142" i="22"/>
  <c r="H142" i="22"/>
  <c r="G142" i="22"/>
  <c r="F142" i="22"/>
  <c r="E142" i="22"/>
  <c r="D142" i="22"/>
  <c r="C142" i="22"/>
  <c r="P141" i="22"/>
  <c r="O141" i="22"/>
  <c r="N141" i="22"/>
  <c r="M141" i="22"/>
  <c r="L141" i="22"/>
  <c r="K141" i="22"/>
  <c r="J141" i="22"/>
  <c r="I141" i="22"/>
  <c r="H141" i="22"/>
  <c r="G141" i="22"/>
  <c r="F141" i="22"/>
  <c r="E141" i="22"/>
  <c r="D141" i="22"/>
  <c r="C141" i="22"/>
  <c r="P140" i="22"/>
  <c r="O140" i="22"/>
  <c r="N140" i="22"/>
  <c r="M140" i="22"/>
  <c r="L140" i="22"/>
  <c r="K140" i="22"/>
  <c r="J140" i="22"/>
  <c r="I140" i="22"/>
  <c r="H140" i="22"/>
  <c r="G140" i="22"/>
  <c r="F140" i="22"/>
  <c r="E140" i="22"/>
  <c r="D140" i="22"/>
  <c r="C140" i="22"/>
  <c r="P139" i="22"/>
  <c r="O139" i="22"/>
  <c r="N139" i="22"/>
  <c r="M139" i="22"/>
  <c r="L139" i="22"/>
  <c r="K139" i="22"/>
  <c r="J139" i="22"/>
  <c r="I139" i="22"/>
  <c r="H139" i="22"/>
  <c r="G139" i="22"/>
  <c r="F139" i="22"/>
  <c r="E139" i="22"/>
  <c r="D139" i="22"/>
  <c r="C139" i="22"/>
  <c r="P138" i="22"/>
  <c r="O138" i="22"/>
  <c r="N138" i="22"/>
  <c r="M138" i="22"/>
  <c r="L138" i="22"/>
  <c r="K138" i="22"/>
  <c r="J138" i="22"/>
  <c r="I138" i="22"/>
  <c r="H138" i="22"/>
  <c r="G138" i="22"/>
  <c r="F138" i="22"/>
  <c r="E138" i="22"/>
  <c r="D138" i="22"/>
  <c r="C138" i="22"/>
  <c r="P137" i="22"/>
  <c r="O137" i="22"/>
  <c r="N137" i="22"/>
  <c r="M137" i="22"/>
  <c r="L137" i="22"/>
  <c r="K137" i="22"/>
  <c r="J137" i="22"/>
  <c r="I137" i="22"/>
  <c r="H137" i="22"/>
  <c r="G137" i="22"/>
  <c r="F137" i="22"/>
  <c r="E137" i="22"/>
  <c r="D137" i="22"/>
  <c r="C137" i="22"/>
  <c r="P136" i="22"/>
  <c r="O136" i="22"/>
  <c r="N136" i="22"/>
  <c r="M136" i="22"/>
  <c r="L136" i="22"/>
  <c r="K136" i="22"/>
  <c r="J136" i="22"/>
  <c r="I136" i="22"/>
  <c r="H136" i="22"/>
  <c r="G136" i="22"/>
  <c r="F136" i="22"/>
  <c r="E136" i="22"/>
  <c r="D136" i="22"/>
  <c r="C136" i="22"/>
  <c r="P135" i="22"/>
  <c r="O135" i="22"/>
  <c r="N135" i="22"/>
  <c r="M135" i="22"/>
  <c r="L135" i="22"/>
  <c r="K135" i="22"/>
  <c r="J135" i="22"/>
  <c r="I135" i="22"/>
  <c r="H135" i="22"/>
  <c r="G135" i="22"/>
  <c r="F135" i="22"/>
  <c r="E135" i="22"/>
  <c r="D135" i="22"/>
  <c r="C135" i="22"/>
  <c r="P134" i="22"/>
  <c r="O134" i="22"/>
  <c r="N134" i="22"/>
  <c r="M134" i="22"/>
  <c r="L134" i="22"/>
  <c r="K134" i="22"/>
  <c r="J134" i="22"/>
  <c r="I134" i="22"/>
  <c r="H134" i="22"/>
  <c r="G134" i="22"/>
  <c r="F134" i="22"/>
  <c r="E134" i="22"/>
  <c r="D134" i="22"/>
  <c r="C134" i="22"/>
  <c r="P133" i="22"/>
  <c r="O133" i="22"/>
  <c r="N133" i="22"/>
  <c r="M133" i="22"/>
  <c r="L133" i="22"/>
  <c r="K133" i="22"/>
  <c r="J133" i="22"/>
  <c r="I133" i="22"/>
  <c r="H133" i="22"/>
  <c r="G133" i="22"/>
  <c r="F133" i="22"/>
  <c r="E133" i="22"/>
  <c r="D133" i="22"/>
  <c r="C133" i="22"/>
  <c r="O132" i="22"/>
  <c r="N132" i="22"/>
  <c r="M132" i="22"/>
  <c r="L132" i="22"/>
  <c r="K132" i="22"/>
  <c r="J132" i="22"/>
  <c r="I132" i="22"/>
  <c r="H132" i="22"/>
  <c r="G132" i="22"/>
  <c r="F132" i="22"/>
  <c r="E132" i="22"/>
  <c r="D132" i="22"/>
  <c r="C132" i="22"/>
  <c r="O131" i="22"/>
  <c r="N131" i="22"/>
  <c r="M131" i="22"/>
  <c r="L131" i="22"/>
  <c r="K131" i="22"/>
  <c r="J131" i="22"/>
  <c r="I131" i="22"/>
  <c r="H131" i="22"/>
  <c r="G131" i="22"/>
  <c r="F131" i="22"/>
  <c r="E131" i="22"/>
  <c r="D131" i="22"/>
  <c r="C131" i="22"/>
  <c r="O130" i="22"/>
  <c r="N130" i="22"/>
  <c r="M130" i="22"/>
  <c r="L130" i="22"/>
  <c r="K130" i="22"/>
  <c r="J130" i="22"/>
  <c r="I130" i="22"/>
  <c r="H130" i="22"/>
  <c r="G130" i="22"/>
  <c r="F130" i="22"/>
  <c r="E130" i="22"/>
  <c r="D130" i="22"/>
  <c r="C130" i="22"/>
  <c r="O129" i="22"/>
  <c r="N129" i="22"/>
  <c r="M129" i="22"/>
  <c r="L129" i="22"/>
  <c r="K129" i="22"/>
  <c r="J129" i="22"/>
  <c r="I129" i="22"/>
  <c r="H129" i="22"/>
  <c r="G129" i="22"/>
  <c r="F129" i="22"/>
  <c r="E129" i="22"/>
  <c r="D129" i="22"/>
  <c r="C129" i="22"/>
  <c r="O128" i="22"/>
  <c r="N128" i="22"/>
  <c r="M128" i="22"/>
  <c r="L128" i="22"/>
  <c r="K128" i="22"/>
  <c r="J128" i="22"/>
  <c r="I128" i="22"/>
  <c r="H128" i="22"/>
  <c r="G128" i="22"/>
  <c r="F128" i="22"/>
  <c r="E128" i="22"/>
  <c r="D128" i="22"/>
  <c r="C128" i="22"/>
  <c r="O127" i="22"/>
  <c r="N127" i="22"/>
  <c r="M127" i="22"/>
  <c r="L127" i="22"/>
  <c r="K127" i="22"/>
  <c r="J127" i="22"/>
  <c r="I127" i="22"/>
  <c r="H127" i="22"/>
  <c r="G127" i="22"/>
  <c r="F127" i="22"/>
  <c r="E127" i="22"/>
  <c r="D127" i="22"/>
  <c r="C127" i="22"/>
  <c r="O126" i="22"/>
  <c r="N126" i="22"/>
  <c r="M126" i="22"/>
  <c r="L126" i="22"/>
  <c r="K126" i="22"/>
  <c r="J126" i="22"/>
  <c r="I126" i="22"/>
  <c r="H126" i="22"/>
  <c r="G126" i="22"/>
  <c r="F126" i="22"/>
  <c r="E126" i="22"/>
  <c r="D126" i="22"/>
  <c r="C126" i="22"/>
  <c r="O125" i="22"/>
  <c r="N125" i="22"/>
  <c r="M125" i="22"/>
  <c r="L125" i="22"/>
  <c r="K125" i="22"/>
  <c r="J125" i="22"/>
  <c r="I125" i="22"/>
  <c r="H125" i="22"/>
  <c r="G125" i="22"/>
  <c r="F125" i="22"/>
  <c r="E125" i="22"/>
  <c r="D125" i="22"/>
  <c r="C125" i="22"/>
  <c r="O124" i="22"/>
  <c r="N124" i="22"/>
  <c r="M124" i="22"/>
  <c r="L124" i="22"/>
  <c r="K124" i="22"/>
  <c r="J124" i="22"/>
  <c r="I124" i="22"/>
  <c r="H124" i="22"/>
  <c r="G124" i="22"/>
  <c r="F124" i="22"/>
  <c r="E124" i="22"/>
  <c r="D124" i="22"/>
  <c r="C124" i="22"/>
  <c r="O123" i="22"/>
  <c r="N123" i="22"/>
  <c r="M123" i="22"/>
  <c r="L123" i="22"/>
  <c r="K123" i="22"/>
  <c r="J123" i="22"/>
  <c r="I123" i="22"/>
  <c r="H123" i="22"/>
  <c r="G123" i="22"/>
  <c r="F123" i="22"/>
  <c r="E123" i="22"/>
  <c r="D123" i="22"/>
  <c r="C123" i="22"/>
  <c r="O122" i="22"/>
  <c r="N122" i="22"/>
  <c r="M122" i="22"/>
  <c r="L122" i="22"/>
  <c r="K122" i="22"/>
  <c r="J122" i="22"/>
  <c r="I122" i="22"/>
  <c r="H122" i="22"/>
  <c r="G122" i="22"/>
  <c r="F122" i="22"/>
  <c r="E122" i="22"/>
  <c r="D122" i="22"/>
  <c r="C122" i="22"/>
  <c r="O121" i="22"/>
  <c r="N121" i="22"/>
  <c r="M121" i="22"/>
  <c r="L121" i="22"/>
  <c r="K121" i="22"/>
  <c r="J121" i="22"/>
  <c r="I121" i="22"/>
  <c r="H121" i="22"/>
  <c r="G121" i="22"/>
  <c r="F121" i="22"/>
  <c r="E121" i="22"/>
  <c r="D121" i="22"/>
  <c r="C121" i="22"/>
  <c r="O120" i="22"/>
  <c r="N120" i="22"/>
  <c r="M120" i="22"/>
  <c r="L120" i="22"/>
  <c r="K120" i="22"/>
  <c r="J120" i="22"/>
  <c r="I120" i="22"/>
  <c r="H120" i="22"/>
  <c r="G120" i="22"/>
  <c r="F120" i="22"/>
  <c r="E120" i="22"/>
  <c r="D120" i="22"/>
  <c r="C120" i="22"/>
  <c r="O119" i="22"/>
  <c r="N119" i="22"/>
  <c r="M119" i="22"/>
  <c r="L119" i="22"/>
  <c r="K119" i="22"/>
  <c r="J119" i="22"/>
  <c r="I119" i="22"/>
  <c r="H119" i="22"/>
  <c r="G119" i="22"/>
  <c r="F119" i="22"/>
  <c r="E119" i="22"/>
  <c r="D119" i="22"/>
  <c r="C119" i="22"/>
  <c r="O118" i="22"/>
  <c r="N118" i="22"/>
  <c r="M118" i="22"/>
  <c r="L118" i="22"/>
  <c r="K118" i="22"/>
  <c r="J118" i="22"/>
  <c r="I118" i="22"/>
  <c r="H118" i="22"/>
  <c r="G118" i="22"/>
  <c r="F118" i="22"/>
  <c r="E118" i="22"/>
  <c r="D118" i="22"/>
  <c r="C118" i="22"/>
  <c r="O117" i="22"/>
  <c r="N117" i="22"/>
  <c r="M117" i="22"/>
  <c r="L117" i="22"/>
  <c r="K117" i="22"/>
  <c r="J117" i="22"/>
  <c r="I117" i="22"/>
  <c r="H117" i="22"/>
  <c r="G117" i="22"/>
  <c r="F117" i="22"/>
  <c r="E117" i="22"/>
  <c r="D117" i="22"/>
  <c r="C117" i="22"/>
  <c r="O116" i="22"/>
  <c r="N116" i="22"/>
  <c r="M116" i="22"/>
  <c r="L116" i="22"/>
  <c r="K116" i="22"/>
  <c r="J116" i="22"/>
  <c r="I116" i="22"/>
  <c r="H116" i="22"/>
  <c r="G116" i="22"/>
  <c r="F116" i="22"/>
  <c r="E116" i="22"/>
  <c r="D116" i="22"/>
  <c r="C116" i="22"/>
  <c r="O115" i="22"/>
  <c r="N115" i="22"/>
  <c r="M115" i="22"/>
  <c r="L115" i="22"/>
  <c r="K115" i="22"/>
  <c r="J115" i="22"/>
  <c r="I115" i="22"/>
  <c r="H115" i="22"/>
  <c r="G115" i="22"/>
  <c r="F115" i="22"/>
  <c r="E115" i="22"/>
  <c r="D115" i="22"/>
  <c r="C115" i="22"/>
  <c r="O114" i="22"/>
  <c r="N114" i="22"/>
  <c r="M114" i="22"/>
  <c r="L114" i="22"/>
  <c r="K114" i="22"/>
  <c r="J114" i="22"/>
  <c r="I114" i="22"/>
  <c r="H114" i="22"/>
  <c r="G114" i="22"/>
  <c r="F114" i="22"/>
  <c r="E114" i="22"/>
  <c r="D114" i="22"/>
  <c r="C114" i="22"/>
  <c r="O113" i="22"/>
  <c r="N113" i="22"/>
  <c r="M113" i="22"/>
  <c r="L113" i="22"/>
  <c r="K113" i="22"/>
  <c r="J113" i="22"/>
  <c r="I113" i="22"/>
  <c r="H113" i="22"/>
  <c r="G113" i="22"/>
  <c r="F113" i="22"/>
  <c r="E113" i="22"/>
  <c r="D113" i="22"/>
  <c r="C113" i="22"/>
  <c r="O112" i="22"/>
  <c r="N112" i="22"/>
  <c r="M112" i="22"/>
  <c r="L112" i="22"/>
  <c r="K112" i="22"/>
  <c r="J112" i="22"/>
  <c r="I112" i="22"/>
  <c r="H112" i="22"/>
  <c r="G112" i="22"/>
  <c r="F112" i="22"/>
  <c r="E112" i="22"/>
  <c r="D112" i="22"/>
  <c r="C112" i="22"/>
  <c r="O111" i="22"/>
  <c r="N111" i="22"/>
  <c r="M111" i="22"/>
  <c r="L111" i="22"/>
  <c r="K111" i="22"/>
  <c r="J111" i="22"/>
  <c r="I111" i="22"/>
  <c r="H111" i="22"/>
  <c r="G111" i="22"/>
  <c r="F111" i="22"/>
  <c r="E111" i="22"/>
  <c r="D111" i="22"/>
  <c r="C111" i="22"/>
  <c r="O110" i="22"/>
  <c r="N110" i="22"/>
  <c r="M110" i="22"/>
  <c r="L110" i="22"/>
  <c r="K110" i="22"/>
  <c r="J110" i="22"/>
  <c r="I110" i="22"/>
  <c r="H110" i="22"/>
  <c r="G110" i="22"/>
  <c r="F110" i="22"/>
  <c r="E110" i="22"/>
  <c r="D110" i="22"/>
  <c r="C110" i="22"/>
  <c r="O109" i="22"/>
  <c r="N109" i="22"/>
  <c r="M109" i="22"/>
  <c r="L109" i="22"/>
  <c r="K109" i="22"/>
  <c r="J109" i="22"/>
  <c r="I109" i="22"/>
  <c r="H109" i="22"/>
  <c r="G109" i="22"/>
  <c r="F109" i="22"/>
  <c r="E109" i="22"/>
  <c r="D109" i="22"/>
  <c r="C109" i="22"/>
  <c r="O108" i="22"/>
  <c r="N108" i="22"/>
  <c r="M108" i="22"/>
  <c r="L108" i="22"/>
  <c r="K108" i="22"/>
  <c r="J108" i="22"/>
  <c r="I108" i="22"/>
  <c r="H108" i="22"/>
  <c r="G108" i="22"/>
  <c r="F108" i="22"/>
  <c r="E108" i="22"/>
  <c r="D108" i="22"/>
  <c r="C108" i="22"/>
  <c r="O107" i="22"/>
  <c r="N107" i="22"/>
  <c r="M107" i="22"/>
  <c r="L107" i="22"/>
  <c r="K107" i="22"/>
  <c r="J107" i="22"/>
  <c r="I107" i="22"/>
  <c r="H107" i="22"/>
  <c r="G107" i="22"/>
  <c r="F107" i="22"/>
  <c r="E107" i="22"/>
  <c r="D107" i="22"/>
  <c r="C107" i="22"/>
  <c r="O106" i="22"/>
  <c r="N106" i="22"/>
  <c r="M106" i="22"/>
  <c r="L106" i="22"/>
  <c r="K106" i="22"/>
  <c r="J106" i="22"/>
  <c r="I106" i="22"/>
  <c r="H106" i="22"/>
  <c r="G106" i="22"/>
  <c r="F106" i="22"/>
  <c r="E106" i="22"/>
  <c r="D106" i="22"/>
  <c r="C106" i="22"/>
  <c r="O105" i="22"/>
  <c r="N105" i="22"/>
  <c r="M105" i="22"/>
  <c r="L105" i="22"/>
  <c r="K105" i="22"/>
  <c r="J105" i="22"/>
  <c r="I105" i="22"/>
  <c r="H105" i="22"/>
  <c r="G105" i="22"/>
  <c r="F105" i="22"/>
  <c r="E105" i="22"/>
  <c r="D105" i="22"/>
  <c r="C105" i="22"/>
  <c r="O104" i="22"/>
  <c r="N104" i="22"/>
  <c r="M104" i="22"/>
  <c r="L104" i="22"/>
  <c r="K104" i="22"/>
  <c r="J104" i="22"/>
  <c r="I104" i="22"/>
  <c r="H104" i="22"/>
  <c r="G104" i="22"/>
  <c r="F104" i="22"/>
  <c r="E104" i="22"/>
  <c r="D104" i="22"/>
  <c r="C104" i="22"/>
  <c r="O103" i="22"/>
  <c r="N103" i="22"/>
  <c r="M103" i="22"/>
  <c r="L103" i="22"/>
  <c r="K103" i="22"/>
  <c r="J103" i="22"/>
  <c r="I103" i="22"/>
  <c r="H103" i="22"/>
  <c r="G103" i="22"/>
  <c r="F103" i="22"/>
  <c r="E103" i="22"/>
  <c r="D103" i="22"/>
  <c r="C103" i="22"/>
  <c r="O102" i="22"/>
  <c r="N102" i="22"/>
  <c r="M102" i="22"/>
  <c r="L102" i="22"/>
  <c r="K102" i="22"/>
  <c r="J102" i="22"/>
  <c r="I102" i="22"/>
  <c r="H102" i="22"/>
  <c r="G102" i="22"/>
  <c r="F102" i="22"/>
  <c r="E102" i="22"/>
  <c r="D102" i="22"/>
  <c r="C102" i="22"/>
  <c r="O101" i="22"/>
  <c r="N101" i="22"/>
  <c r="M101" i="22"/>
  <c r="L101" i="22"/>
  <c r="K101" i="22"/>
  <c r="J101" i="22"/>
  <c r="I101" i="22"/>
  <c r="H101" i="22"/>
  <c r="G101" i="22"/>
  <c r="F101" i="22"/>
  <c r="E101" i="22"/>
  <c r="D101" i="22"/>
  <c r="C101" i="22"/>
  <c r="O100" i="22"/>
  <c r="N100" i="22"/>
  <c r="M100" i="22"/>
  <c r="L100" i="22"/>
  <c r="K100" i="22"/>
  <c r="J100" i="22"/>
  <c r="I100" i="22"/>
  <c r="H100" i="22"/>
  <c r="G100" i="22"/>
  <c r="F100" i="22"/>
  <c r="E100" i="22"/>
  <c r="D100" i="22"/>
  <c r="C100" i="22"/>
  <c r="O99" i="22"/>
  <c r="N99" i="22"/>
  <c r="M99" i="22"/>
  <c r="L99" i="22"/>
  <c r="K99" i="22"/>
  <c r="J99" i="22"/>
  <c r="I99" i="22"/>
  <c r="H99" i="22"/>
  <c r="G99" i="22"/>
  <c r="F99" i="22"/>
  <c r="E99" i="22"/>
  <c r="D99" i="22"/>
  <c r="C99" i="22"/>
  <c r="O98" i="22"/>
  <c r="N98" i="22"/>
  <c r="M98" i="22"/>
  <c r="L98" i="22"/>
  <c r="K98" i="22"/>
  <c r="J98" i="22"/>
  <c r="I98" i="22"/>
  <c r="H98" i="22"/>
  <c r="G98" i="22"/>
  <c r="F98" i="22"/>
  <c r="E98" i="22"/>
  <c r="D98" i="22"/>
  <c r="C98" i="22"/>
  <c r="O97" i="22"/>
  <c r="N97" i="22"/>
  <c r="M97" i="22"/>
  <c r="L97" i="22"/>
  <c r="K97" i="22"/>
  <c r="J97" i="22"/>
  <c r="I97" i="22"/>
  <c r="H97" i="22"/>
  <c r="G97" i="22"/>
  <c r="F97" i="22"/>
  <c r="E97" i="22"/>
  <c r="D97" i="22"/>
  <c r="C97" i="22"/>
  <c r="O96" i="22"/>
  <c r="N96" i="22"/>
  <c r="M96" i="22"/>
  <c r="L96" i="22"/>
  <c r="K96" i="22"/>
  <c r="J96" i="22"/>
  <c r="I96" i="22"/>
  <c r="H96" i="22"/>
  <c r="G96" i="22"/>
  <c r="F96" i="22"/>
  <c r="E96" i="22"/>
  <c r="D96" i="22"/>
  <c r="C96" i="22"/>
  <c r="O95" i="22"/>
  <c r="N95" i="22"/>
  <c r="M95" i="22"/>
  <c r="L95" i="22"/>
  <c r="K95" i="22"/>
  <c r="J95" i="22"/>
  <c r="I95" i="22"/>
  <c r="H95" i="22"/>
  <c r="G95" i="22"/>
  <c r="F95" i="22"/>
  <c r="E95" i="22"/>
  <c r="D95" i="22"/>
  <c r="C95" i="22"/>
  <c r="O94" i="22"/>
  <c r="N94" i="22"/>
  <c r="M94" i="22"/>
  <c r="L94" i="22"/>
  <c r="K94" i="22"/>
  <c r="J94" i="22"/>
  <c r="I94" i="22"/>
  <c r="H94" i="22"/>
  <c r="G94" i="22"/>
  <c r="F94" i="22"/>
  <c r="E94" i="22"/>
  <c r="D94" i="22"/>
  <c r="C94" i="22"/>
  <c r="O93" i="22"/>
  <c r="N93" i="22"/>
  <c r="M93" i="22"/>
  <c r="L93" i="22"/>
  <c r="K93" i="22"/>
  <c r="J93" i="22"/>
  <c r="I93" i="22"/>
  <c r="H93" i="22"/>
  <c r="G93" i="22"/>
  <c r="F93" i="22"/>
  <c r="E93" i="22"/>
  <c r="D93" i="22"/>
  <c r="C93" i="22"/>
  <c r="O92" i="22"/>
  <c r="N92" i="22"/>
  <c r="M92" i="22"/>
  <c r="L92" i="22"/>
  <c r="K92" i="22"/>
  <c r="J92" i="22"/>
  <c r="I92" i="22"/>
  <c r="H92" i="22"/>
  <c r="G92" i="22"/>
  <c r="F92" i="22"/>
  <c r="E92" i="22"/>
  <c r="D92" i="22"/>
  <c r="C92" i="22"/>
  <c r="O91" i="22"/>
  <c r="N91" i="22"/>
  <c r="M91" i="22"/>
  <c r="L91" i="22"/>
  <c r="K91" i="22"/>
  <c r="J91" i="22"/>
  <c r="I91" i="22"/>
  <c r="H91" i="22"/>
  <c r="G91" i="22"/>
  <c r="F91" i="22"/>
  <c r="E91" i="22"/>
  <c r="D91" i="22"/>
  <c r="C91" i="22"/>
  <c r="O90" i="22"/>
  <c r="N90" i="22"/>
  <c r="M90" i="22"/>
  <c r="L90" i="22"/>
  <c r="K90" i="22"/>
  <c r="J90" i="22"/>
  <c r="I90" i="22"/>
  <c r="H90" i="22"/>
  <c r="G90" i="22"/>
  <c r="F90" i="22"/>
  <c r="E90" i="22"/>
  <c r="D90" i="22"/>
  <c r="C90" i="22"/>
  <c r="O89" i="22"/>
  <c r="N89" i="22"/>
  <c r="M89" i="22"/>
  <c r="L89" i="22"/>
  <c r="K89" i="22"/>
  <c r="J89" i="22"/>
  <c r="I89" i="22"/>
  <c r="H89" i="22"/>
  <c r="G89" i="22"/>
  <c r="F89" i="22"/>
  <c r="E89" i="22"/>
  <c r="D89" i="22"/>
  <c r="C89" i="22"/>
  <c r="O88" i="22"/>
  <c r="N88" i="22"/>
  <c r="M88" i="22"/>
  <c r="L88" i="22"/>
  <c r="K88" i="22"/>
  <c r="J88" i="22"/>
  <c r="I88" i="22"/>
  <c r="H88" i="22"/>
  <c r="G88" i="22"/>
  <c r="F88" i="22"/>
  <c r="E88" i="22"/>
  <c r="D88" i="22"/>
  <c r="C88" i="22"/>
  <c r="O87" i="22"/>
  <c r="N87" i="22"/>
  <c r="M87" i="22"/>
  <c r="L87" i="22"/>
  <c r="K87" i="22"/>
  <c r="J87" i="22"/>
  <c r="I87" i="22"/>
  <c r="H87" i="22"/>
  <c r="G87" i="22"/>
  <c r="F87" i="22"/>
  <c r="E87" i="22"/>
  <c r="D87" i="22"/>
  <c r="C87" i="22"/>
  <c r="O86" i="22"/>
  <c r="N86" i="22"/>
  <c r="M86" i="22"/>
  <c r="L86" i="22"/>
  <c r="K86" i="22"/>
  <c r="J86" i="22"/>
  <c r="I86" i="22"/>
  <c r="H86" i="22"/>
  <c r="G86" i="22"/>
  <c r="F86" i="22"/>
  <c r="E86" i="22"/>
  <c r="D86" i="22"/>
  <c r="C86" i="22"/>
  <c r="O85" i="22"/>
  <c r="N85" i="22"/>
  <c r="M85" i="22"/>
  <c r="L85" i="22"/>
  <c r="K85" i="22"/>
  <c r="J85" i="22"/>
  <c r="I85" i="22"/>
  <c r="H85" i="22"/>
  <c r="G85" i="22"/>
  <c r="F85" i="22"/>
  <c r="E85" i="22"/>
  <c r="D85" i="22"/>
  <c r="C85" i="22"/>
  <c r="O84" i="22"/>
  <c r="N84" i="22"/>
  <c r="M84" i="22"/>
  <c r="L84" i="22"/>
  <c r="K84" i="22"/>
  <c r="J84" i="22"/>
  <c r="I84" i="22"/>
  <c r="H84" i="22"/>
  <c r="G84" i="22"/>
  <c r="F84" i="22"/>
  <c r="E84" i="22"/>
  <c r="D84" i="22"/>
  <c r="C84" i="22"/>
  <c r="O83" i="22"/>
  <c r="N83" i="22"/>
  <c r="M83" i="22"/>
  <c r="L83" i="22"/>
  <c r="K83" i="22"/>
  <c r="J83" i="22"/>
  <c r="I83" i="22"/>
  <c r="H83" i="22"/>
  <c r="G83" i="22"/>
  <c r="F83" i="22"/>
  <c r="E83" i="22"/>
  <c r="D83" i="22"/>
  <c r="C83" i="22"/>
  <c r="O82" i="22"/>
  <c r="N82" i="22"/>
  <c r="M82" i="22"/>
  <c r="L82" i="22"/>
  <c r="K82" i="22"/>
  <c r="J82" i="22"/>
  <c r="I82" i="22"/>
  <c r="H82" i="22"/>
  <c r="G82" i="22"/>
  <c r="F82" i="22"/>
  <c r="E82" i="22"/>
  <c r="D82" i="22"/>
  <c r="C82" i="22"/>
  <c r="O81" i="22"/>
  <c r="N81" i="22"/>
  <c r="M81" i="22"/>
  <c r="L81" i="22"/>
  <c r="K81" i="22"/>
  <c r="J81" i="22"/>
  <c r="I81" i="22"/>
  <c r="H81" i="22"/>
  <c r="G81" i="22"/>
  <c r="F81" i="22"/>
  <c r="E81" i="22"/>
  <c r="D81" i="22"/>
  <c r="C81" i="22"/>
  <c r="O80" i="22"/>
  <c r="N80" i="22"/>
  <c r="M80" i="22"/>
  <c r="L80" i="22"/>
  <c r="K80" i="22"/>
  <c r="J80" i="22"/>
  <c r="I80" i="22"/>
  <c r="H80" i="22"/>
  <c r="G80" i="22"/>
  <c r="F80" i="22"/>
  <c r="E80" i="22"/>
  <c r="D80" i="22"/>
  <c r="C80" i="22"/>
  <c r="O79" i="22"/>
  <c r="N79" i="22"/>
  <c r="M79" i="22"/>
  <c r="L79" i="22"/>
  <c r="K79" i="22"/>
  <c r="J79" i="22"/>
  <c r="I79" i="22"/>
  <c r="H79" i="22"/>
  <c r="G79" i="22"/>
  <c r="F79" i="22"/>
  <c r="E79" i="22"/>
  <c r="D79" i="22"/>
  <c r="C79" i="22"/>
  <c r="O78" i="22"/>
  <c r="N78" i="22"/>
  <c r="M78" i="22"/>
  <c r="L78" i="22"/>
  <c r="K78" i="22"/>
  <c r="J78" i="22"/>
  <c r="I78" i="22"/>
  <c r="H78" i="22"/>
  <c r="G78" i="22"/>
  <c r="F78" i="22"/>
  <c r="E78" i="22"/>
  <c r="D78" i="22"/>
  <c r="C78" i="22"/>
  <c r="O77" i="22"/>
  <c r="N77" i="22"/>
  <c r="M77" i="22"/>
  <c r="L77" i="22"/>
  <c r="K77" i="22"/>
  <c r="J77" i="22"/>
  <c r="I77" i="22"/>
  <c r="H77" i="22"/>
  <c r="G77" i="22"/>
  <c r="F77" i="22"/>
  <c r="E77" i="22"/>
  <c r="D77" i="22"/>
  <c r="C77" i="22"/>
  <c r="O76" i="22"/>
  <c r="N76" i="22"/>
  <c r="M76" i="22"/>
  <c r="L76" i="22"/>
  <c r="K76" i="22"/>
  <c r="J76" i="22"/>
  <c r="I76" i="22"/>
  <c r="H76" i="22"/>
  <c r="G76" i="22"/>
  <c r="F76" i="22"/>
  <c r="E76" i="22"/>
  <c r="D76" i="22"/>
  <c r="C76" i="22"/>
  <c r="O75" i="22"/>
  <c r="N75" i="22"/>
  <c r="M75" i="22"/>
  <c r="L75" i="22"/>
  <c r="K75" i="22"/>
  <c r="J75" i="22"/>
  <c r="I75" i="22"/>
  <c r="H75" i="22"/>
  <c r="G75" i="22"/>
  <c r="F75" i="22"/>
  <c r="E75" i="22"/>
  <c r="D75" i="22"/>
  <c r="C75" i="22"/>
  <c r="O74" i="22"/>
  <c r="N74" i="22"/>
  <c r="M74" i="22"/>
  <c r="L74" i="22"/>
  <c r="K74" i="22"/>
  <c r="J74" i="22"/>
  <c r="I74" i="22"/>
  <c r="H74" i="22"/>
  <c r="G74" i="22"/>
  <c r="F74" i="22"/>
  <c r="E74" i="22"/>
  <c r="D74" i="22"/>
  <c r="C74" i="22"/>
  <c r="O73" i="22"/>
  <c r="N73" i="22"/>
  <c r="M73" i="22"/>
  <c r="L73" i="22"/>
  <c r="K73" i="22"/>
  <c r="J73" i="22"/>
  <c r="I73" i="22"/>
  <c r="H73" i="22"/>
  <c r="G73" i="22"/>
  <c r="F73" i="22"/>
  <c r="E73" i="22"/>
  <c r="D73" i="22"/>
  <c r="C73" i="22"/>
  <c r="O72" i="22"/>
  <c r="N72" i="22"/>
  <c r="M72" i="22"/>
  <c r="L72" i="22"/>
  <c r="K72" i="22"/>
  <c r="J72" i="22"/>
  <c r="I72" i="22"/>
  <c r="H72" i="22"/>
  <c r="G72" i="22"/>
  <c r="F72" i="22"/>
  <c r="E72" i="22"/>
  <c r="D72" i="22"/>
  <c r="C72" i="22"/>
  <c r="O71" i="22"/>
  <c r="N71" i="22"/>
  <c r="M71" i="22"/>
  <c r="L71" i="22"/>
  <c r="K71" i="22"/>
  <c r="J71" i="22"/>
  <c r="I71" i="22"/>
  <c r="H71" i="22"/>
  <c r="G71" i="22"/>
  <c r="F71" i="22"/>
  <c r="E71" i="22"/>
  <c r="D71" i="22"/>
  <c r="C71" i="22"/>
  <c r="O70" i="22"/>
  <c r="N70" i="22"/>
  <c r="M70" i="22"/>
  <c r="L70" i="22"/>
  <c r="K70" i="22"/>
  <c r="J70" i="22"/>
  <c r="I70" i="22"/>
  <c r="H70" i="22"/>
  <c r="G70" i="22"/>
  <c r="F70" i="22"/>
  <c r="E70" i="22"/>
  <c r="D70" i="22"/>
  <c r="C70" i="22"/>
  <c r="O69" i="22"/>
  <c r="N69" i="22"/>
  <c r="M69" i="22"/>
  <c r="L69" i="22"/>
  <c r="K69" i="22"/>
  <c r="J69" i="22"/>
  <c r="I69" i="22"/>
  <c r="H69" i="22"/>
  <c r="G69" i="22"/>
  <c r="F69" i="22"/>
  <c r="E69" i="22"/>
  <c r="D69" i="22"/>
  <c r="C69" i="22"/>
  <c r="O68" i="22"/>
  <c r="N68" i="22"/>
  <c r="M68" i="22"/>
  <c r="L68" i="22"/>
  <c r="K68" i="22"/>
  <c r="J68" i="22"/>
  <c r="I68" i="22"/>
  <c r="H68" i="22"/>
  <c r="G68" i="22"/>
  <c r="F68" i="22"/>
  <c r="E68" i="22"/>
  <c r="D68" i="22"/>
  <c r="C68" i="22"/>
  <c r="O67" i="22"/>
  <c r="N67" i="22"/>
  <c r="M67" i="22"/>
  <c r="L67" i="22"/>
  <c r="K67" i="22"/>
  <c r="J67" i="22"/>
  <c r="I67" i="22"/>
  <c r="H67" i="22"/>
  <c r="G67" i="22"/>
  <c r="F67" i="22"/>
  <c r="E67" i="22"/>
  <c r="D67" i="22"/>
  <c r="C67" i="22"/>
  <c r="O66" i="22"/>
  <c r="N66" i="22"/>
  <c r="M66" i="22"/>
  <c r="L66" i="22"/>
  <c r="K66" i="22"/>
  <c r="J66" i="22"/>
  <c r="I66" i="22"/>
  <c r="H66" i="22"/>
  <c r="G66" i="22"/>
  <c r="F66" i="22"/>
  <c r="E66" i="22"/>
  <c r="D66" i="22"/>
  <c r="C66" i="22"/>
  <c r="O65" i="22"/>
  <c r="N65" i="22"/>
  <c r="M65" i="22"/>
  <c r="L65" i="22"/>
  <c r="K65" i="22"/>
  <c r="J65" i="22"/>
  <c r="I65" i="22"/>
  <c r="H65" i="22"/>
  <c r="G65" i="22"/>
  <c r="F65" i="22"/>
  <c r="E65" i="22"/>
  <c r="D65" i="22"/>
  <c r="C65" i="22"/>
  <c r="O64" i="22"/>
  <c r="N64" i="22"/>
  <c r="M64" i="22"/>
  <c r="L64" i="22"/>
  <c r="K64" i="22"/>
  <c r="J64" i="22"/>
  <c r="I64" i="22"/>
  <c r="H64" i="22"/>
  <c r="G64" i="22"/>
  <c r="F64" i="22"/>
  <c r="E64" i="22"/>
  <c r="D64" i="22"/>
  <c r="C64" i="22"/>
  <c r="O63" i="22"/>
  <c r="N63" i="22"/>
  <c r="M63" i="22"/>
  <c r="L63" i="22"/>
  <c r="K63" i="22"/>
  <c r="J63" i="22"/>
  <c r="I63" i="22"/>
  <c r="H63" i="22"/>
  <c r="G63" i="22"/>
  <c r="F63" i="22"/>
  <c r="E63" i="22"/>
  <c r="D63" i="22"/>
  <c r="C63" i="22"/>
  <c r="O62" i="22"/>
  <c r="N62" i="22"/>
  <c r="M62" i="22"/>
  <c r="L62" i="22"/>
  <c r="K62" i="22"/>
  <c r="J62" i="22"/>
  <c r="I62" i="22"/>
  <c r="H62" i="22"/>
  <c r="G62" i="22"/>
  <c r="F62" i="22"/>
  <c r="E62" i="22"/>
  <c r="D62" i="22"/>
  <c r="C62" i="22"/>
  <c r="O61" i="22"/>
  <c r="N61" i="22"/>
  <c r="M61" i="22"/>
  <c r="L61" i="22"/>
  <c r="K61" i="22"/>
  <c r="J61" i="22"/>
  <c r="I61" i="22"/>
  <c r="H61" i="22"/>
  <c r="G61" i="22"/>
  <c r="F61" i="22"/>
  <c r="E61" i="22"/>
  <c r="D61" i="22"/>
  <c r="C61" i="22"/>
  <c r="O60" i="22"/>
  <c r="N60" i="22"/>
  <c r="M60" i="22"/>
  <c r="L60" i="22"/>
  <c r="K60" i="22"/>
  <c r="J60" i="22"/>
  <c r="I60" i="22"/>
  <c r="H60" i="22"/>
  <c r="G60" i="22"/>
  <c r="F60" i="22"/>
  <c r="E60" i="22"/>
  <c r="D60" i="22"/>
  <c r="C60" i="22"/>
  <c r="O59" i="22"/>
  <c r="N59" i="22"/>
  <c r="M59" i="22"/>
  <c r="L59" i="22"/>
  <c r="K59" i="22"/>
  <c r="J59" i="22"/>
  <c r="I59" i="22"/>
  <c r="H59" i="22"/>
  <c r="G59" i="22"/>
  <c r="F59" i="22"/>
  <c r="E59" i="22"/>
  <c r="D59" i="22"/>
  <c r="C59" i="22"/>
  <c r="O58" i="22"/>
  <c r="N58" i="22"/>
  <c r="M58" i="22"/>
  <c r="L58" i="22"/>
  <c r="K58" i="22"/>
  <c r="J58" i="22"/>
  <c r="I58" i="22"/>
  <c r="H58" i="22"/>
  <c r="G58" i="22"/>
  <c r="F58" i="22"/>
  <c r="E58" i="22"/>
  <c r="D58" i="22"/>
  <c r="C58" i="22"/>
  <c r="O57" i="22"/>
  <c r="N57" i="22"/>
  <c r="M57" i="22"/>
  <c r="L57" i="22"/>
  <c r="K57" i="22"/>
  <c r="J57" i="22"/>
  <c r="I57" i="22"/>
  <c r="H57" i="22"/>
  <c r="G57" i="22"/>
  <c r="F57" i="22"/>
  <c r="E57" i="22"/>
  <c r="D57" i="22"/>
  <c r="C57" i="22"/>
  <c r="O56" i="22"/>
  <c r="N56" i="22"/>
  <c r="M56" i="22"/>
  <c r="L56" i="22"/>
  <c r="K56" i="22"/>
  <c r="J56" i="22"/>
  <c r="I56" i="22"/>
  <c r="H56" i="22"/>
  <c r="G56" i="22"/>
  <c r="F56" i="22"/>
  <c r="E56" i="22"/>
  <c r="D56" i="22"/>
  <c r="C56" i="22"/>
  <c r="O55" i="22"/>
  <c r="N55" i="22"/>
  <c r="M55" i="22"/>
  <c r="L55" i="22"/>
  <c r="K55" i="22"/>
  <c r="J55" i="22"/>
  <c r="I55" i="22"/>
  <c r="H55" i="22"/>
  <c r="G55" i="22"/>
  <c r="F55" i="22"/>
  <c r="E55" i="22"/>
  <c r="D55" i="22"/>
  <c r="C55" i="22"/>
  <c r="O54" i="22"/>
  <c r="N54" i="22"/>
  <c r="M54" i="22"/>
  <c r="L54" i="22"/>
  <c r="K54" i="22"/>
  <c r="J54" i="22"/>
  <c r="I54" i="22"/>
  <c r="H54" i="22"/>
  <c r="G54" i="22"/>
  <c r="F54" i="22"/>
  <c r="E54" i="22"/>
  <c r="D54" i="22"/>
  <c r="C54" i="22"/>
  <c r="O53" i="22"/>
  <c r="N53" i="22"/>
  <c r="M53" i="22"/>
  <c r="L53" i="22"/>
  <c r="K53" i="22"/>
  <c r="J53" i="22"/>
  <c r="I53" i="22"/>
  <c r="H53" i="22"/>
  <c r="G53" i="22"/>
  <c r="F53" i="22"/>
  <c r="E53" i="22"/>
  <c r="D53" i="22"/>
  <c r="C53" i="22"/>
  <c r="O52" i="22"/>
  <c r="N52" i="22"/>
  <c r="M52" i="22"/>
  <c r="L52" i="22"/>
  <c r="K52" i="22"/>
  <c r="J52" i="22"/>
  <c r="I52" i="22"/>
  <c r="H52" i="22"/>
  <c r="G52" i="22"/>
  <c r="F52" i="22"/>
  <c r="E52" i="22"/>
  <c r="D52" i="22"/>
  <c r="C52" i="22"/>
  <c r="O51" i="22"/>
  <c r="N51" i="22"/>
  <c r="M51" i="22"/>
  <c r="L51" i="22"/>
  <c r="K51" i="22"/>
  <c r="J51" i="22"/>
  <c r="I51" i="22"/>
  <c r="H51" i="22"/>
  <c r="G51" i="22"/>
  <c r="F51" i="22"/>
  <c r="E51" i="22"/>
  <c r="D51" i="22"/>
  <c r="C51" i="22"/>
  <c r="O50" i="22"/>
  <c r="N50" i="22"/>
  <c r="M50" i="22"/>
  <c r="L50" i="22"/>
  <c r="K50" i="22"/>
  <c r="J50" i="22"/>
  <c r="I50" i="22"/>
  <c r="H50" i="22"/>
  <c r="F50" i="22"/>
  <c r="E50" i="22"/>
  <c r="D50" i="22"/>
  <c r="C50" i="22"/>
  <c r="O49" i="22"/>
  <c r="N49" i="22"/>
  <c r="M49" i="22"/>
  <c r="L49" i="22"/>
  <c r="K49" i="22"/>
  <c r="J49" i="22"/>
  <c r="I49" i="22"/>
  <c r="H49" i="22"/>
  <c r="G49" i="22"/>
  <c r="F49" i="22"/>
  <c r="E49" i="22"/>
  <c r="D49" i="22"/>
  <c r="C49" i="22"/>
  <c r="O48" i="22"/>
  <c r="N48" i="22"/>
  <c r="M48" i="22"/>
  <c r="L48" i="22"/>
  <c r="K48" i="22"/>
  <c r="J48" i="22"/>
  <c r="I48" i="22"/>
  <c r="H48" i="22"/>
  <c r="G48" i="22"/>
  <c r="F48" i="22"/>
  <c r="E48" i="22"/>
  <c r="D48" i="22"/>
  <c r="C48" i="22"/>
  <c r="O47" i="22"/>
  <c r="N47" i="22"/>
  <c r="M47" i="22"/>
  <c r="L47" i="22"/>
  <c r="K47" i="22"/>
  <c r="J47" i="22"/>
  <c r="I47" i="22"/>
  <c r="H47" i="22"/>
  <c r="G47" i="22"/>
  <c r="F47" i="22"/>
  <c r="E47" i="22"/>
  <c r="D47" i="22"/>
  <c r="C47" i="22"/>
  <c r="O46" i="22"/>
  <c r="N46" i="22"/>
  <c r="M46" i="22"/>
  <c r="L46" i="22"/>
  <c r="K46" i="22"/>
  <c r="J46" i="22"/>
  <c r="I46" i="22"/>
  <c r="H46" i="22"/>
  <c r="G46" i="22"/>
  <c r="F46" i="22"/>
  <c r="E46" i="22"/>
  <c r="D46" i="22"/>
  <c r="C46" i="22"/>
  <c r="O45" i="22"/>
  <c r="N45" i="22"/>
  <c r="M45" i="22"/>
  <c r="L45" i="22"/>
  <c r="K45" i="22"/>
  <c r="J45" i="22"/>
  <c r="I45" i="22"/>
  <c r="H45" i="22"/>
  <c r="G45" i="22"/>
  <c r="F45" i="22"/>
  <c r="E45" i="22"/>
  <c r="D45" i="22"/>
  <c r="C45" i="22"/>
  <c r="O44" i="22"/>
  <c r="N44" i="22"/>
  <c r="M44" i="22"/>
  <c r="L44" i="22"/>
  <c r="K44" i="22"/>
  <c r="J44" i="22"/>
  <c r="I44" i="22"/>
  <c r="H44" i="22"/>
  <c r="G44" i="22"/>
  <c r="F44" i="22"/>
  <c r="E44" i="22"/>
  <c r="D44" i="22"/>
  <c r="C44" i="22"/>
  <c r="O43" i="22"/>
  <c r="N43" i="22"/>
  <c r="M43" i="22"/>
  <c r="L43" i="22"/>
  <c r="K43" i="22"/>
  <c r="J43" i="22"/>
  <c r="I43" i="22"/>
  <c r="H43" i="22"/>
  <c r="G43" i="22"/>
  <c r="F43" i="22"/>
  <c r="E43" i="22"/>
  <c r="D43" i="22"/>
  <c r="C43" i="22"/>
  <c r="O42" i="22"/>
  <c r="N42" i="22"/>
  <c r="M42" i="22"/>
  <c r="L42" i="22"/>
  <c r="K42" i="22"/>
  <c r="J42" i="22"/>
  <c r="I42" i="22"/>
  <c r="H42" i="22"/>
  <c r="G42" i="22"/>
  <c r="F42" i="22"/>
  <c r="E42" i="22"/>
  <c r="D42" i="22"/>
  <c r="C42" i="22"/>
  <c r="O41" i="22"/>
  <c r="N41" i="22"/>
  <c r="M41" i="22"/>
  <c r="L41" i="22"/>
  <c r="K41" i="22"/>
  <c r="J41" i="22"/>
  <c r="I41" i="22"/>
  <c r="H41" i="22"/>
  <c r="G41" i="22"/>
  <c r="F41" i="22"/>
  <c r="E41" i="22"/>
  <c r="D41" i="22"/>
  <c r="C41" i="22"/>
  <c r="O40" i="22"/>
  <c r="N40" i="22"/>
  <c r="M40" i="22"/>
  <c r="L40" i="22"/>
  <c r="K40" i="22"/>
  <c r="J40" i="22"/>
  <c r="I40" i="22"/>
  <c r="H40" i="22"/>
  <c r="G40" i="22"/>
  <c r="F40" i="22"/>
  <c r="E40" i="22"/>
  <c r="D40" i="22"/>
  <c r="C40" i="22"/>
  <c r="O39" i="22"/>
  <c r="N39" i="22"/>
  <c r="M39" i="22"/>
  <c r="L39" i="22"/>
  <c r="K39" i="22"/>
  <c r="J39" i="22"/>
  <c r="I39" i="22"/>
  <c r="H39" i="22"/>
  <c r="G39" i="22"/>
  <c r="F39" i="22"/>
  <c r="E39" i="22"/>
  <c r="D39" i="22"/>
  <c r="C39" i="22"/>
  <c r="O38" i="22"/>
  <c r="N38" i="22"/>
  <c r="M38" i="22"/>
  <c r="L38" i="22"/>
  <c r="K38" i="22"/>
  <c r="J38" i="22"/>
  <c r="I38" i="22"/>
  <c r="H38" i="22"/>
  <c r="G38" i="22"/>
  <c r="F38" i="22"/>
  <c r="E38" i="22"/>
  <c r="D38" i="22"/>
  <c r="C38" i="22"/>
  <c r="O37" i="22"/>
  <c r="N37" i="22"/>
  <c r="M37" i="22"/>
  <c r="L37" i="22"/>
  <c r="K37" i="22"/>
  <c r="J37" i="22"/>
  <c r="I37" i="22"/>
  <c r="H37" i="22"/>
  <c r="G37" i="22"/>
  <c r="F37" i="22"/>
  <c r="E37" i="22"/>
  <c r="D37" i="22"/>
  <c r="C37" i="22"/>
  <c r="O36" i="22"/>
  <c r="N36" i="22"/>
  <c r="M36" i="22"/>
  <c r="L36" i="22"/>
  <c r="K36" i="22"/>
  <c r="J36" i="22"/>
  <c r="I36" i="22"/>
  <c r="H36" i="22"/>
  <c r="G36" i="22"/>
  <c r="F36" i="22"/>
  <c r="E36" i="22"/>
  <c r="D36" i="22"/>
  <c r="C36" i="22"/>
  <c r="O35" i="22"/>
  <c r="N35" i="22"/>
  <c r="M35" i="22"/>
  <c r="L35" i="22"/>
  <c r="K35" i="22"/>
  <c r="J35" i="22"/>
  <c r="I35" i="22"/>
  <c r="H35" i="22"/>
  <c r="G35" i="22"/>
  <c r="F35" i="22"/>
  <c r="E35" i="22"/>
  <c r="D35" i="22"/>
  <c r="C35" i="22"/>
  <c r="O34" i="22"/>
  <c r="N34" i="22"/>
  <c r="M34" i="22"/>
  <c r="L34" i="22"/>
  <c r="K34" i="22"/>
  <c r="J34" i="22"/>
  <c r="I34" i="22"/>
  <c r="H34" i="22"/>
  <c r="G34" i="22"/>
  <c r="F34" i="22"/>
  <c r="E34" i="22"/>
  <c r="D34" i="22"/>
  <c r="C34" i="22"/>
  <c r="O33" i="22"/>
  <c r="N33" i="22"/>
  <c r="M33" i="22"/>
  <c r="L33" i="22"/>
  <c r="K33" i="22"/>
  <c r="J33" i="22"/>
  <c r="I33" i="22"/>
  <c r="H33" i="22"/>
  <c r="F33" i="22"/>
  <c r="E33" i="22"/>
  <c r="D33" i="22"/>
  <c r="C33" i="22"/>
  <c r="O32" i="22"/>
  <c r="N32" i="22"/>
  <c r="M32" i="22"/>
  <c r="L32" i="22"/>
  <c r="K32" i="22"/>
  <c r="J32" i="22"/>
  <c r="I32" i="22"/>
  <c r="H32" i="22"/>
  <c r="G32" i="22"/>
  <c r="E32" i="22"/>
  <c r="D32" i="22"/>
  <c r="C32" i="22"/>
  <c r="O31" i="22"/>
  <c r="N31" i="22"/>
  <c r="M31" i="22"/>
  <c r="L31" i="22"/>
  <c r="K31" i="22"/>
  <c r="J31" i="22"/>
  <c r="I31" i="22"/>
  <c r="H31" i="22"/>
  <c r="G31" i="22"/>
  <c r="F31" i="22"/>
  <c r="E31" i="22"/>
  <c r="D31" i="22"/>
  <c r="C31" i="22"/>
  <c r="O30" i="22"/>
  <c r="N30" i="22"/>
  <c r="M30" i="22"/>
  <c r="L30" i="22"/>
  <c r="K30" i="22"/>
  <c r="J30" i="22"/>
  <c r="I30" i="22"/>
  <c r="H30" i="22"/>
  <c r="G30" i="22"/>
  <c r="F30" i="22"/>
  <c r="E30" i="22"/>
  <c r="D30" i="22"/>
  <c r="C30" i="22"/>
  <c r="O29" i="22"/>
  <c r="N29" i="22"/>
  <c r="M29" i="22"/>
  <c r="L29" i="22"/>
  <c r="K29" i="22"/>
  <c r="J29" i="22"/>
  <c r="I29" i="22"/>
  <c r="H29" i="22"/>
  <c r="G29" i="22"/>
  <c r="F29" i="22"/>
  <c r="E29" i="22"/>
  <c r="D29" i="22"/>
  <c r="C29" i="22"/>
  <c r="O28" i="22"/>
  <c r="N28" i="22"/>
  <c r="M28" i="22"/>
  <c r="L28" i="22"/>
  <c r="K28" i="22"/>
  <c r="J28" i="22"/>
  <c r="I28" i="22"/>
  <c r="H28" i="22"/>
  <c r="G28" i="22"/>
  <c r="F28" i="22"/>
  <c r="E28" i="22"/>
  <c r="D28" i="22"/>
  <c r="C28" i="22"/>
  <c r="O27" i="22"/>
  <c r="N27" i="22"/>
  <c r="M27" i="22"/>
  <c r="L27" i="22"/>
  <c r="K27" i="22"/>
  <c r="J27" i="22"/>
  <c r="I27" i="22"/>
  <c r="H27" i="22"/>
  <c r="G27" i="22"/>
  <c r="F27" i="22"/>
  <c r="E27" i="22"/>
  <c r="D27" i="22"/>
  <c r="C27" i="22"/>
  <c r="O26" i="22"/>
  <c r="N26" i="22"/>
  <c r="M26" i="22"/>
  <c r="L26" i="22"/>
  <c r="K26" i="22"/>
  <c r="J26" i="22"/>
  <c r="I26" i="22"/>
  <c r="H26" i="22"/>
  <c r="G26" i="22"/>
  <c r="F26" i="22"/>
  <c r="E26" i="22"/>
  <c r="D26" i="22"/>
  <c r="C26" i="22"/>
  <c r="O25" i="22"/>
  <c r="N25" i="22"/>
  <c r="M25" i="22"/>
  <c r="L25" i="22"/>
  <c r="K25" i="22"/>
  <c r="J25" i="22"/>
  <c r="I25" i="22"/>
  <c r="H25" i="22"/>
  <c r="G25" i="22"/>
  <c r="F25" i="22"/>
  <c r="E25" i="22"/>
  <c r="D25" i="22"/>
  <c r="C25" i="22"/>
  <c r="O24" i="22"/>
  <c r="N24" i="22"/>
  <c r="M24" i="22"/>
  <c r="L24" i="22"/>
  <c r="K24" i="22"/>
  <c r="J24" i="22"/>
  <c r="I24" i="22"/>
  <c r="H24" i="22"/>
  <c r="G24" i="22"/>
  <c r="F24" i="22"/>
  <c r="E24" i="22"/>
  <c r="D24" i="22"/>
  <c r="C24" i="22"/>
  <c r="P23" i="22"/>
  <c r="O23" i="22"/>
  <c r="N23" i="22"/>
  <c r="M23" i="22"/>
  <c r="L23" i="22"/>
  <c r="K23" i="22"/>
  <c r="J23" i="22"/>
  <c r="I23" i="22"/>
  <c r="H23" i="22"/>
  <c r="G23" i="22"/>
  <c r="F23" i="22"/>
  <c r="E23" i="22"/>
  <c r="D23" i="22"/>
  <c r="C23" i="22"/>
  <c r="P22" i="22"/>
  <c r="O22" i="22"/>
  <c r="N22" i="22"/>
  <c r="M22" i="22"/>
  <c r="L22" i="22"/>
  <c r="K22" i="22"/>
  <c r="J22" i="22"/>
  <c r="I22" i="22"/>
  <c r="H22" i="22"/>
  <c r="G22" i="22"/>
  <c r="F22" i="22"/>
  <c r="E22" i="22"/>
  <c r="D22" i="22"/>
  <c r="C22" i="22"/>
  <c r="O21" i="22"/>
  <c r="N21" i="22"/>
  <c r="M21" i="22"/>
  <c r="L21" i="22"/>
  <c r="K21" i="22"/>
  <c r="J21" i="22"/>
  <c r="I21" i="22"/>
  <c r="H21" i="22"/>
  <c r="G21" i="22"/>
  <c r="F21" i="22"/>
  <c r="E21" i="22"/>
  <c r="D21" i="22"/>
  <c r="C21" i="22"/>
  <c r="O20" i="22"/>
  <c r="N20" i="22"/>
  <c r="M20" i="22"/>
  <c r="L20" i="22"/>
  <c r="K20" i="22"/>
  <c r="J20" i="22"/>
  <c r="I20" i="22"/>
  <c r="H20" i="22"/>
  <c r="G20" i="22"/>
  <c r="F20" i="22"/>
  <c r="E20" i="22"/>
  <c r="D20" i="22"/>
  <c r="C20" i="22"/>
  <c r="O19" i="22"/>
  <c r="N19" i="22"/>
  <c r="M19" i="22"/>
  <c r="L19" i="22"/>
  <c r="K19" i="22"/>
  <c r="J19" i="22"/>
  <c r="I19" i="22"/>
  <c r="H19" i="22"/>
  <c r="G19" i="22"/>
  <c r="F19" i="22"/>
  <c r="E19" i="22"/>
  <c r="D19" i="22"/>
  <c r="C19" i="22"/>
  <c r="O18" i="22"/>
  <c r="N18" i="22"/>
  <c r="M18" i="22"/>
  <c r="L18" i="22"/>
  <c r="K18" i="22"/>
  <c r="J18" i="22"/>
  <c r="I18" i="22"/>
  <c r="H18" i="22"/>
  <c r="G18" i="22"/>
  <c r="F18" i="22"/>
  <c r="E18" i="22"/>
  <c r="D18" i="22"/>
  <c r="C18" i="22"/>
  <c r="O17" i="22"/>
  <c r="N17" i="22"/>
  <c r="M17" i="22"/>
  <c r="L17" i="22"/>
  <c r="K17" i="22"/>
  <c r="J17" i="22"/>
  <c r="I17" i="22"/>
  <c r="G17" i="22"/>
  <c r="F17" i="22"/>
  <c r="E17" i="22"/>
  <c r="D17" i="22"/>
  <c r="C17" i="22"/>
  <c r="O16" i="22"/>
  <c r="N16" i="22"/>
  <c r="M16" i="22"/>
  <c r="L16" i="22"/>
  <c r="K16" i="22"/>
  <c r="J16" i="22"/>
  <c r="I16" i="22"/>
  <c r="H16" i="22"/>
  <c r="G16" i="22"/>
  <c r="F16" i="22"/>
  <c r="E16" i="22"/>
  <c r="D16" i="22"/>
  <c r="C16" i="22"/>
  <c r="O15" i="22"/>
  <c r="N15" i="22"/>
  <c r="M15" i="22"/>
  <c r="L15" i="22"/>
  <c r="K15" i="22"/>
  <c r="J15" i="22"/>
  <c r="I15" i="22"/>
  <c r="H15" i="22"/>
  <c r="G15" i="22"/>
  <c r="F15" i="22"/>
  <c r="E15" i="22"/>
  <c r="D15" i="22"/>
  <c r="C15" i="22"/>
  <c r="O14" i="22"/>
  <c r="N14" i="22"/>
  <c r="M14" i="22"/>
  <c r="L14" i="22"/>
  <c r="K14" i="22"/>
  <c r="J14" i="22"/>
  <c r="I14" i="22"/>
  <c r="H14" i="22"/>
  <c r="G14" i="22"/>
  <c r="F14" i="22"/>
  <c r="E14" i="22"/>
  <c r="D14" i="22"/>
  <c r="C14" i="22"/>
  <c r="O13" i="22"/>
  <c r="N13" i="22"/>
  <c r="M13" i="22"/>
  <c r="L13" i="22"/>
  <c r="K13" i="22"/>
  <c r="J13" i="22"/>
  <c r="I13" i="22"/>
  <c r="H13" i="22"/>
  <c r="G13" i="22"/>
  <c r="F13" i="22"/>
  <c r="E13" i="22"/>
  <c r="D13" i="22"/>
  <c r="C13" i="22"/>
  <c r="O12" i="22"/>
  <c r="N12" i="22"/>
  <c r="M12" i="22"/>
  <c r="L12" i="22"/>
  <c r="K12" i="22"/>
  <c r="J12" i="22"/>
  <c r="I12" i="22"/>
  <c r="H12" i="22"/>
  <c r="G12" i="22"/>
  <c r="F12" i="22"/>
  <c r="E12" i="22"/>
  <c r="D12" i="22"/>
  <c r="C12" i="22"/>
  <c r="O11" i="22"/>
  <c r="N11" i="22"/>
  <c r="M11" i="22"/>
  <c r="L11" i="22"/>
  <c r="K11" i="22"/>
  <c r="J11" i="22"/>
  <c r="I11" i="22"/>
  <c r="H11" i="22"/>
  <c r="G11" i="22"/>
  <c r="F11" i="22"/>
  <c r="E11" i="22"/>
  <c r="D11" i="22"/>
  <c r="C11" i="22"/>
  <c r="O10" i="22"/>
  <c r="N10" i="22"/>
  <c r="M10" i="22"/>
  <c r="L10" i="22"/>
  <c r="K10" i="22"/>
  <c r="J10" i="22"/>
  <c r="I10" i="22"/>
  <c r="H10" i="22"/>
  <c r="G10" i="22"/>
  <c r="E10" i="22"/>
  <c r="D10" i="22"/>
  <c r="C10" i="22"/>
  <c r="O9" i="22"/>
  <c r="N9" i="22"/>
  <c r="M9" i="22"/>
  <c r="L9" i="22"/>
  <c r="K9" i="22"/>
  <c r="J9" i="22"/>
  <c r="I9" i="22"/>
  <c r="H9" i="22"/>
  <c r="G9" i="22"/>
  <c r="F9" i="22"/>
  <c r="E9" i="22"/>
  <c r="D9" i="22"/>
  <c r="C9" i="22"/>
  <c r="O8" i="22"/>
  <c r="N8" i="22"/>
  <c r="M8" i="22"/>
  <c r="L8" i="22"/>
  <c r="K8" i="22"/>
  <c r="J8" i="22"/>
  <c r="I8" i="22"/>
  <c r="H8" i="22"/>
  <c r="G8" i="22"/>
  <c r="F8" i="22"/>
  <c r="E8" i="22"/>
  <c r="D8" i="22"/>
  <c r="C8" i="22"/>
  <c r="O7" i="22"/>
  <c r="N7" i="22"/>
  <c r="M7" i="22"/>
  <c r="L7" i="22"/>
  <c r="K7" i="22"/>
  <c r="J7" i="22"/>
  <c r="I7" i="22"/>
  <c r="H7" i="22"/>
  <c r="G7" i="22"/>
  <c r="E7" i="22"/>
  <c r="D7" i="22"/>
  <c r="C7" i="22"/>
  <c r="O6" i="22"/>
  <c r="N6" i="22"/>
  <c r="M6" i="22"/>
  <c r="L6" i="22"/>
  <c r="K6" i="22"/>
  <c r="J6" i="22"/>
  <c r="I6" i="22"/>
  <c r="H6" i="22"/>
  <c r="G6" i="22"/>
  <c r="F6" i="22"/>
  <c r="E6" i="22"/>
  <c r="D6" i="22"/>
  <c r="C6" i="22"/>
  <c r="O5" i="22"/>
  <c r="N5" i="22"/>
  <c r="M5" i="22"/>
  <c r="L5" i="22"/>
  <c r="K5" i="22"/>
  <c r="J5" i="22"/>
  <c r="I5" i="22"/>
  <c r="H5" i="22"/>
  <c r="G5" i="22"/>
  <c r="F5" i="22"/>
  <c r="E5" i="22"/>
  <c r="D5" i="22"/>
  <c r="C5" i="22"/>
  <c r="O4" i="22"/>
  <c r="N4" i="22"/>
  <c r="M4" i="22"/>
  <c r="L4" i="22"/>
  <c r="K4" i="22"/>
  <c r="J4" i="22"/>
  <c r="I4" i="22"/>
  <c r="H4" i="22"/>
  <c r="G4" i="22"/>
  <c r="F4" i="22"/>
  <c r="E4" i="22"/>
  <c r="D4" i="22"/>
  <c r="C4" i="22"/>
  <c r="O3" i="22"/>
  <c r="N3" i="22"/>
  <c r="M3" i="22"/>
  <c r="L3" i="22"/>
  <c r="K3" i="22"/>
  <c r="J3" i="22"/>
  <c r="I3" i="22"/>
  <c r="H3" i="22"/>
  <c r="G3" i="22"/>
  <c r="F3" i="22"/>
  <c r="E3" i="22"/>
  <c r="D3" i="22"/>
  <c r="C3" i="22"/>
  <c r="A4" i="22"/>
  <c r="A5" i="22"/>
  <c r="A6" i="22"/>
  <c r="A7" i="22"/>
  <c r="A8" i="22"/>
  <c r="A9" i="22"/>
  <c r="A10" i="22"/>
  <c r="A11" i="22"/>
  <c r="A12" i="22"/>
  <c r="A13" i="22"/>
  <c r="A14" i="22"/>
  <c r="A15" i="22"/>
  <c r="A16" i="22"/>
  <c r="A17" i="22"/>
  <c r="A18" i="22"/>
  <c r="A19" i="22"/>
  <c r="A20" i="22"/>
  <c r="A21" i="22"/>
  <c r="A22" i="22"/>
  <c r="A23" i="22"/>
  <c r="A24" i="22"/>
  <c r="A25" i="22"/>
  <c r="A26" i="22"/>
  <c r="A27" i="22"/>
  <c r="A28" i="22"/>
  <c r="A29" i="22"/>
  <c r="A30" i="22"/>
  <c r="A31" i="22"/>
  <c r="A32" i="22"/>
  <c r="A33" i="22"/>
  <c r="A34" i="22"/>
  <c r="A35" i="22"/>
  <c r="A36" i="22"/>
  <c r="A37" i="22"/>
  <c r="A38" i="22"/>
  <c r="A39" i="22"/>
  <c r="A40" i="22"/>
  <c r="A41" i="22"/>
  <c r="A42" i="22"/>
  <c r="A43" i="22"/>
  <c r="A44" i="22"/>
  <c r="A45" i="22"/>
  <c r="A46" i="22"/>
  <c r="A47" i="22"/>
  <c r="A48" i="22"/>
  <c r="A49" i="22"/>
  <c r="A50" i="22"/>
  <c r="A51" i="22"/>
  <c r="A52" i="22"/>
  <c r="A53" i="22"/>
  <c r="A54" i="22"/>
  <c r="A55" i="22"/>
  <c r="A56" i="22"/>
  <c r="A57" i="22"/>
  <c r="A58" i="22"/>
  <c r="A59" i="22"/>
  <c r="A60" i="22"/>
  <c r="A61" i="22"/>
  <c r="A62" i="22"/>
  <c r="A63" i="22"/>
  <c r="A64" i="22"/>
  <c r="A65" i="22"/>
  <c r="A66" i="22"/>
  <c r="A67" i="22"/>
  <c r="A68" i="22"/>
  <c r="A69" i="22"/>
  <c r="A70" i="22"/>
  <c r="A71" i="22"/>
  <c r="A72" i="22"/>
  <c r="A73" i="22"/>
  <c r="A74" i="22"/>
  <c r="A75" i="22"/>
  <c r="A76" i="22"/>
  <c r="A77" i="22"/>
  <c r="A78" i="22"/>
  <c r="A79" i="22"/>
  <c r="A80" i="22"/>
  <c r="A81" i="22"/>
  <c r="A82" i="22"/>
  <c r="A83" i="22"/>
  <c r="A84" i="22"/>
  <c r="A85" i="22"/>
  <c r="A86" i="22"/>
  <c r="A87" i="22"/>
  <c r="A88" i="22"/>
  <c r="A89" i="22"/>
  <c r="A90" i="22"/>
  <c r="A91" i="22"/>
  <c r="A92" i="22"/>
  <c r="A93" i="22"/>
  <c r="A94" i="22"/>
  <c r="A95" i="22"/>
  <c r="A96" i="22"/>
  <c r="A97" i="22"/>
  <c r="A98" i="22"/>
  <c r="A99" i="22"/>
  <c r="A100" i="22"/>
  <c r="A101" i="22"/>
  <c r="A102" i="22"/>
  <c r="A103" i="22"/>
  <c r="A104" i="22"/>
  <c r="A105" i="22"/>
  <c r="A106" i="22"/>
  <c r="A107" i="22"/>
  <c r="A108" i="22"/>
  <c r="A109" i="22"/>
  <c r="A110" i="22"/>
  <c r="A111" i="22"/>
  <c r="A112" i="22"/>
  <c r="A113" i="22"/>
  <c r="A114" i="22"/>
  <c r="A115" i="22"/>
  <c r="A116" i="22"/>
  <c r="A117" i="22"/>
  <c r="A118" i="22"/>
  <c r="A119" i="22"/>
  <c r="A120" i="22"/>
  <c r="A121" i="22"/>
  <c r="A122" i="22"/>
  <c r="A123" i="22"/>
  <c r="A124" i="22"/>
  <c r="A125" i="22"/>
  <c r="A126" i="22"/>
  <c r="A127" i="22"/>
  <c r="A128" i="22"/>
  <c r="A129" i="22"/>
  <c r="A130" i="22"/>
  <c r="A131" i="22"/>
  <c r="A132" i="22"/>
  <c r="A133" i="22"/>
  <c r="A134" i="22"/>
  <c r="A135" i="22"/>
  <c r="A136" i="22"/>
  <c r="A137" i="22"/>
  <c r="A138" i="22"/>
  <c r="A139" i="22"/>
  <c r="A140" i="22"/>
  <c r="A141" i="22"/>
  <c r="A142" i="22"/>
  <c r="A143" i="22"/>
  <c r="A144" i="22"/>
  <c r="A145" i="22"/>
  <c r="A146" i="22"/>
  <c r="A147" i="22"/>
  <c r="A148" i="22"/>
  <c r="A149" i="22"/>
  <c r="A150" i="22"/>
  <c r="A151" i="22"/>
  <c r="A152" i="22"/>
  <c r="A153" i="22"/>
  <c r="A154" i="22"/>
  <c r="A155" i="22"/>
  <c r="A156" i="22"/>
  <c r="A157" i="22"/>
  <c r="A158" i="22"/>
  <c r="A159" i="22"/>
  <c r="A160" i="22"/>
  <c r="A161" i="22"/>
  <c r="A162" i="22"/>
  <c r="A163" i="22"/>
  <c r="A164" i="22"/>
  <c r="A165" i="22"/>
  <c r="A166" i="22"/>
  <c r="A167" i="22"/>
  <c r="A168" i="22"/>
  <c r="A169" i="22"/>
  <c r="A170" i="22"/>
  <c r="A171" i="22"/>
  <c r="A172" i="22"/>
  <c r="A173" i="22"/>
  <c r="A174" i="22"/>
  <c r="A175" i="22"/>
  <c r="A176" i="22"/>
  <c r="A177" i="22"/>
  <c r="A178" i="22"/>
  <c r="A179" i="22"/>
  <c r="A180" i="22"/>
  <c r="A181" i="22"/>
  <c r="A182" i="22"/>
  <c r="A183" i="22"/>
  <c r="A184" i="22"/>
  <c r="A185" i="22"/>
  <c r="A186" i="22"/>
  <c r="A187" i="22"/>
  <c r="A188" i="22"/>
  <c r="A189" i="22"/>
  <c r="A190" i="22"/>
  <c r="A191" i="22"/>
  <c r="A192" i="22"/>
  <c r="A193" i="22"/>
  <c r="A194" i="22"/>
  <c r="A195" i="22"/>
  <c r="A196" i="22"/>
  <c r="A197" i="22"/>
  <c r="A198" i="22"/>
  <c r="A199" i="22"/>
  <c r="A200" i="22"/>
  <c r="A201" i="22"/>
  <c r="A202" i="22"/>
  <c r="A203" i="22"/>
  <c r="A204" i="22"/>
  <c r="A205" i="22"/>
  <c r="A206" i="22"/>
  <c r="A207" i="22"/>
  <c r="A208" i="22"/>
  <c r="A209" i="22"/>
  <c r="A210" i="22"/>
  <c r="A211" i="22"/>
  <c r="A212" i="22"/>
  <c r="A213" i="22"/>
  <c r="A214" i="22"/>
  <c r="A215" i="22"/>
  <c r="A216" i="22"/>
  <c r="A217" i="22"/>
  <c r="A218" i="22"/>
  <c r="A219" i="22"/>
  <c r="A220" i="22"/>
  <c r="A221" i="22"/>
  <c r="A222" i="22"/>
  <c r="A223" i="22"/>
  <c r="A224" i="22"/>
  <c r="A225" i="22"/>
  <c r="A226" i="22"/>
  <c r="A227" i="22"/>
  <c r="A228" i="22"/>
  <c r="A229" i="22"/>
  <c r="A230" i="22"/>
  <c r="A231" i="22"/>
  <c r="A232" i="22"/>
  <c r="A233" i="22"/>
  <c r="A234" i="22"/>
  <c r="A235" i="22"/>
  <c r="A236" i="22"/>
  <c r="A237" i="22"/>
  <c r="A238" i="22"/>
  <c r="A239" i="22"/>
  <c r="A240" i="22"/>
  <c r="A241" i="22"/>
  <c r="A242" i="22"/>
  <c r="A243" i="22"/>
  <c r="A244" i="22"/>
  <c r="A245" i="22"/>
  <c r="A246" i="22"/>
  <c r="A247" i="22"/>
  <c r="A248" i="22"/>
  <c r="A249" i="22"/>
  <c r="A250" i="22"/>
  <c r="A251" i="22"/>
  <c r="A252" i="22"/>
  <c r="A253" i="22"/>
  <c r="A254" i="22"/>
  <c r="A255" i="22"/>
  <c r="A256" i="22"/>
  <c r="A257" i="22"/>
  <c r="A258" i="22"/>
  <c r="A259" i="22"/>
  <c r="A260" i="22"/>
  <c r="A261" i="22"/>
  <c r="A262" i="22"/>
  <c r="A263" i="22"/>
  <c r="A264" i="22"/>
  <c r="A265" i="22"/>
  <c r="A266" i="22"/>
  <c r="A267" i="22"/>
  <c r="A268" i="22"/>
  <c r="A269" i="22"/>
  <c r="A270" i="22"/>
  <c r="A271" i="22"/>
  <c r="A272" i="22"/>
  <c r="A273" i="22"/>
  <c r="A274" i="22"/>
  <c r="A275" i="22"/>
  <c r="A276" i="22"/>
  <c r="A277" i="22"/>
  <c r="A278" i="22"/>
  <c r="A279" i="22"/>
  <c r="A280" i="22"/>
  <c r="A281" i="22"/>
  <c r="A282" i="22"/>
  <c r="A283" i="22"/>
  <c r="A284" i="22"/>
  <c r="A285" i="22"/>
  <c r="A286" i="22"/>
  <c r="A287" i="22"/>
  <c r="A288" i="22"/>
  <c r="A289" i="22"/>
  <c r="A290" i="22"/>
  <c r="A291" i="22"/>
  <c r="A292" i="22"/>
  <c r="A293" i="22"/>
  <c r="A294" i="22"/>
  <c r="A295" i="22"/>
  <c r="A296" i="22"/>
  <c r="A297" i="22"/>
  <c r="A298" i="22"/>
  <c r="A299" i="22"/>
  <c r="A300" i="22"/>
  <c r="A301" i="22"/>
  <c r="A302" i="22"/>
  <c r="A303" i="22"/>
  <c r="A304" i="22"/>
  <c r="A305" i="22"/>
  <c r="A306" i="22"/>
  <c r="A307" i="22"/>
  <c r="A308" i="22"/>
  <c r="A309" i="22"/>
  <c r="A310" i="22"/>
  <c r="A311" i="22"/>
  <c r="A312" i="22"/>
  <c r="A313" i="22"/>
  <c r="A314" i="22"/>
  <c r="A315" i="22"/>
  <c r="A316" i="22"/>
  <c r="A317" i="22"/>
  <c r="A318" i="22"/>
  <c r="A319" i="22"/>
  <c r="A320" i="22"/>
  <c r="A321" i="22"/>
  <c r="A322" i="22"/>
  <c r="A323" i="22"/>
  <c r="A324" i="22"/>
  <c r="A325" i="22"/>
  <c r="A326" i="22"/>
  <c r="A327" i="22"/>
  <c r="A328" i="22"/>
  <c r="A329" i="22"/>
  <c r="A330" i="22"/>
  <c r="A331" i="22"/>
  <c r="A332" i="22"/>
  <c r="A333" i="22"/>
  <c r="A334" i="22"/>
  <c r="A335" i="22"/>
  <c r="A336" i="22"/>
  <c r="A337" i="22"/>
  <c r="A338" i="22"/>
  <c r="A339" i="22"/>
  <c r="A340" i="22"/>
  <c r="A341" i="22"/>
  <c r="A342" i="22"/>
  <c r="A343" i="22"/>
  <c r="A344" i="22"/>
  <c r="A345" i="22"/>
  <c r="A346" i="22"/>
  <c r="A347" i="22"/>
  <c r="A348" i="22"/>
  <c r="A349" i="22"/>
  <c r="A350" i="22"/>
  <c r="A351" i="22"/>
  <c r="A352" i="22"/>
  <c r="A353" i="22"/>
  <c r="A354" i="22"/>
  <c r="A355" i="22"/>
  <c r="A356" i="22"/>
  <c r="A357" i="22"/>
  <c r="A358" i="22"/>
  <c r="A359" i="22"/>
  <c r="A360" i="22"/>
  <c r="A361" i="22"/>
  <c r="A362" i="22"/>
  <c r="A363" i="22"/>
  <c r="A364" i="22"/>
  <c r="A365" i="22"/>
  <c r="A366" i="22"/>
  <c r="A367" i="22"/>
  <c r="A368" i="22"/>
  <c r="A369" i="22"/>
  <c r="A370" i="22"/>
  <c r="A371" i="22"/>
  <c r="A372" i="22"/>
  <c r="A373" i="22"/>
  <c r="A374" i="22"/>
  <c r="A375" i="22"/>
  <c r="A376" i="22"/>
  <c r="A377" i="22"/>
  <c r="A378" i="22"/>
  <c r="A379" i="22"/>
  <c r="A380" i="22"/>
  <c r="A381" i="22"/>
  <c r="A382" i="22"/>
  <c r="A383" i="22"/>
  <c r="A384" i="22"/>
  <c r="A385" i="22"/>
  <c r="A386" i="22"/>
  <c r="A387" i="22"/>
  <c r="A388" i="22"/>
  <c r="A389" i="22"/>
  <c r="A390" i="22"/>
  <c r="A391" i="22"/>
  <c r="A392" i="22"/>
  <c r="A393" i="22"/>
  <c r="A394" i="22"/>
  <c r="A395" i="22"/>
  <c r="A396" i="22"/>
  <c r="A397" i="22"/>
  <c r="A398" i="22"/>
  <c r="A399" i="22"/>
  <c r="A400" i="22"/>
  <c r="A401" i="22"/>
  <c r="A402" i="22"/>
  <c r="A403" i="22"/>
  <c r="A404" i="22"/>
  <c r="A405" i="22"/>
  <c r="A406" i="22"/>
  <c r="A407" i="22"/>
  <c r="A408" i="22"/>
  <c r="A409" i="22"/>
  <c r="A410" i="22"/>
  <c r="A411" i="22"/>
  <c r="A412" i="22"/>
  <c r="A413" i="22"/>
  <c r="A414" i="22"/>
  <c r="A415" i="22"/>
  <c r="A416" i="22"/>
  <c r="A417" i="22"/>
  <c r="A418" i="22"/>
  <c r="A419" i="22"/>
  <c r="A420" i="22"/>
  <c r="A421" i="22"/>
  <c r="A422" i="22"/>
  <c r="A423" i="22"/>
  <c r="A424" i="22"/>
  <c r="A425" i="22"/>
  <c r="A426" i="22"/>
  <c r="A427" i="22"/>
  <c r="A428" i="22"/>
  <c r="A429" i="22"/>
  <c r="A430" i="22"/>
  <c r="A431" i="22"/>
  <c r="A432" i="22"/>
  <c r="A433" i="22"/>
  <c r="A434" i="22"/>
  <c r="A435" i="22"/>
  <c r="A436" i="22"/>
  <c r="A437" i="22"/>
  <c r="A438" i="22"/>
  <c r="A439" i="22"/>
  <c r="A440" i="22"/>
  <c r="A441" i="22"/>
  <c r="A442" i="22"/>
  <c r="A443" i="22"/>
  <c r="A444" i="22"/>
  <c r="A445" i="22"/>
  <c r="A446" i="22"/>
  <c r="A447" i="22"/>
  <c r="A448" i="22"/>
  <c r="A449" i="22"/>
  <c r="A450" i="22"/>
  <c r="A451" i="22"/>
  <c r="A452" i="22"/>
  <c r="A453" i="22"/>
  <c r="A454" i="22"/>
  <c r="A455" i="22"/>
  <c r="A456" i="22"/>
  <c r="A457" i="22"/>
  <c r="A458" i="22"/>
  <c r="A459" i="22"/>
  <c r="A460" i="22"/>
  <c r="A461" i="22"/>
  <c r="A462" i="22"/>
  <c r="A463" i="22"/>
  <c r="A464" i="22"/>
  <c r="A465" i="22"/>
  <c r="A466" i="22"/>
  <c r="A467" i="22"/>
  <c r="A468" i="22"/>
  <c r="A469" i="22"/>
  <c r="A470" i="22"/>
  <c r="A471" i="22"/>
  <c r="A472" i="22"/>
  <c r="A473" i="22"/>
  <c r="A474" i="22"/>
  <c r="A475" i="22"/>
  <c r="A476" i="22"/>
  <c r="A477" i="22"/>
  <c r="A478" i="22"/>
  <c r="A479" i="22"/>
  <c r="A480" i="22"/>
  <c r="A481" i="22"/>
  <c r="A482" i="22"/>
  <c r="A483" i="22"/>
  <c r="A484" i="22"/>
  <c r="A485" i="22"/>
  <c r="A486" i="22"/>
  <c r="A487" i="22"/>
  <c r="A488" i="22"/>
  <c r="A489" i="22"/>
  <c r="A490" i="22"/>
  <c r="A491" i="22"/>
  <c r="A492" i="22"/>
  <c r="A493" i="22"/>
  <c r="A494" i="22"/>
  <c r="A495" i="22"/>
  <c r="A496" i="22"/>
  <c r="A497" i="22"/>
  <c r="A498" i="22"/>
  <c r="A499" i="22"/>
  <c r="A500" i="22"/>
  <c r="A501" i="22"/>
  <c r="A502" i="22"/>
  <c r="A503" i="22"/>
  <c r="A504" i="22"/>
  <c r="A505" i="22"/>
  <c r="A506" i="22"/>
  <c r="A507" i="22"/>
  <c r="A508" i="22"/>
  <c r="A509" i="22"/>
  <c r="A510" i="22"/>
  <c r="A511" i="22"/>
  <c r="A512" i="22"/>
  <c r="A513" i="22"/>
  <c r="A514" i="22"/>
  <c r="A515" i="22"/>
  <c r="A516" i="22"/>
  <c r="A517" i="22"/>
  <c r="A518" i="22"/>
  <c r="A519" i="22"/>
  <c r="A520" i="22"/>
  <c r="A521" i="22"/>
  <c r="A522" i="22"/>
  <c r="A523" i="22"/>
  <c r="A524" i="22"/>
  <c r="A525" i="22"/>
  <c r="A526" i="22"/>
  <c r="A527" i="22"/>
  <c r="A528" i="22"/>
  <c r="A529" i="22"/>
  <c r="A530" i="22"/>
  <c r="A531" i="22"/>
  <c r="A532" i="22"/>
  <c r="A533" i="22"/>
  <c r="A534" i="22"/>
  <c r="A535" i="22"/>
  <c r="A536" i="22"/>
  <c r="A537" i="22"/>
  <c r="A538" i="22"/>
  <c r="A539" i="22"/>
  <c r="A540" i="22"/>
  <c r="A541" i="22"/>
  <c r="A542" i="22"/>
  <c r="A543" i="22"/>
  <c r="A544" i="22"/>
  <c r="A545" i="22"/>
  <c r="A546" i="22"/>
  <c r="A547" i="22"/>
  <c r="A548" i="22"/>
  <c r="A549" i="22"/>
  <c r="A550" i="22"/>
  <c r="A551" i="22"/>
  <c r="A552" i="22"/>
  <c r="A553" i="22"/>
  <c r="A554" i="22"/>
  <c r="A555" i="22"/>
  <c r="A556" i="22"/>
  <c r="A557" i="22"/>
  <c r="A558" i="22"/>
  <c r="A559" i="22"/>
  <c r="A560" i="22"/>
  <c r="A561" i="22"/>
  <c r="A562" i="22"/>
  <c r="A563" i="22"/>
  <c r="A564" i="22"/>
  <c r="A565" i="22"/>
  <c r="A566" i="22"/>
  <c r="A567" i="22"/>
  <c r="A568" i="22"/>
  <c r="A569" i="22"/>
  <c r="A570" i="22"/>
  <c r="A571" i="22"/>
  <c r="A572" i="22"/>
  <c r="A573" i="22"/>
  <c r="A574" i="22"/>
  <c r="A575" i="22"/>
  <c r="A576" i="22"/>
  <c r="A577" i="22"/>
  <c r="A578" i="22"/>
  <c r="A579" i="22"/>
  <c r="A580" i="22"/>
  <c r="A581" i="22"/>
  <c r="A582" i="22"/>
  <c r="A583" i="22"/>
  <c r="A584" i="22"/>
  <c r="A585" i="22"/>
  <c r="A586" i="22"/>
  <c r="A587" i="22"/>
  <c r="A588" i="22"/>
  <c r="A589" i="22"/>
  <c r="A590" i="22"/>
  <c r="A591" i="22"/>
  <c r="A592" i="22"/>
  <c r="A593" i="22"/>
  <c r="A594" i="22"/>
  <c r="A595" i="22"/>
  <c r="A596" i="22"/>
  <c r="A597" i="22"/>
  <c r="A598" i="22"/>
  <c r="A599" i="22"/>
  <c r="A600" i="22"/>
  <c r="A601" i="22"/>
  <c r="A602" i="22"/>
  <c r="A603" i="22"/>
  <c r="A604" i="22"/>
  <c r="A605" i="22"/>
  <c r="A606" i="22"/>
  <c r="A607" i="22"/>
  <c r="A608" i="22"/>
  <c r="A609" i="22"/>
  <c r="A610" i="22"/>
  <c r="A611" i="22"/>
  <c r="A612" i="22"/>
  <c r="A613" i="22"/>
  <c r="A614" i="22"/>
  <c r="A615" i="22"/>
  <c r="A616" i="22"/>
  <c r="A617" i="22"/>
  <c r="A618" i="22"/>
  <c r="A619" i="22"/>
  <c r="A620" i="22"/>
  <c r="A621" i="22"/>
  <c r="A622" i="22"/>
  <c r="A623" i="22"/>
  <c r="A624" i="22"/>
  <c r="A625" i="22"/>
  <c r="A626" i="22"/>
  <c r="A627" i="22"/>
  <c r="A628" i="22"/>
  <c r="A629" i="22"/>
  <c r="A630" i="22"/>
  <c r="A631" i="22"/>
  <c r="A632" i="22"/>
  <c r="A633" i="22"/>
  <c r="A634" i="22"/>
  <c r="A635" i="22"/>
  <c r="A636" i="22"/>
  <c r="A637" i="22"/>
  <c r="A638" i="22"/>
  <c r="A639" i="22"/>
  <c r="A640" i="22"/>
  <c r="A641" i="22"/>
  <c r="A642" i="22"/>
  <c r="A643" i="22"/>
  <c r="A644" i="22"/>
  <c r="A645" i="22"/>
  <c r="A646" i="22"/>
  <c r="A647" i="22"/>
  <c r="A648" i="22"/>
  <c r="A649" i="22"/>
  <c r="A650" i="22"/>
  <c r="A651" i="22"/>
  <c r="A652" i="22"/>
  <c r="A653" i="22"/>
  <c r="A654" i="22"/>
  <c r="A655" i="22"/>
  <c r="A656" i="22"/>
  <c r="A657" i="22"/>
  <c r="A658" i="22"/>
  <c r="A659" i="22"/>
  <c r="A660" i="22"/>
  <c r="A661" i="22"/>
  <c r="A662" i="22"/>
  <c r="A663" i="22"/>
  <c r="A664" i="22"/>
  <c r="A665" i="22"/>
  <c r="A666" i="22"/>
  <c r="A667" i="22"/>
  <c r="A668" i="22"/>
  <c r="A669" i="22"/>
  <c r="A670" i="22"/>
  <c r="A671" i="22"/>
  <c r="A672" i="22"/>
  <c r="A673" i="22"/>
  <c r="A674" i="22"/>
  <c r="A675" i="22"/>
  <c r="A676" i="22"/>
  <c r="A677" i="22"/>
  <c r="A678" i="22"/>
  <c r="A679" i="22"/>
  <c r="A680" i="22"/>
  <c r="A681" i="22"/>
  <c r="A682" i="22"/>
  <c r="A683" i="22"/>
  <c r="A684" i="22"/>
  <c r="A685" i="22"/>
  <c r="A686" i="22"/>
  <c r="A687" i="22"/>
  <c r="A688" i="22"/>
  <c r="A689" i="22"/>
  <c r="A690" i="22"/>
  <c r="A691" i="22"/>
  <c r="A692" i="22"/>
  <c r="A693" i="22"/>
  <c r="A694" i="22"/>
  <c r="A695" i="22"/>
  <c r="A696" i="22"/>
  <c r="A697" i="22"/>
  <c r="A698" i="22"/>
  <c r="A699" i="22"/>
  <c r="A700" i="22"/>
  <c r="A701" i="22"/>
  <c r="A702" i="22"/>
  <c r="A703" i="22"/>
  <c r="A704" i="22"/>
  <c r="A705" i="22"/>
  <c r="A706" i="22"/>
  <c r="A707" i="22"/>
  <c r="A708" i="22"/>
  <c r="A709" i="22"/>
  <c r="A710" i="22"/>
  <c r="A711" i="22"/>
  <c r="A712" i="22"/>
  <c r="A713" i="22"/>
  <c r="A714" i="22"/>
  <c r="A715" i="22"/>
  <c r="A716" i="22"/>
  <c r="A717" i="22"/>
  <c r="A718" i="22"/>
  <c r="A719" i="22"/>
  <c r="A720" i="22"/>
  <c r="A721" i="22"/>
  <c r="A722" i="22"/>
  <c r="A723" i="22"/>
  <c r="A724" i="22"/>
  <c r="A725" i="22"/>
  <c r="A726" i="22"/>
  <c r="A727" i="22"/>
  <c r="A728" i="22"/>
  <c r="A729" i="22"/>
  <c r="A730" i="22"/>
  <c r="A3" i="22"/>
  <c r="L6" i="20"/>
  <c r="J6" i="20"/>
  <c r="P3" i="22"/>
  <c r="P4" i="22"/>
  <c r="P5" i="22"/>
  <c r="P6" i="22"/>
  <c r="P7" i="22"/>
  <c r="P8" i="22"/>
  <c r="P9" i="22"/>
  <c r="P10" i="22"/>
  <c r="P11" i="22"/>
  <c r="P12" i="22"/>
  <c r="P13" i="22"/>
  <c r="P14" i="22"/>
  <c r="P15" i="22"/>
  <c r="P16" i="22"/>
  <c r="P17" i="22"/>
  <c r="P18" i="22"/>
  <c r="P19" i="22"/>
  <c r="P20" i="22"/>
  <c r="P21" i="22"/>
  <c r="P24" i="22"/>
  <c r="P25" i="22"/>
  <c r="P26" i="22"/>
  <c r="P27" i="22"/>
  <c r="P28" i="22"/>
  <c r="P29" i="22"/>
  <c r="P30" i="22"/>
  <c r="P31" i="22"/>
  <c r="P32" i="22"/>
  <c r="P33" i="22"/>
  <c r="P34" i="22"/>
  <c r="P35" i="22"/>
  <c r="P36" i="22"/>
  <c r="P37" i="22"/>
  <c r="P38" i="22"/>
  <c r="P39" i="22"/>
  <c r="P40" i="22"/>
  <c r="P41" i="22"/>
  <c r="P42" i="22"/>
  <c r="P43" i="22"/>
  <c r="P44" i="22"/>
  <c r="P45" i="22"/>
  <c r="P46" i="22"/>
  <c r="P47" i="22"/>
  <c r="P48" i="22"/>
  <c r="P49" i="22"/>
  <c r="P50" i="22"/>
  <c r="P51" i="22"/>
  <c r="P52" i="22"/>
  <c r="P53" i="22"/>
  <c r="P54" i="22"/>
  <c r="P55" i="22"/>
  <c r="P56" i="22"/>
  <c r="P57" i="22"/>
  <c r="P58" i="22"/>
  <c r="P59" i="22"/>
  <c r="P60" i="22"/>
  <c r="P61" i="22"/>
  <c r="P62" i="22"/>
  <c r="P63" i="22"/>
  <c r="P64" i="22"/>
  <c r="P65" i="22"/>
  <c r="P66" i="22"/>
  <c r="P67" i="22"/>
  <c r="P68" i="22"/>
  <c r="P69" i="22"/>
  <c r="P70" i="22"/>
  <c r="P71" i="22"/>
  <c r="P72" i="22"/>
  <c r="P73" i="22"/>
  <c r="P74" i="22"/>
  <c r="P75" i="22"/>
  <c r="P76" i="22"/>
  <c r="P77" i="22"/>
  <c r="P78" i="22"/>
  <c r="P79" i="22"/>
  <c r="P80" i="22"/>
  <c r="P81" i="22"/>
  <c r="P82" i="22"/>
  <c r="P83" i="22"/>
  <c r="P84" i="22"/>
  <c r="P85" i="22"/>
  <c r="P86" i="22"/>
  <c r="P87" i="22"/>
  <c r="P88" i="22"/>
  <c r="P89" i="22"/>
  <c r="P90" i="22"/>
  <c r="P91" i="22"/>
  <c r="P92" i="22"/>
  <c r="P93" i="22"/>
  <c r="P94" i="22"/>
  <c r="P95" i="22"/>
  <c r="P96" i="22"/>
  <c r="P97" i="22"/>
  <c r="P98" i="22"/>
  <c r="P99" i="22"/>
  <c r="P100" i="22"/>
  <c r="P101" i="22"/>
  <c r="P102" i="22"/>
  <c r="P103" i="22"/>
  <c r="P104" i="22"/>
  <c r="P105" i="22"/>
  <c r="P106" i="22"/>
  <c r="P107" i="22"/>
  <c r="P108" i="22"/>
  <c r="P109" i="22"/>
  <c r="P110" i="22"/>
  <c r="P111" i="22"/>
  <c r="P112" i="22"/>
  <c r="P113" i="22"/>
  <c r="P114" i="22"/>
  <c r="P115" i="22"/>
  <c r="P116" i="22"/>
  <c r="P117" i="22"/>
  <c r="P118" i="22"/>
  <c r="P119" i="22"/>
  <c r="P120" i="22"/>
  <c r="P121" i="22"/>
  <c r="P122" i="22"/>
  <c r="P123" i="22"/>
  <c r="P124" i="22"/>
  <c r="P125" i="22"/>
  <c r="P126" i="22"/>
  <c r="P127" i="22"/>
  <c r="P128" i="22"/>
  <c r="P129" i="22"/>
  <c r="P130" i="22"/>
  <c r="P131" i="22"/>
  <c r="P132" i="22"/>
  <c r="C2" i="22"/>
  <c r="D2" i="22"/>
  <c r="E2" i="22"/>
  <c r="F2" i="22"/>
  <c r="G2" i="22"/>
  <c r="H2" i="22"/>
  <c r="I2" i="22"/>
  <c r="J2" i="22"/>
  <c r="K2" i="22"/>
  <c r="L2" i="22"/>
  <c r="M2" i="22"/>
  <c r="N2" i="22"/>
  <c r="O2" i="22"/>
  <c r="P2" i="22"/>
  <c r="A2" i="22"/>
  <c r="C20" i="5"/>
  <c r="K9" i="20"/>
  <c r="I9" i="20"/>
  <c r="C12" i="20"/>
  <c r="C5" i="20"/>
  <c r="O35" i="20"/>
  <c r="O23" i="20"/>
  <c r="F45" i="5"/>
  <c r="A11" i="5"/>
  <c r="A9" i="5"/>
  <c r="F6" i="5"/>
  <c r="C13" i="20"/>
  <c r="D36" i="5"/>
  <c r="F36" i="5"/>
  <c r="F30" i="5"/>
  <c r="D22" i="5"/>
  <c r="C43" i="5"/>
  <c r="E39" i="5"/>
  <c r="C35" i="5"/>
  <c r="F33" i="5"/>
  <c r="F32" i="5"/>
  <c r="F31" i="5"/>
  <c r="D30" i="5"/>
  <c r="C30" i="5"/>
  <c r="C25" i="5"/>
  <c r="F26" i="5"/>
  <c r="E26" i="5"/>
  <c r="D26" i="5"/>
  <c r="C26" i="5"/>
  <c r="C22" i="5"/>
  <c r="I17" i="20"/>
  <c r="I16" i="20"/>
  <c r="I8" i="20"/>
  <c r="I7" i="20"/>
  <c r="I4" i="20"/>
  <c r="C10" i="20"/>
  <c r="C9" i="20"/>
  <c r="C19" i="5"/>
  <c r="C24" i="5"/>
  <c r="C6" i="9"/>
  <c r="C10" i="9"/>
  <c r="P23" i="20"/>
  <c r="C21" i="20"/>
  <c r="G23" i="20"/>
  <c r="F23" i="20"/>
  <c r="G35" i="20"/>
  <c r="F35" i="20"/>
  <c r="C4" i="20"/>
  <c r="P35" i="20"/>
  <c r="C33" i="20"/>
  <c r="C7" i="20"/>
  <c r="N51" i="9"/>
  <c r="I51" i="9"/>
  <c r="H51" i="9"/>
  <c r="G51" i="9"/>
  <c r="P42" i="9"/>
  <c r="P34" i="9"/>
  <c r="F40" i="9"/>
  <c r="F32" i="9"/>
  <c r="I42" i="9"/>
  <c r="H42" i="9"/>
  <c r="G42" i="9"/>
  <c r="N42" i="9"/>
  <c r="C4" i="9"/>
  <c r="C5" i="9"/>
  <c r="C7" i="9"/>
  <c r="C8" i="9"/>
  <c r="J15" i="9"/>
  <c r="C18" i="9"/>
  <c r="C20" i="9"/>
  <c r="C24" i="9"/>
  <c r="C25" i="9"/>
  <c r="C27" i="9"/>
  <c r="C28" i="9"/>
  <c r="C30" i="9"/>
  <c r="G34" i="9"/>
  <c r="H34" i="9"/>
  <c r="I34" i="9"/>
  <c r="N34" i="9"/>
  <c r="S43" i="17"/>
  <c r="Q43" i="17"/>
  <c r="P43" i="17"/>
  <c r="G43" i="17"/>
  <c r="F43" i="17"/>
  <c r="F41" i="17"/>
  <c r="S38" i="17"/>
  <c r="Q38" i="17"/>
  <c r="P38" i="17"/>
  <c r="G38" i="17"/>
  <c r="F38" i="17"/>
  <c r="F36" i="17"/>
  <c r="S33" i="17"/>
  <c r="Q33" i="17"/>
  <c r="P33" i="17"/>
  <c r="G33" i="17"/>
  <c r="F33" i="17"/>
  <c r="E31" i="17"/>
  <c r="E29" i="17"/>
  <c r="C29" i="17"/>
  <c r="C25" i="17"/>
  <c r="C24" i="17"/>
  <c r="C23" i="17"/>
  <c r="C17" i="17"/>
  <c r="I14" i="17"/>
  <c r="C10" i="17"/>
  <c r="C8" i="17"/>
  <c r="C7" i="17"/>
  <c r="C6" i="17"/>
  <c r="C5" i="17"/>
  <c r="C4" i="17"/>
  <c r="C26" i="17"/>
  <c r="C27" i="17"/>
  <c r="C19" i="17"/>
  <c r="C18" i="5"/>
  <c r="C17" i="5"/>
  <c r="C16" i="5"/>
  <c r="F46" i="5"/>
  <c r="B7" i="5"/>
  <c r="F30" i="9"/>
  <c r="C19" i="20"/>
  <c r="C18" i="20"/>
  <c r="C26" i="9"/>
  <c r="A48" i="5"/>
  <c r="I10" i="20"/>
  <c r="C11" i="20"/>
  <c r="M35" i="20"/>
  <c r="I15" i="20"/>
  <c r="E21" i="20"/>
  <c r="E30" i="5"/>
  <c r="C6" i="20"/>
  <c r="C8" i="20"/>
  <c r="E33" i="20"/>
  <c r="C21" i="5"/>
  <c r="C39" i="5"/>
  <c r="R38" i="17"/>
  <c r="G32" i="9"/>
  <c r="F31" i="17"/>
  <c r="R33" i="17"/>
  <c r="R43" i="17"/>
  <c r="M51" i="9"/>
  <c r="C11" i="9"/>
  <c r="L23" i="20"/>
  <c r="L35" i="20"/>
  <c r="G40" i="9"/>
  <c r="G49" i="9"/>
  <c r="F33" i="20"/>
  <c r="F21" i="20"/>
  <c r="M23" i="20"/>
  <c r="M42" i="20"/>
  <c r="H23" i="20"/>
  <c r="C24" i="20"/>
  <c r="H25" i="20"/>
  <c r="H37" i="20"/>
  <c r="H36" i="20"/>
  <c r="U4" i="20"/>
  <c r="C15" i="20"/>
  <c r="U9" i="20"/>
  <c r="H38" i="20"/>
  <c r="H35" i="20"/>
  <c r="C42" i="20"/>
  <c r="H24" i="20"/>
  <c r="C29" i="20"/>
  <c r="L42" i="20"/>
  <c r="H26" i="20"/>
  <c r="M34" i="9"/>
  <c r="O34" i="9"/>
  <c r="M42" i="9"/>
  <c r="O42" i="9"/>
  <c r="N41" i="20"/>
  <c r="N39" i="20"/>
  <c r="C35" i="20"/>
  <c r="C36" i="20"/>
  <c r="C39" i="20"/>
  <c r="C25" i="20"/>
  <c r="C23" i="20"/>
  <c r="C26" i="20"/>
  <c r="C38" i="20"/>
  <c r="C37" i="20"/>
  <c r="C40" i="20"/>
  <c r="C41" i="20"/>
  <c r="C27" i="20"/>
  <c r="C28" i="20"/>
  <c r="N28" i="20"/>
  <c r="N27" i="20"/>
  <c r="N40" i="20"/>
  <c r="C14" i="20"/>
  <c r="U3" i="20"/>
  <c r="N25" i="20"/>
  <c r="N26" i="20"/>
  <c r="N38" i="20"/>
  <c r="N37" i="20"/>
  <c r="U8" i="20"/>
  <c r="C17" i="20"/>
  <c r="U6" i="20"/>
  <c r="U5" i="20"/>
  <c r="U7" i="20"/>
  <c r="N24" i="20"/>
  <c r="N36" i="20"/>
  <c r="N23" i="20"/>
  <c r="N35" i="20"/>
  <c r="C16" i="20"/>
</calcChain>
</file>

<file path=xl/comments1.xml><?xml version="1.0" encoding="utf-8"?>
<comments xmlns="http://schemas.openxmlformats.org/spreadsheetml/2006/main">
  <authors>
    <author>Megane De Bondt</author>
  </authors>
  <commentList>
    <comment ref="I9" authorId="0" shapeId="0">
      <text>
        <r>
          <rPr>
            <b/>
            <sz val="9"/>
            <color indexed="81"/>
            <rFont val="Tahoma"/>
            <family val="2"/>
          </rPr>
          <t>Lifestime</t>
        </r>
        <r>
          <rPr>
            <sz val="9"/>
            <color indexed="81"/>
            <rFont val="Tahoma"/>
            <family val="2"/>
          </rPr>
          <t xml:space="preserve">
</t>
        </r>
      </text>
    </comment>
    <comment ref="K9" authorId="0" shapeId="0">
      <text>
        <r>
          <rPr>
            <b/>
            <sz val="9"/>
            <color indexed="81"/>
            <rFont val="Tahoma"/>
            <family val="2"/>
          </rPr>
          <t>daily</t>
        </r>
        <r>
          <rPr>
            <sz val="9"/>
            <color indexed="81"/>
            <rFont val="Tahoma"/>
            <family val="2"/>
          </rPr>
          <t xml:space="preserve">
</t>
        </r>
      </text>
    </comment>
  </commentList>
</comments>
</file>

<file path=xl/comments2.xml><?xml version="1.0" encoding="utf-8"?>
<comments xmlns="http://schemas.openxmlformats.org/spreadsheetml/2006/main">
  <authors>
    <author>Megane De Bondt</author>
  </authors>
  <commentList>
    <comment ref="I9" authorId="0" shapeId="0">
      <text>
        <r>
          <rPr>
            <b/>
            <sz val="9"/>
            <color indexed="81"/>
            <rFont val="Tahoma"/>
            <family val="2"/>
          </rPr>
          <t>Lifestime</t>
        </r>
        <r>
          <rPr>
            <sz val="9"/>
            <color indexed="81"/>
            <rFont val="Tahoma"/>
            <family val="2"/>
          </rPr>
          <t xml:space="preserve">
</t>
        </r>
      </text>
    </comment>
    <comment ref="K9" authorId="0" shapeId="0">
      <text>
        <r>
          <rPr>
            <b/>
            <sz val="9"/>
            <color indexed="81"/>
            <rFont val="Tahoma"/>
            <family val="2"/>
          </rPr>
          <t>daily</t>
        </r>
        <r>
          <rPr>
            <sz val="9"/>
            <color indexed="81"/>
            <rFont val="Tahoma"/>
            <family val="2"/>
          </rPr>
          <t xml:space="preserve">
</t>
        </r>
      </text>
    </comment>
  </commentList>
</comments>
</file>

<file path=xl/comments3.xml><?xml version="1.0" encoding="utf-8"?>
<comments xmlns="http://schemas.openxmlformats.org/spreadsheetml/2006/main">
  <authors>
    <author>Megane De Bondt</author>
  </authors>
  <commentList>
    <comment ref="I9" authorId="0" shapeId="0">
      <text>
        <r>
          <rPr>
            <b/>
            <sz val="9"/>
            <color indexed="81"/>
            <rFont val="Tahoma"/>
            <family val="2"/>
          </rPr>
          <t>Lifestime</t>
        </r>
        <r>
          <rPr>
            <sz val="9"/>
            <color indexed="81"/>
            <rFont val="Tahoma"/>
            <family val="2"/>
          </rPr>
          <t xml:space="preserve">
</t>
        </r>
      </text>
    </comment>
    <comment ref="K9" authorId="0" shapeId="0">
      <text>
        <r>
          <rPr>
            <b/>
            <sz val="9"/>
            <color indexed="81"/>
            <rFont val="Tahoma"/>
            <family val="2"/>
          </rPr>
          <t>daily</t>
        </r>
        <r>
          <rPr>
            <sz val="9"/>
            <color indexed="81"/>
            <rFont val="Tahoma"/>
            <family val="2"/>
          </rPr>
          <t xml:space="preserve">
</t>
        </r>
      </text>
    </comment>
  </commentList>
</comments>
</file>

<file path=xl/connections.xml><?xml version="1.0" encoding="utf-8"?>
<connections xmlns="http://schemas.openxmlformats.org/spreadsheetml/2006/main">
  <connection id="1" name="Verbindung2" type="6" refreshedVersion="0" background="1" saveData="1">
    <textPr fileType="mac" sourceFile="Macintosh HD:Users:maplat:Desktop:click.csv" decimal="," thousands="." comma="1" semicolon="1">
      <textFields count="5">
        <textField/>
        <textField/>
        <textField/>
        <textField/>
        <textField/>
      </textFields>
    </textPr>
  </connection>
</connections>
</file>

<file path=xl/sharedStrings.xml><?xml version="1.0" encoding="utf-8"?>
<sst xmlns="http://schemas.openxmlformats.org/spreadsheetml/2006/main" count="3782" uniqueCount="875">
  <si>
    <t>At Home</t>
  </si>
  <si>
    <t>Car and traffic</t>
  </si>
  <si>
    <t>Children / Kids</t>
  </si>
  <si>
    <t>Computer</t>
  </si>
  <si>
    <t>Culture</t>
  </si>
  <si>
    <t>Economics Finance and B2B</t>
  </si>
  <si>
    <t>Games</t>
  </si>
  <si>
    <t>Health</t>
  </si>
  <si>
    <t>Internet</t>
  </si>
  <si>
    <t>Knowledge</t>
  </si>
  <si>
    <t>Media</t>
  </si>
  <si>
    <t>Science</t>
  </si>
  <si>
    <t>Shopping and Ecommerce</t>
  </si>
  <si>
    <t>Society</t>
  </si>
  <si>
    <t>Spare Time</t>
  </si>
  <si>
    <t>Sports</t>
  </si>
  <si>
    <t>Telecommunication</t>
  </si>
  <si>
    <t>t1_name</t>
  </si>
  <si>
    <t>t2_name</t>
  </si>
  <si>
    <t>Entertainment</t>
  </si>
  <si>
    <t>Travel</t>
  </si>
  <si>
    <t>Pending</t>
  </si>
  <si>
    <t>Signed</t>
  </si>
  <si>
    <t>Yes</t>
  </si>
  <si>
    <t>No</t>
  </si>
  <si>
    <t>Agency</t>
  </si>
  <si>
    <t>Startdatum</t>
  </si>
  <si>
    <t>Einddatum</t>
  </si>
  <si>
    <t>Netto budget</t>
  </si>
  <si>
    <t># Impressies</t>
  </si>
  <si>
    <t>CPM</t>
  </si>
  <si>
    <t>GEPL</t>
  </si>
  <si>
    <t>Invoiced</t>
  </si>
  <si>
    <t>MEC</t>
  </si>
  <si>
    <t>Mindshare</t>
  </si>
  <si>
    <t>Maxus</t>
  </si>
  <si>
    <t>Client</t>
  </si>
  <si>
    <t>Budget (netto)</t>
  </si>
  <si>
    <t>13-19</t>
  </si>
  <si>
    <t>Airlines</t>
  </si>
  <si>
    <t>e.g. Airline companies, air equipment (Transavia / MartinAir)</t>
  </si>
  <si>
    <t>13-34</t>
  </si>
  <si>
    <t>Automobiles &amp; automobile parts</t>
  </si>
  <si>
    <t>e.g. Ford, Volvo, Fiat, Mercedes, ANWB</t>
  </si>
  <si>
    <t>13-49</t>
  </si>
  <si>
    <t>Banks</t>
  </si>
  <si>
    <t>e.g. ABN, Bank of Scotland, ING</t>
  </si>
  <si>
    <t>13-50+</t>
  </si>
  <si>
    <t>Basic industries</t>
  </si>
  <si>
    <t>e.g. Mining, oil including petrol stations, steel &amp; other metals, chemicals, construction &amp; building materials, forestry &amp; paper</t>
  </si>
  <si>
    <t>20-34</t>
  </si>
  <si>
    <t>e.g. Oxfam Novib</t>
  </si>
  <si>
    <t>20-49</t>
  </si>
  <si>
    <t>Communication agencies</t>
  </si>
  <si>
    <t>e.g. Advertising, PR, Direct marketing</t>
  </si>
  <si>
    <t>20-50+</t>
  </si>
  <si>
    <t>Consumer services</t>
  </si>
  <si>
    <t>35-49</t>
  </si>
  <si>
    <t>Courier Services</t>
  </si>
  <si>
    <t>35-50+</t>
  </si>
  <si>
    <t>Credit Cards</t>
  </si>
  <si>
    <t>e.g. Amex, Visa</t>
  </si>
  <si>
    <t>50+</t>
  </si>
  <si>
    <t xml:space="preserve">Educational </t>
  </si>
  <si>
    <t>e.g. LOI</t>
  </si>
  <si>
    <t>Government</t>
  </si>
  <si>
    <t>e.g. DPC, Gemeenten, Tourism Ireland</t>
  </si>
  <si>
    <t xml:space="preserve">Industrial </t>
  </si>
  <si>
    <t>e.g. IT hardware, aerospace, defense, machinery, various equipments, engineering &amp; machinery</t>
  </si>
  <si>
    <t>Insurance</t>
  </si>
  <si>
    <t>e.g. Menzis, ONVZ</t>
  </si>
  <si>
    <t xml:space="preserve">Investment companies </t>
  </si>
  <si>
    <t>Luxury goods</t>
  </si>
  <si>
    <t xml:space="preserve">Pharmaceutical &amp; biotech </t>
  </si>
  <si>
    <t>e.g. Drugs, healthcare, Novartis, Bayer</t>
  </si>
  <si>
    <t>Publishing &amp; broadcasting</t>
  </si>
  <si>
    <t>e.g. Newspapers, RTL, SkyRadio, Telegraaf</t>
  </si>
  <si>
    <t xml:space="preserve">Real estate </t>
  </si>
  <si>
    <t>e.g. MVGM</t>
  </si>
  <si>
    <t xml:space="preserve">Retailers </t>
  </si>
  <si>
    <t xml:space="preserve">Small electrical </t>
  </si>
  <si>
    <t>e.g. Mobile phones, hi-fi, fridges, telephone hardware</t>
  </si>
  <si>
    <t xml:space="preserve">Software </t>
  </si>
  <si>
    <t xml:space="preserve">Telecom </t>
  </si>
  <si>
    <t>e.g. Telecommunication services, KPN, T-Mobile</t>
  </si>
  <si>
    <t xml:space="preserve">e.g. Tour operators, hotels, travel agencies (excluding airlines) </t>
  </si>
  <si>
    <t xml:space="preserve">Utilities </t>
  </si>
  <si>
    <t>Sector remarks</t>
  </si>
  <si>
    <t>Animals - Generally</t>
  </si>
  <si>
    <t>Architecture - Generally</t>
  </si>
  <si>
    <t>Building And Refurbishing - Generally</t>
  </si>
  <si>
    <t>Building Equipment - Generally</t>
  </si>
  <si>
    <t>Consumer Protetion - Generally</t>
  </si>
  <si>
    <t>Cooking - Generally</t>
  </si>
  <si>
    <t>Deco - Generally</t>
  </si>
  <si>
    <t>Tinkering - Generally</t>
  </si>
  <si>
    <t>Do It Yourself - Generally</t>
  </si>
  <si>
    <t>Energy - Generally</t>
  </si>
  <si>
    <t>Family - Generally</t>
  </si>
  <si>
    <t>Flat - Generally</t>
  </si>
  <si>
    <t>Food - Generally</t>
  </si>
  <si>
    <t>Garden - Generally</t>
  </si>
  <si>
    <t>Handcraft - Generally</t>
  </si>
  <si>
    <t>House - Generally</t>
  </si>
  <si>
    <t>Household - Generally</t>
  </si>
  <si>
    <t>Living - Generally</t>
  </si>
  <si>
    <t>Personal Financing - Generally</t>
  </si>
  <si>
    <t>Personal Homepages - Generally</t>
  </si>
  <si>
    <t>Real Estate - Generally</t>
  </si>
  <si>
    <t>Relocation - Generally</t>
  </si>
  <si>
    <t>Services - Generally</t>
  </si>
  <si>
    <t>Automarks - Generally</t>
  </si>
  <si>
    <t>Bikes - Generally</t>
  </si>
  <si>
    <t>Camping/Caravaning - Generally</t>
  </si>
  <si>
    <t>New Vehicle - Generally</t>
  </si>
  <si>
    <t>Off Road - Generally</t>
  </si>
  <si>
    <t>Old Timer - Generally</t>
  </si>
  <si>
    <t>Tests - Generally</t>
  </si>
  <si>
    <t>Tuning - Generally</t>
  </si>
  <si>
    <t>Used Vehicle - Generally</t>
  </si>
  <si>
    <t>Comics - Generally</t>
  </si>
  <si>
    <t>Computer - Generally</t>
  </si>
  <si>
    <t>Culture - Generally</t>
  </si>
  <si>
    <t>Entertainment - Generally</t>
  </si>
  <si>
    <t>Games - Generally</t>
  </si>
  <si>
    <t>Health - Generally</t>
  </si>
  <si>
    <t>Media - Generally</t>
  </si>
  <si>
    <t>Media - Magazines</t>
  </si>
  <si>
    <t>Media - TV</t>
  </si>
  <si>
    <t>Music - Generally</t>
  </si>
  <si>
    <t>Nature - Generally</t>
  </si>
  <si>
    <t>News - Generally</t>
  </si>
  <si>
    <t>People - Generally</t>
  </si>
  <si>
    <t>School - Generally</t>
  </si>
  <si>
    <t>Sports - Generally</t>
  </si>
  <si>
    <t>Teens - Generally</t>
  </si>
  <si>
    <t>Cad And Cam - Generally</t>
  </si>
  <si>
    <t>File Formats - Generally</t>
  </si>
  <si>
    <t>Fonts - Generally</t>
  </si>
  <si>
    <t>Hardware - Generally</t>
  </si>
  <si>
    <t>Internet - Generally</t>
  </si>
  <si>
    <t>Multimedia - Generally</t>
  </si>
  <si>
    <t>Networking - Generally</t>
  </si>
  <si>
    <t>Open Source - Generally</t>
  </si>
  <si>
    <t>Platforms - Generally</t>
  </si>
  <si>
    <t>Pogramming - Generally</t>
  </si>
  <si>
    <t>Security - Generally</t>
  </si>
  <si>
    <t>Software - Generally</t>
  </si>
  <si>
    <t>Usenet - Generally</t>
  </si>
  <si>
    <t>Virtaul Reality - Generally</t>
  </si>
  <si>
    <t>Arts History - Generally</t>
  </si>
  <si>
    <t>Craft - Generally</t>
  </si>
  <si>
    <t>Critizism - Generally</t>
  </si>
  <si>
    <t>Dancing - Generally</t>
  </si>
  <si>
    <t>Design - Generally</t>
  </si>
  <si>
    <t>Digital Arts - Generally</t>
  </si>
  <si>
    <t>Events - Generally</t>
  </si>
  <si>
    <t>Fashion - Generally</t>
  </si>
  <si>
    <t>Film - Generally</t>
  </si>
  <si>
    <t>Fine Arts - Generally</t>
  </si>
  <si>
    <t>Libraries - Generally</t>
  </si>
  <si>
    <t>Lifestyle - Generally</t>
  </si>
  <si>
    <t>Lifestyle - Men</t>
  </si>
  <si>
    <t>Lifestyle - Women</t>
  </si>
  <si>
    <t>Litrature - Generally</t>
  </si>
  <si>
    <t>Museum - Generally</t>
  </si>
  <si>
    <t>Performing Arts - Generally</t>
  </si>
  <si>
    <t>Philosophy - Generally</t>
  </si>
  <si>
    <t>Photography - Generally</t>
  </si>
  <si>
    <t>Regional Offerings - Generally</t>
  </si>
  <si>
    <t>Satire - Generally</t>
  </si>
  <si>
    <t>Theater And Opera - Generally</t>
  </si>
  <si>
    <t>Tradition - Generally</t>
  </si>
  <si>
    <t>Vacation - Generally</t>
  </si>
  <si>
    <t>Video - Generally</t>
  </si>
  <si>
    <t>Accounting - Generally</t>
  </si>
  <si>
    <t>Acquisition - Generally</t>
  </si>
  <si>
    <t>Agriculture - Generally</t>
  </si>
  <si>
    <t>Certificates - Generally</t>
  </si>
  <si>
    <t>Communication - Generally</t>
  </si>
  <si>
    <t>Consulting - Generally</t>
  </si>
  <si>
    <t>Consumer - Generally</t>
  </si>
  <si>
    <t>Crafting - Generally</t>
  </si>
  <si>
    <t>Ecommerce - Generally</t>
  </si>
  <si>
    <t>Education - Generally</t>
  </si>
  <si>
    <t>Employees - Generally</t>
  </si>
  <si>
    <t>Employment - Generally</t>
  </si>
  <si>
    <t>Employment - Jobs</t>
  </si>
  <si>
    <t>Experts - Generally</t>
  </si>
  <si>
    <t>Fairs - Generally</t>
  </si>
  <si>
    <t>Foreign Economics - Generally</t>
  </si>
  <si>
    <t>International Economy - Generally</t>
  </si>
  <si>
    <t>Investment - Credit cards</t>
  </si>
  <si>
    <t>Investment - Generally</t>
  </si>
  <si>
    <t>Investment - Insurances</t>
  </si>
  <si>
    <t>Investment - Stocks</t>
  </si>
  <si>
    <t>Local Economies - Generally</t>
  </si>
  <si>
    <t>Management - Generally</t>
  </si>
  <si>
    <t>Marketing And Advertising - Generally</t>
  </si>
  <si>
    <t>Sales - Generally</t>
  </si>
  <si>
    <t>Small And Medium Companies - Generally</t>
  </si>
  <si>
    <t>Transportation - Generally</t>
  </si>
  <si>
    <t>Travel And Traffic - Generally</t>
  </si>
  <si>
    <t>Board Games - Generally</t>
  </si>
  <si>
    <t>Cards - Generally</t>
  </si>
  <si>
    <t>Computer Games - Generally</t>
  </si>
  <si>
    <t>Console - Generally</t>
  </si>
  <si>
    <t>Gam Pads - Generally</t>
  </si>
  <si>
    <t>Group Games - Generally</t>
  </si>
  <si>
    <t>Lottery - Generally</t>
  </si>
  <si>
    <t>Mobile - Generally</t>
  </si>
  <si>
    <t>Online Games - Generally</t>
  </si>
  <si>
    <t>Riddle - Generally</t>
  </si>
  <si>
    <t>Role Play - Generally</t>
  </si>
  <si>
    <t>Sport - Generally</t>
  </si>
  <si>
    <t>Alternatives - Generally</t>
  </si>
  <si>
    <t>Beauty - Generally</t>
  </si>
  <si>
    <t>Care And Therapy - Generally</t>
  </si>
  <si>
    <t>Disease - Generally</t>
  </si>
  <si>
    <t>Medicin - Generally</t>
  </si>
  <si>
    <t>Pharmacy - Generally</t>
  </si>
  <si>
    <t>Wellness - Generally</t>
  </si>
  <si>
    <t>Chat And Messaging - Generally</t>
  </si>
  <si>
    <t>Community - Generally</t>
  </si>
  <si>
    <t>Design And Development - Generally</t>
  </si>
  <si>
    <t>Email - Generally</t>
  </si>
  <si>
    <t>Provider - Generally</t>
  </si>
  <si>
    <t>Search - Generally</t>
  </si>
  <si>
    <t>Www - Generally</t>
  </si>
  <si>
    <t>Education - School</t>
  </si>
  <si>
    <t>Knowledge Management - Generally</t>
  </si>
  <si>
    <t>Reference Books - Generally</t>
  </si>
  <si>
    <t>Cinema - Generally</t>
  </si>
  <si>
    <t>Dvd - Generally</t>
  </si>
  <si>
    <t>Magazines - Generally</t>
  </si>
  <si>
    <t>Magazines - Psychology</t>
  </si>
  <si>
    <t>Newspapers - Generally</t>
  </si>
  <si>
    <t>Online Magazines - Generally</t>
  </si>
  <si>
    <t>Radio - Generally</t>
  </si>
  <si>
    <t>Tv - Generally</t>
  </si>
  <si>
    <t>Tv - Web TV</t>
  </si>
  <si>
    <t>Arts - Generally</t>
  </si>
  <si>
    <t>Astrology - Generally</t>
  </si>
  <si>
    <t>Astronomy - Generally</t>
  </si>
  <si>
    <t>Computer Science - Generally</t>
  </si>
  <si>
    <t>Economics - Generally</t>
  </si>
  <si>
    <t>Engineering - Generally</t>
  </si>
  <si>
    <t>Environmental - Generally</t>
  </si>
  <si>
    <t>Geology - Generally</t>
  </si>
  <si>
    <t>Languages - Generally</t>
  </si>
  <si>
    <t>Law - Generally</t>
  </si>
  <si>
    <t>Mathematics - Generally</t>
  </si>
  <si>
    <t>Natural Sciences - Generally</t>
  </si>
  <si>
    <t>Popular Sciences - Generally</t>
  </si>
  <si>
    <t>Psychology - Generally</t>
  </si>
  <si>
    <t>Social - Generally</t>
  </si>
  <si>
    <t>Auctions - Generally</t>
  </si>
  <si>
    <t>Flea Market - Generally</t>
  </si>
  <si>
    <t>Online Shops - Generally</t>
  </si>
  <si>
    <t>Price Comparison - Generally</t>
  </si>
  <si>
    <t>Secondhand - Generally</t>
  </si>
  <si>
    <t>Best Ager/50+ - Generally</t>
  </si>
  <si>
    <t>Delinquency - Generally</t>
  </si>
  <si>
    <t>Drugs - Generally</t>
  </si>
  <si>
    <t>Education - Students</t>
  </si>
  <si>
    <t>Education - Teens</t>
  </si>
  <si>
    <t>Esotericism - Generally</t>
  </si>
  <si>
    <t>Ethnic Groups - Generally</t>
  </si>
  <si>
    <t>Family - Baby</t>
  </si>
  <si>
    <t>Family - Pregnancy</t>
  </si>
  <si>
    <t>Future - Generally</t>
  </si>
  <si>
    <t>Genealogy - Generally</t>
  </si>
  <si>
    <t>Handicaped - Generally</t>
  </si>
  <si>
    <t>History - Generally</t>
  </si>
  <si>
    <t>Men - Generally</t>
  </si>
  <si>
    <t>Organizations - Generally</t>
  </si>
  <si>
    <t>People And Civil Rights - Generally</t>
  </si>
  <si>
    <t>Politics - Generally</t>
  </si>
  <si>
    <t>Relations - Generally</t>
  </si>
  <si>
    <t>Religion - Generally</t>
  </si>
  <si>
    <t>Sexuality - Generally</t>
  </si>
  <si>
    <t>State - Generally</t>
  </si>
  <si>
    <t>War And Piece - Generally</t>
  </si>
  <si>
    <t>Women - Generally</t>
  </si>
  <si>
    <t>Animals - Cats</t>
  </si>
  <si>
    <t>Animals - Dogs</t>
  </si>
  <si>
    <t>Animals - Horses</t>
  </si>
  <si>
    <t>Audio - Generally</t>
  </si>
  <si>
    <t>Boats - Generally</t>
  </si>
  <si>
    <t>Car - Generally</t>
  </si>
  <si>
    <t>Car - Tuning</t>
  </si>
  <si>
    <t>Car - Used Vehicle</t>
  </si>
  <si>
    <t>Chats - Generally</t>
  </si>
  <si>
    <t>Collecting - Generally</t>
  </si>
  <si>
    <t>Dating - Generally</t>
  </si>
  <si>
    <t>Erotic - Generally</t>
  </si>
  <si>
    <t>Food - Cooking</t>
  </si>
  <si>
    <t>Food - Restaurants</t>
  </si>
  <si>
    <t>Hobbies - Cooking</t>
  </si>
  <si>
    <t>Hobbies - Do It yourself</t>
  </si>
  <si>
    <t>Hobbies - Generally</t>
  </si>
  <si>
    <t>Hobbies - Handcraft</t>
  </si>
  <si>
    <t>Hobbies - Painting</t>
  </si>
  <si>
    <t>Humor - Generally</t>
  </si>
  <si>
    <t>Luxury Food - Generally</t>
  </si>
  <si>
    <t>Outdoor - Generally</t>
  </si>
  <si>
    <t>Parties - Generally</t>
  </si>
  <si>
    <t>Planes - Generally</t>
  </si>
  <si>
    <t>Scouting - Generally</t>
  </si>
  <si>
    <t>Style And Fashion - Generally</t>
  </si>
  <si>
    <t>Telecommunication - Generally</t>
  </si>
  <si>
    <t>Train - Generally</t>
  </si>
  <si>
    <t>Travel - Booking</t>
  </si>
  <si>
    <t>Travel - Generally</t>
  </si>
  <si>
    <t>Travel - Magazines</t>
  </si>
  <si>
    <t>Travel - Outfitter</t>
  </si>
  <si>
    <t>Athletics - Generally</t>
  </si>
  <si>
    <t>Ball Games - Basketball</t>
  </si>
  <si>
    <t>Ball Games - Generally</t>
  </si>
  <si>
    <t>Ball Games - Handball</t>
  </si>
  <si>
    <t>Ball Games - Volleyball</t>
  </si>
  <si>
    <t>Bowling - Generally</t>
  </si>
  <si>
    <t>Chess - Generally</t>
  </si>
  <si>
    <t>Climbing - Generally</t>
  </si>
  <si>
    <t>Club - Generally</t>
  </si>
  <si>
    <t>Combined Events - Generally</t>
  </si>
  <si>
    <t>Extreme Sports - Generally</t>
  </si>
  <si>
    <t>Fishing - Generally</t>
  </si>
  <si>
    <t>Fitness - Generally</t>
  </si>
  <si>
    <t>Flying - Generally</t>
  </si>
  <si>
    <t>Fun - Generally</t>
  </si>
  <si>
    <t>Golf - Generally</t>
  </si>
  <si>
    <t>Gymnastics - Generally</t>
  </si>
  <si>
    <t>Hockey - Generally</t>
  </si>
  <si>
    <t>Horses - Generally</t>
  </si>
  <si>
    <t>Martial Arts - Generally</t>
  </si>
  <si>
    <t>Motorsports - Generally</t>
  </si>
  <si>
    <t>Running - Generally</t>
  </si>
  <si>
    <t>Shooting - Generally</t>
  </si>
  <si>
    <t>Skating - Generally</t>
  </si>
  <si>
    <t>Soccer - Generally</t>
  </si>
  <si>
    <t>Street Sports - Generally</t>
  </si>
  <si>
    <t>Strength Sports - Generally</t>
  </si>
  <si>
    <t>Tennis - Generally</t>
  </si>
  <si>
    <t>Water - Generally</t>
  </si>
  <si>
    <t>Winter - Generally</t>
  </si>
  <si>
    <t>Land Line - Generally</t>
  </si>
  <si>
    <t>Charities &amp; non profit organisations</t>
  </si>
  <si>
    <t>e.g Client is not an individual but a company or a partnership; e.g. IT services, professional cleaning, consulting, recruitment agencies, b-to-b, law &amp; accounting services, Monsterboard</t>
  </si>
  <si>
    <t>Status</t>
  </si>
  <si>
    <t>Per week</t>
  </si>
  <si>
    <t>Drinks and beverages</t>
  </si>
  <si>
    <t>e.g. Heineken</t>
  </si>
  <si>
    <t>Food producers and processors</t>
  </si>
  <si>
    <t>Personal care &amp; household products</t>
  </si>
  <si>
    <t>e.g. Cosmetic, perfumes, toiletries and household products (Tefal, Kenwood)</t>
  </si>
  <si>
    <t>Tobacco</t>
  </si>
  <si>
    <t>Various Small Clients</t>
  </si>
  <si>
    <r>
      <t xml:space="preserve">Client where actual exposure never exceeds </t>
    </r>
    <r>
      <rPr>
        <sz val="11"/>
        <color theme="1"/>
        <rFont val="Calibri"/>
        <family val="2"/>
        <scheme val="minor"/>
      </rPr>
      <t>€20.000 at any one time.</t>
    </r>
  </si>
  <si>
    <t>Professional services</t>
  </si>
  <si>
    <t>e.g. UPS, DHL</t>
  </si>
  <si>
    <t>e.g. Sport and leisure, Eredivisie Live, Joop v/d Ende, Stage, Universal Pictures</t>
  </si>
  <si>
    <r>
      <t xml:space="preserve">e.g. Highstreet </t>
    </r>
    <r>
      <rPr>
        <b/>
        <sz val="11"/>
        <rFont val="Calibri"/>
        <family val="2"/>
        <scheme val="minor"/>
      </rPr>
      <t>stores</t>
    </r>
    <r>
      <rPr>
        <sz val="11"/>
        <rFont val="Calibri"/>
        <family val="2"/>
        <scheme val="minor"/>
      </rPr>
      <t xml:space="preserve"> Albert Heijn, Nike, Auping, Bausch &amp; Lomb, AS Watson</t>
    </r>
  </si>
  <si>
    <r>
      <t xml:space="preserve">e.g. </t>
    </r>
    <r>
      <rPr>
        <b/>
        <sz val="11"/>
        <rFont val="Calibri"/>
        <family val="2"/>
        <scheme val="minor"/>
      </rPr>
      <t>Producers</t>
    </r>
    <r>
      <rPr>
        <sz val="11"/>
        <rFont val="Calibri"/>
        <family val="2"/>
        <scheme val="minor"/>
      </rPr>
      <t xml:space="preserve"> of drinks, foods and hpc goods, FrieslandCampina, Unilever, P&amp;G</t>
    </r>
  </si>
  <si>
    <t>e.g. mail order companies (PostNL), weight watchers, railway companies, consumer websites (AutoScout)</t>
  </si>
  <si>
    <t>e.g. Nuon, Eneco, Evides</t>
  </si>
  <si>
    <t>e.g. Black Rock, iShares</t>
  </si>
  <si>
    <t>e.g. Games (developers like Activision), Electronic Arts (EA)</t>
  </si>
  <si>
    <t>e.g. Chanel (not perfum), Rolex, Louis Vutton</t>
  </si>
  <si>
    <t>Client sector</t>
  </si>
  <si>
    <t>Targeting:</t>
    <phoneticPr fontId="0" type="noConversion"/>
  </si>
  <si>
    <t>Cross Site Frequency Capping:</t>
  </si>
  <si>
    <t>Traffic Instructions</t>
  </si>
  <si>
    <t>Publisher</t>
  </si>
  <si>
    <t>Creative Dimensions</t>
  </si>
  <si>
    <t>Purchase Type</t>
  </si>
  <si>
    <t>Tracking Type</t>
  </si>
  <si>
    <t>RateCard Cost</t>
  </si>
  <si>
    <t>Media Spend</t>
  </si>
  <si>
    <t>160x600</t>
  </si>
  <si>
    <t>728x90</t>
  </si>
  <si>
    <t>Campaign name</t>
  </si>
  <si>
    <t>Campaign Submission - chors GmbH</t>
  </si>
  <si>
    <t>Gender</t>
  </si>
  <si>
    <t>Age</t>
  </si>
  <si>
    <t>Delivery Template</t>
  </si>
  <si>
    <t>Sales Product</t>
  </si>
  <si>
    <t>Format</t>
  </si>
  <si>
    <t>Pixel Request</t>
  </si>
  <si>
    <t>Income</t>
  </si>
  <si>
    <t>Agency:</t>
  </si>
  <si>
    <t>Male</t>
  </si>
  <si>
    <t>None</t>
  </si>
  <si>
    <t>Max Reach</t>
  </si>
  <si>
    <t>SuckyWave</t>
  </si>
  <si>
    <t>Automotive</t>
  </si>
  <si>
    <t>Xaxis Display</t>
  </si>
  <si>
    <t>Pool</t>
  </si>
  <si>
    <t>300x250</t>
  </si>
  <si>
    <t>Targeted</t>
  </si>
  <si>
    <t>Contact:</t>
  </si>
  <si>
    <t>Female</t>
  </si>
  <si>
    <t>Flood</t>
  </si>
  <si>
    <t>Dating Agencies</t>
  </si>
  <si>
    <t>Xaxis TV</t>
  </si>
  <si>
    <t>Standard Exclusion</t>
  </si>
  <si>
    <t>120x600</t>
  </si>
  <si>
    <t>Client:</t>
  </si>
  <si>
    <t>Bulk</t>
  </si>
  <si>
    <t>Wave</t>
  </si>
  <si>
    <t>Electronics</t>
  </si>
  <si>
    <t>Custom</t>
  </si>
  <si>
    <t>Campaign name:</t>
  </si>
  <si>
    <t>Low Bulk</t>
  </si>
  <si>
    <t>Low Push</t>
  </si>
  <si>
    <t>Fixed Roll (Pre, Mid, Post)</t>
  </si>
  <si>
    <t>Date/Revision:</t>
  </si>
  <si>
    <t>Default</t>
  </si>
  <si>
    <t>Linear - Basic</t>
  </si>
  <si>
    <t>Fast Moving Consumer Goods</t>
  </si>
  <si>
    <t>180x150</t>
  </si>
  <si>
    <t>Additional Information:</t>
  </si>
  <si>
    <t>Fallback</t>
  </si>
  <si>
    <t>SuckyWave w/ autoadjust</t>
  </si>
  <si>
    <t>Finance</t>
  </si>
  <si>
    <t>234x60</t>
  </si>
  <si>
    <t>Actual Impressions:</t>
  </si>
  <si>
    <t>Flood w/ autoadjust</t>
  </si>
  <si>
    <t>Manufacturer - Car Goods</t>
  </si>
  <si>
    <t>300x600</t>
  </si>
  <si>
    <t xml:space="preserve">DesitationURL: </t>
  </si>
  <si>
    <t>Wave w/ autoadjust</t>
  </si>
  <si>
    <t>Manufacturer - Other</t>
  </si>
  <si>
    <t>336x280</t>
  </si>
  <si>
    <t>Low Push w/ autoadjust</t>
  </si>
  <si>
    <t>468x60</t>
  </si>
  <si>
    <t>Campaign Details:</t>
  </si>
  <si>
    <t>Direct Path</t>
  </si>
  <si>
    <t>Pharmaceuticals</t>
  </si>
  <si>
    <t>640x360</t>
  </si>
  <si>
    <t>Priority:</t>
  </si>
  <si>
    <t>Campaign Type:</t>
  </si>
  <si>
    <t>SuckAll</t>
  </si>
  <si>
    <t>Retail</t>
  </si>
  <si>
    <t>704x396</t>
  </si>
  <si>
    <t>Delivery template:</t>
  </si>
  <si>
    <t>AdExchange Campagin:</t>
  </si>
  <si>
    <t>Service</t>
  </si>
  <si>
    <t>800x600</t>
  </si>
  <si>
    <t>Target Index (1-100):</t>
  </si>
  <si>
    <t>Bid Rate:</t>
  </si>
  <si>
    <t>Spirits</t>
  </si>
  <si>
    <t>Industry Type:</t>
  </si>
  <si>
    <t>Create Comparison:</t>
  </si>
  <si>
    <t>Telecommunications</t>
  </si>
  <si>
    <t>Sales Product:</t>
  </si>
  <si>
    <t>Additoinal Requests and Information:</t>
  </si>
  <si>
    <t>Channel Name:</t>
  </si>
  <si>
    <t>Not Selected</t>
  </si>
  <si>
    <t>Distribution Inventory:</t>
  </si>
  <si>
    <t>Pixels:</t>
  </si>
  <si>
    <t>Gender:</t>
  </si>
  <si>
    <t>New Pixel Request:</t>
  </si>
  <si>
    <t>Age:</t>
  </si>
  <si>
    <t>Name (Page, Target, etc):</t>
  </si>
  <si>
    <t>Income:</t>
  </si>
  <si>
    <t>Interesse (List):</t>
  </si>
  <si>
    <t>Phase 1</t>
  </si>
  <si>
    <t>Custom Site Inclusion/Exclusion</t>
  </si>
  <si>
    <t xml:space="preserve">Start Date </t>
  </si>
  <si>
    <t>End Date</t>
  </si>
  <si>
    <t>Goal (CPM, CPC)</t>
  </si>
  <si>
    <t>Phase 2</t>
  </si>
  <si>
    <t>Phase 3</t>
  </si>
  <si>
    <t>Xaxis NL Campaign #</t>
  </si>
  <si>
    <t>Product Type</t>
  </si>
  <si>
    <t>Sales product</t>
  </si>
  <si>
    <t>Per 24 hour</t>
  </si>
  <si>
    <t>Per month</t>
  </si>
  <si>
    <t>Per session</t>
  </si>
  <si>
    <t>Per campaign</t>
  </si>
  <si>
    <t>Data Invoer tab</t>
  </si>
  <si>
    <t>Data Mediaplan tab</t>
  </si>
  <si>
    <t>Remarks</t>
  </si>
  <si>
    <t>Interest #1</t>
  </si>
  <si>
    <t>Applicant</t>
  </si>
  <si>
    <t>Startdate</t>
  </si>
  <si>
    <t>Enddate</t>
  </si>
  <si>
    <t xml:space="preserve">Client sector by Xaxis NL: </t>
  </si>
  <si>
    <t>Freq. cap period</t>
  </si>
  <si>
    <t>Industry Type Xaxis DE</t>
  </si>
  <si>
    <t>Campaign priority</t>
  </si>
  <si>
    <t>Interest #1 general</t>
  </si>
  <si>
    <t>Interest #2 general</t>
  </si>
  <si>
    <t>Interest #1 by Xaxis NL</t>
  </si>
  <si>
    <t>Interest #2 by Xaxis NL</t>
  </si>
  <si>
    <t>Education</t>
  </si>
  <si>
    <t xml:space="preserve">&lt; 12.000 </t>
  </si>
  <si>
    <t xml:space="preserve">12.000-16.000 </t>
  </si>
  <si>
    <t xml:space="preserve">16.000-22.000 </t>
  </si>
  <si>
    <t xml:space="preserve">22.000-24.500 </t>
  </si>
  <si>
    <t xml:space="preserve">24.500-30.500 </t>
  </si>
  <si>
    <t>30.500-36.500</t>
  </si>
  <si>
    <t xml:space="preserve">36.500-48.000 </t>
  </si>
  <si>
    <t xml:space="preserve">48.000-61.000 </t>
  </si>
  <si>
    <t xml:space="preserve">61.000-73.000 </t>
  </si>
  <si>
    <t>73.000-97.000</t>
  </si>
  <si>
    <t>&gt; 97.000</t>
  </si>
  <si>
    <t>AdExchange</t>
  </si>
  <si>
    <t>Create comparison</t>
  </si>
  <si>
    <t>CPC</t>
  </si>
  <si>
    <t>CPA</t>
  </si>
  <si>
    <t>CPD/Fixed</t>
  </si>
  <si>
    <t>BONUS</t>
  </si>
  <si>
    <t>Impression and click</t>
  </si>
  <si>
    <t>Click only</t>
  </si>
  <si>
    <t>100% Pool</t>
  </si>
  <si>
    <t>-</t>
  </si>
  <si>
    <t>N/A</t>
  </si>
  <si>
    <t>Traffic status EW / Chors</t>
  </si>
  <si>
    <t>Mediaplan ID:</t>
  </si>
  <si>
    <t>Pool:</t>
  </si>
  <si>
    <t>AdEx:</t>
  </si>
  <si>
    <t>Default display:</t>
  </si>
  <si>
    <t>Default Video:</t>
  </si>
  <si>
    <t>Bid Rates:</t>
  </si>
  <si>
    <t>Xaxis BE Campaign #</t>
  </si>
  <si>
    <t>PO Nr.</t>
  </si>
  <si>
    <t>Retargeting</t>
  </si>
  <si>
    <t>30-54</t>
  </si>
  <si>
    <t>Not Agreed</t>
  </si>
  <si>
    <t>NL Inventory Pool</t>
  </si>
  <si>
    <t>BE Inventory Pool</t>
  </si>
  <si>
    <t>Campaign NL</t>
  </si>
  <si>
    <t>Campaign BE</t>
  </si>
  <si>
    <t>Xaxis ID</t>
  </si>
  <si>
    <r>
      <t>Total (</t>
    </r>
    <r>
      <rPr>
        <b/>
        <i/>
        <sz val="10"/>
        <color rgb="FFFF0000"/>
        <rFont val="Arial"/>
        <family val="2"/>
      </rPr>
      <t>do not use</t>
    </r>
    <r>
      <rPr>
        <b/>
        <i/>
        <sz val="10"/>
        <rFont val="Arial"/>
        <family val="2"/>
      </rPr>
      <t>)</t>
    </r>
  </si>
  <si>
    <t>Maximum bid price</t>
  </si>
  <si>
    <t>Contextual:</t>
  </si>
  <si>
    <t>Frequency Capping:</t>
  </si>
  <si>
    <t>Additional information:</t>
  </si>
  <si>
    <t>Goal 
(CPM, CPC)</t>
  </si>
  <si>
    <t>Creative Language</t>
  </si>
  <si>
    <t>NL</t>
  </si>
  <si>
    <t>FR</t>
  </si>
  <si>
    <t>Belgium IP-adresses</t>
  </si>
  <si>
    <t>Country:</t>
  </si>
  <si>
    <t>Delivery Platform</t>
  </si>
  <si>
    <t>MCC</t>
  </si>
  <si>
    <t>Publisher data only</t>
  </si>
  <si>
    <t>AppNexus - BC</t>
  </si>
  <si>
    <t>AppNexus - UK</t>
  </si>
  <si>
    <t>Holidays 2013</t>
  </si>
  <si>
    <t>Client status</t>
  </si>
  <si>
    <t>FR Inventory Pool</t>
  </si>
  <si>
    <t>Campaign Submission - 247 Realmedia</t>
  </si>
  <si>
    <t>MCC Impressions :</t>
  </si>
  <si>
    <t>Broad Reach</t>
  </si>
  <si>
    <t>News</t>
  </si>
  <si>
    <t>Mobile</t>
  </si>
  <si>
    <t>Targeting</t>
  </si>
  <si>
    <t>Interest</t>
  </si>
  <si>
    <t>Socio-demo</t>
  </si>
  <si>
    <t>Context</t>
  </si>
  <si>
    <t>Interest #3 general</t>
  </si>
  <si>
    <t>Interest #4 general</t>
  </si>
  <si>
    <t>FR Split</t>
  </si>
  <si>
    <t>NL Split</t>
  </si>
  <si>
    <t>Interest segment</t>
  </si>
  <si>
    <t>Contextual List</t>
  </si>
  <si>
    <t>contextual list</t>
  </si>
  <si>
    <t>Facebook</t>
  </si>
  <si>
    <t>Appnexus</t>
  </si>
  <si>
    <t>Details</t>
  </si>
  <si>
    <t>Conversions</t>
  </si>
  <si>
    <t>retargeting</t>
  </si>
  <si>
    <t>conversions</t>
  </si>
  <si>
    <t>FBX</t>
  </si>
  <si>
    <t xml:space="preserve">Language Split </t>
  </si>
  <si>
    <t>Buying Cost</t>
  </si>
  <si>
    <t>Targeting - Details</t>
  </si>
  <si>
    <t>Budget</t>
  </si>
  <si>
    <t>Campaign Submission</t>
  </si>
  <si>
    <t>Total</t>
  </si>
  <si>
    <t>Pre-roll</t>
  </si>
  <si>
    <t>Facebook (Y/N)</t>
  </si>
  <si>
    <t>Line Items</t>
  </si>
  <si>
    <t>Io Name:</t>
  </si>
  <si>
    <t>Campaign Names</t>
  </si>
  <si>
    <t>No Conversions</t>
  </si>
  <si>
    <t>Business</t>
  </si>
  <si>
    <t>CultureAndEntertainment</t>
  </si>
  <si>
    <t>Pets</t>
  </si>
  <si>
    <t>Shopping</t>
  </si>
  <si>
    <t>Sport</t>
  </si>
  <si>
    <t>Desktop</t>
  </si>
  <si>
    <t xml:space="preserve">Direct Deals : </t>
  </si>
  <si>
    <t>Comments</t>
  </si>
  <si>
    <t>:</t>
  </si>
  <si>
    <t>FR :</t>
  </si>
  <si>
    <t>NL :</t>
  </si>
  <si>
    <t>Impressions</t>
  </si>
  <si>
    <t>Start Date</t>
  </si>
  <si>
    <t>Advertiser</t>
  </si>
  <si>
    <t>Campaign</t>
  </si>
  <si>
    <t>Tagging</t>
  </si>
  <si>
    <t>Order Number :</t>
  </si>
  <si>
    <t xml:space="preserve">Brussels, </t>
  </si>
  <si>
    <t>Xaxis works with its own measurement system therefore the order below will only be confirmed under the condition that impressions and clicks will be measured by Xaxis' own system.</t>
  </si>
  <si>
    <t>Interest Segment</t>
  </si>
  <si>
    <t>Formats</t>
  </si>
  <si>
    <r>
      <rPr>
        <b/>
        <sz val="11"/>
        <color theme="1"/>
        <rFont val="Calibri"/>
        <family val="2"/>
        <scheme val="minor"/>
      </rPr>
      <t>Mobile</t>
    </r>
    <r>
      <rPr>
        <sz val="11"/>
        <color theme="1"/>
        <rFont val="Calibri"/>
        <family val="2"/>
        <scheme val="minor"/>
      </rPr>
      <t>: 320x50, 320x100, 300x250 (mobile web &amp; in-app)</t>
    </r>
  </si>
  <si>
    <r>
      <rPr>
        <b/>
        <sz val="11"/>
        <color theme="1"/>
        <rFont val="Calibri"/>
        <family val="2"/>
        <scheme val="minor"/>
      </rPr>
      <t>Facebook</t>
    </r>
    <r>
      <rPr>
        <sz val="11"/>
        <color theme="1"/>
        <rFont val="Calibri"/>
        <family val="2"/>
        <scheme val="minor"/>
      </rPr>
      <t xml:space="preserve"> : Domain ad (right hand side): 25 char. title +  90 char. text + 100x72 image - Page Post Link Ad (news feed): 55 char. title + 145 char. text &amp; 500 char. message + 200x200 image</t>
    </r>
  </si>
  <si>
    <r>
      <rPr>
        <b/>
        <sz val="11"/>
        <color theme="1"/>
        <rFont val="Calibri"/>
        <family val="2"/>
        <scheme val="minor"/>
      </rPr>
      <t>Video</t>
    </r>
    <r>
      <rPr>
        <sz val="11"/>
        <color theme="1"/>
        <rFont val="Calibri"/>
        <family val="2"/>
        <scheme val="minor"/>
      </rPr>
      <t>: max. 30" - For an optimal campaign, prefer max. 20"</t>
    </r>
  </si>
  <si>
    <t>* Please send back the signed document saved as pdf at sales.brussels@xaxis.com</t>
  </si>
  <si>
    <t>Bid a base Direct Deals</t>
  </si>
  <si>
    <t>direct deal</t>
  </si>
  <si>
    <t>mobile</t>
  </si>
  <si>
    <t>Google</t>
  </si>
  <si>
    <t>bid</t>
  </si>
  <si>
    <t>Maximum bid price default</t>
  </si>
  <si>
    <t>Serving FEE Context</t>
  </si>
  <si>
    <t>Serving FEE Google</t>
  </si>
  <si>
    <t>Publisher/URL/Sellers</t>
  </si>
  <si>
    <t>Publishers FR</t>
  </si>
  <si>
    <t>Publishers NL</t>
  </si>
  <si>
    <t>Sync</t>
  </si>
  <si>
    <t>Pending+Matos</t>
  </si>
  <si>
    <t>Signed+Matos</t>
  </si>
  <si>
    <t>SalesForce Status</t>
  </si>
  <si>
    <t>Closed Lost</t>
  </si>
  <si>
    <t>Home&amp;Garden</t>
  </si>
  <si>
    <t>Order n°</t>
  </si>
  <si>
    <t>Deadline M</t>
  </si>
  <si>
    <t>F cap daily</t>
  </si>
  <si>
    <t>F cap lifetime</t>
  </si>
  <si>
    <t>Total days</t>
  </si>
  <si>
    <t>Daily imps FR</t>
  </si>
  <si>
    <t>Daily imps NL</t>
  </si>
  <si>
    <t>A créer</t>
  </si>
  <si>
    <t>Contract Pending</t>
  </si>
  <si>
    <t>Closed Won</t>
  </si>
  <si>
    <t>Hi-Media - 3rd Party List</t>
  </si>
  <si>
    <t>IP Deal - 43690</t>
  </si>
  <si>
    <t>Microsoft Deals - 33000/33003/33005</t>
  </si>
  <si>
    <t>Microsoft Deals - 33001/33004/33006</t>
  </si>
  <si>
    <t>Pebble - 35902</t>
  </si>
  <si>
    <t>Pebble - 35903</t>
  </si>
  <si>
    <t>Skynet - 10621</t>
  </si>
  <si>
    <t>Skynet - 10620</t>
  </si>
  <si>
    <t>Google - 3rd Party Seller</t>
  </si>
  <si>
    <t>2dehands - 3rd Party</t>
  </si>
  <si>
    <t>Youtube TV</t>
  </si>
  <si>
    <t>Direct inventory TV</t>
  </si>
  <si>
    <t>WL Sellers Mobile - Web</t>
  </si>
  <si>
    <t>Google Mobile - Web</t>
  </si>
  <si>
    <t>WL Sellers Mobile - App</t>
  </si>
  <si>
    <t>Google Mobile - App</t>
  </si>
  <si>
    <t>Disqus</t>
  </si>
  <si>
    <t>LookaLike</t>
  </si>
  <si>
    <t>Hi-Media - Deals - 46272/46278/46280/46288</t>
  </si>
  <si>
    <t>De Persgroep TV</t>
  </si>
  <si>
    <t>Sticky Ads TV</t>
  </si>
  <si>
    <t>Adex TV</t>
  </si>
  <si>
    <t>25</t>
  </si>
  <si>
    <t>no contextual</t>
  </si>
  <si>
    <t>Personal_Finance</t>
  </si>
  <si>
    <t>Hi-Media - Deals - 46271/46275/46279/46284/46285</t>
  </si>
  <si>
    <t>Split FR</t>
  </si>
  <si>
    <t>Split NL</t>
  </si>
  <si>
    <t>WL Sellers - Improve/Rubicon</t>
  </si>
  <si>
    <t>LiveRail</t>
  </si>
  <si>
    <t>Nathalie Verlinden</t>
  </si>
  <si>
    <t>Albert Heijn</t>
  </si>
  <si>
    <t>Xaxis Audio</t>
  </si>
  <si>
    <t>Audio W1 Boodschap Hamsteren</t>
  </si>
  <si>
    <t>Audio W3 Boodschap Hamsteren</t>
  </si>
  <si>
    <t>spot 20’’ - Thème Boodschap Hamsteren | même matériel que W1</t>
  </si>
  <si>
    <t>spot 20’’ - Thème Boodschap Hamsteren</t>
  </si>
  <si>
    <t>Julie Schauwers</t>
  </si>
  <si>
    <t xml:space="preserve">Mazda </t>
  </si>
  <si>
    <t>BMS 2016</t>
  </si>
  <si>
    <t xml:space="preserve">Audio W2 Route 99  </t>
  </si>
  <si>
    <t>Audio W2 Eftelin</t>
  </si>
  <si>
    <t xml:space="preserve">spot 20’’ - Thème Boodschap Eftelin  </t>
  </si>
  <si>
    <t xml:space="preserve">spot 20’’ - Thème Route 99  </t>
  </si>
  <si>
    <t>Robin Gerondal</t>
  </si>
  <si>
    <t>Binck Bank</t>
  </si>
  <si>
    <t>January</t>
  </si>
  <si>
    <t>Brocom</t>
  </si>
  <si>
    <t>Momentum 2</t>
  </si>
  <si>
    <t>Momentum 2 TV</t>
  </si>
  <si>
    <t>18-34</t>
  </si>
  <si>
    <t>NL 270 000 imps | FR 220 000 imps | Pre roll 20''</t>
  </si>
  <si>
    <t>Geberit</t>
  </si>
  <si>
    <t>35+</t>
  </si>
  <si>
    <t>Pre roll 15"</t>
  </si>
  <si>
    <t>Aquaclean TV Interest W1</t>
  </si>
  <si>
    <t>Aquaclean TV Socio W1</t>
  </si>
  <si>
    <t>Aquaclean TV Interest W2</t>
  </si>
  <si>
    <t>Aquaclean TV Socio W2</t>
  </si>
  <si>
    <t>Arts_AND_Entertainment</t>
  </si>
  <si>
    <t>Careers</t>
  </si>
  <si>
    <t>Family_AND_Parenting</t>
  </si>
  <si>
    <t>Food_AND_Drink</t>
  </si>
  <si>
    <t>Health_AND_Fitness</t>
  </si>
  <si>
    <t>Hobbies_AND_Interests</t>
  </si>
  <si>
    <t>Home_AND_Garden</t>
  </si>
  <si>
    <t>Real_Estate</t>
  </si>
  <si>
    <t>Religion_and_Spirituality</t>
  </si>
  <si>
    <t>Style_AND_Fashion</t>
  </si>
  <si>
    <t>Technology_AND_Computing</t>
  </si>
  <si>
    <t>Sonja Peeters</t>
  </si>
  <si>
    <t>Mercedes Benz Luxembourg</t>
  </si>
  <si>
    <t>Autofestival 2016 Desktop</t>
  </si>
  <si>
    <t>Autofestival 2016 Mobile</t>
  </si>
  <si>
    <t>Mathilde Gerard</t>
  </si>
  <si>
    <t>Volvo</t>
  </si>
  <si>
    <t>Salon de l'auto</t>
  </si>
  <si>
    <t>Melissa Vitabile</t>
  </si>
  <si>
    <t xml:space="preserve">FCA </t>
  </si>
  <si>
    <t>Jeep Renegade Sync</t>
  </si>
  <si>
    <t>Jeep Renegade TV</t>
  </si>
  <si>
    <t>Sports~Auto_Racing</t>
  </si>
  <si>
    <t>Sports~Bicycling</t>
  </si>
  <si>
    <t>Sports~NASCAR_Racing</t>
  </si>
  <si>
    <t>+ Sports~Skiing, Sports~Walking, Travel~Adventure_Travel, Travel~Africa</t>
  </si>
  <si>
    <t>Sunweb</t>
  </si>
  <si>
    <t>Target TBD</t>
  </si>
  <si>
    <t>Fiat 500 TV</t>
  </si>
  <si>
    <t>Fiat 500 Broad</t>
  </si>
  <si>
    <t>Fiat 500 Interest</t>
  </si>
  <si>
    <t>18-54</t>
  </si>
  <si>
    <t>Sabine Loewenstein</t>
  </si>
  <si>
    <t>Land Rover</t>
  </si>
  <si>
    <t>Salon de l'auto RT</t>
  </si>
  <si>
    <t>Sony Universal Pictures</t>
  </si>
  <si>
    <t>Danish Girl</t>
  </si>
  <si>
    <t>18-60</t>
  </si>
  <si>
    <t>Pre roll 30"</t>
  </si>
  <si>
    <r>
      <rPr>
        <b/>
        <sz val="11"/>
        <color theme="1"/>
        <rFont val="Calibri"/>
        <family val="2"/>
        <scheme val="minor"/>
      </rPr>
      <t>Display</t>
    </r>
    <r>
      <rPr>
        <sz val="11"/>
        <color theme="1"/>
        <rFont val="Calibri"/>
        <family val="2"/>
        <scheme val="minor"/>
      </rPr>
      <t xml:space="preserve">: 728x90, 120x600, 160x600, 300x250, 300x600. </t>
    </r>
    <r>
      <rPr>
        <b/>
        <sz val="11"/>
        <color rgb="FFFF0000"/>
        <rFont val="Calibri"/>
        <family val="2"/>
        <scheme val="minor"/>
      </rPr>
      <t>We need at least one leaderboard + one skyscraper + one medium rectangle for an optimal campaign.</t>
    </r>
  </si>
  <si>
    <t>Amelie Esmanne</t>
  </si>
  <si>
    <t>50-65</t>
  </si>
  <si>
    <t>Jaguar</t>
  </si>
  <si>
    <t>40+</t>
  </si>
  <si>
    <t>Vanessa De Coninck</t>
  </si>
  <si>
    <t>Continental Foods</t>
  </si>
  <si>
    <t>Royco TV</t>
  </si>
  <si>
    <t>25-44</t>
  </si>
  <si>
    <t>Pre roll 20" | OTS 3.0 | NL 405 641 imps | FR 229 921 imps</t>
  </si>
  <si>
    <t>Jelle De Wit</t>
  </si>
  <si>
    <t xml:space="preserve">Vlaamse Overheid  </t>
  </si>
  <si>
    <t>Agentschap</t>
  </si>
  <si>
    <t>Career</t>
  </si>
  <si>
    <t>the launch of the campaign!</t>
  </si>
  <si>
    <t>Conversions must be notified before</t>
  </si>
  <si>
    <t>Candida Cennamo</t>
  </si>
  <si>
    <t>Ford Motors</t>
  </si>
  <si>
    <t>BMS S-Max</t>
  </si>
  <si>
    <t>BMS S-Max TV</t>
  </si>
  <si>
    <t>30-55</t>
  </si>
  <si>
    <t>Stéphanie Trufin</t>
  </si>
  <si>
    <t xml:space="preserve">Promo Januari </t>
  </si>
  <si>
    <t>Bayer</t>
  </si>
  <si>
    <t>Rennie W2</t>
  </si>
  <si>
    <t>Missing PO</t>
  </si>
  <si>
    <t>35-64</t>
  </si>
  <si>
    <t>VOIR BDC 20150425, Salestracker 2015</t>
  </si>
  <si>
    <t>Sony Pictures Paramount</t>
  </si>
  <si>
    <t>Daddy's Home</t>
  </si>
  <si>
    <t>Danone</t>
  </si>
  <si>
    <t>Activia Good Intentions</t>
  </si>
  <si>
    <t>30-45</t>
  </si>
  <si>
    <t>18-35</t>
  </si>
  <si>
    <t>Movies</t>
  </si>
  <si>
    <t>Stad Antwerpen</t>
  </si>
  <si>
    <t>Body Art Antwerp</t>
  </si>
  <si>
    <t>Body Art VL</t>
  </si>
  <si>
    <t>Voir liste mail</t>
  </si>
  <si>
    <t>Wintersport - Last Minutes Interest</t>
  </si>
  <si>
    <t>No Retargeting</t>
  </si>
  <si>
    <t>Wintersport - Last Minutes Context</t>
  </si>
  <si>
    <t>Wintersport - Last Minutes Interest TBD</t>
  </si>
  <si>
    <t>Interest TBD</t>
  </si>
  <si>
    <t>VOIR BDC 20150323 Salestracker 2015</t>
  </si>
  <si>
    <t>VOIR BDC 20150325 Salestracker 2015</t>
  </si>
  <si>
    <t>VOIR BDC 20150329 Salestracker 2015</t>
  </si>
  <si>
    <t>Zondedju 2.0 TBD</t>
  </si>
  <si>
    <t>450 Jaar Stadhuis Antwerp W2</t>
  </si>
  <si>
    <t>450 Jaar Stadhuis VL W2</t>
  </si>
  <si>
    <t>WL Sellers</t>
  </si>
  <si>
    <t>Fiat Tipo BMS - Interest</t>
  </si>
  <si>
    <t>Fiat Tipo BMS - Socio demo</t>
  </si>
  <si>
    <t>Gaelle Daoust</t>
  </si>
  <si>
    <t>Toyota</t>
  </si>
  <si>
    <t>Yaris Bi-Tone</t>
  </si>
  <si>
    <t>Pre roll 15" |Opti sur Landing Page</t>
  </si>
  <si>
    <t>Big Ben Interactive</t>
  </si>
  <si>
    <t>Rise of Tomb Raider</t>
  </si>
  <si>
    <t>Lufthansa</t>
  </si>
  <si>
    <t>Campaign 2016</t>
  </si>
  <si>
    <t>Campaign 2016 RT</t>
  </si>
  <si>
    <t>YES</t>
  </si>
  <si>
    <t>Pre roll 30" + 20" | Interest : Holidays | mêmes conversions que Décembre</t>
  </si>
  <si>
    <t>Interest : Holidays | mêmes conversions que Décembre</t>
  </si>
  <si>
    <t>PERSGROEP</t>
  </si>
  <si>
    <t>APN-13196-0025e - bid value : 9.5€</t>
  </si>
  <si>
    <t>Vitalinea</t>
  </si>
  <si>
    <t>Orangina-Schweppes</t>
  </si>
  <si>
    <t>35-54</t>
  </si>
  <si>
    <t>Test drive + Offer Request</t>
  </si>
  <si>
    <t>IMU - Leaderboard - Halfpage</t>
  </si>
  <si>
    <t>Tomo Parmentier</t>
  </si>
  <si>
    <t>18+</t>
  </si>
  <si>
    <t>Segment = Career&gt;Job Search</t>
  </si>
  <si>
    <t>Video &amp; Computer Games</t>
  </si>
  <si>
    <t>Hitman - W1</t>
  </si>
  <si>
    <t>Hitman - W2</t>
  </si>
  <si>
    <t>16-19</t>
  </si>
  <si>
    <t>Région Anvers</t>
  </si>
  <si>
    <t>Région Anvers | Sous segment : Job search</t>
  </si>
  <si>
    <t xml:space="preserve">Pre roll 15" </t>
  </si>
  <si>
    <t>Oykos TV</t>
  </si>
  <si>
    <t>Amélie Esmanne</t>
  </si>
  <si>
    <t>Luminus</t>
  </si>
  <si>
    <t>Tactical - Boiler February</t>
  </si>
  <si>
    <t>25-54</t>
  </si>
  <si>
    <t>Recruitment Politie - Demo</t>
  </si>
  <si>
    <t>Recruitment Politie - College</t>
  </si>
  <si>
    <t>Recruitment Politie - Job</t>
  </si>
  <si>
    <t>Deutsche Bank</t>
  </si>
  <si>
    <t>Brasschaat</t>
  </si>
  <si>
    <t>Canesten</t>
  </si>
  <si>
    <t>Bepanthen</t>
  </si>
  <si>
    <t>NL 228000 imps | FR 76 000 imps</t>
  </si>
  <si>
    <t>V60CC - Février</t>
  </si>
  <si>
    <t>Anna Rudakova</t>
  </si>
  <si>
    <t>Bol.com</t>
  </si>
  <si>
    <t>Klussen &amp; Wonen TV</t>
  </si>
  <si>
    <t>Pre roll 25'' | OTS 3.3</t>
  </si>
  <si>
    <t>Activision</t>
  </si>
  <si>
    <t>COD Black Ops 3 DLC</t>
  </si>
  <si>
    <t>NL 198 200 imps | FR 49 800 imps</t>
  </si>
  <si>
    <t>February RT</t>
  </si>
  <si>
    <t>Opportunity Name</t>
  </si>
  <si>
    <t>Opportunity</t>
  </si>
  <si>
    <t>Sell Line</t>
  </si>
  <si>
    <t xml:space="preserve">Product </t>
  </si>
  <si>
    <t>Channel</t>
  </si>
  <si>
    <t>Audience Tier</t>
  </si>
  <si>
    <t>Stage</t>
  </si>
  <si>
    <t>Sell Volume</t>
  </si>
  <si>
    <t>Gross Rate</t>
  </si>
  <si>
    <t>Planned GROSS BUDGET</t>
  </si>
  <si>
    <t>Target Gender</t>
  </si>
  <si>
    <t>Target Age</t>
  </si>
  <si>
    <t>Frequency Cap</t>
  </si>
  <si>
    <t>Sell Line Description</t>
  </si>
  <si>
    <t>Salesforce Object</t>
  </si>
  <si>
    <t>Salesforce Field</t>
  </si>
  <si>
    <t>Comments/ Questions</t>
  </si>
  <si>
    <t>Audience Target</t>
  </si>
  <si>
    <t>Do we need to map their stages to our ones? Shall we ask them to adopt our ones?</t>
  </si>
  <si>
    <t>Internal Campaign ID</t>
  </si>
  <si>
    <t>Account</t>
  </si>
  <si>
    <t>This is a total Sell Volume - but we don't have it on Opportunity level any more</t>
  </si>
  <si>
    <t xml:space="preserve">FR </t>
  </si>
  <si>
    <t>Calculated based on FR %</t>
  </si>
  <si>
    <t>Calculated based on NL %</t>
  </si>
  <si>
    <t>Total Planned GROSS BUDGET</t>
  </si>
  <si>
    <t>Turbine segments - if we can't map them to the picklist let's just record in Sell Line Description field</t>
  </si>
  <si>
    <t>If there is a split we need to create two sell lines. If one is 100% then Opportunity will only have one Sell Line</t>
  </si>
  <si>
    <t>Please note all of their campaigns will have CPM as a rate type</t>
  </si>
  <si>
    <t>Please note all of their campaigns have Frequency Tier - Per Day</t>
  </si>
  <si>
    <t>This will come from the Advertiser selected in the account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</si>
</sst>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quot;€&quot;\ * #,##0.00_ ;_ &quot;€&quot;\ * \-#,##0.00_ ;_ &quot;€&quot;\ * &quot;-&quot;??_ ;_ @_ "/>
    <numFmt numFmtId="165" formatCode="_-&quot;€&quot;* #,##0.00_-;\-&quot;€&quot;* #,##0.00_-;_-&quot;€&quot;* &quot;-&quot;??_-;_-@_-"/>
    <numFmt numFmtId="166" formatCode="_-* #,##0.00\ &quot;kr&quot;_-;\-* #,##0.00\ &quot;kr&quot;_-;_-* &quot;-&quot;??\ &quot;kr&quot;_-;_-@_-"/>
    <numFmt numFmtId="167" formatCode="_-* #,##0.00\ _k_r_-;\-* #,##0.00\ _k_r_-;_-* &quot;-&quot;??\ _k_r_-;_-@_-"/>
    <numFmt numFmtId="168" formatCode="_-&quot;€&quot;\ * #,##0.00_-;_-&quot;€&quot;\ * #,##0.00\-;_-&quot;€&quot;\ * &quot;-&quot;??_-;_-@_-"/>
    <numFmt numFmtId="169" formatCode="dd/mm/yy;@"/>
    <numFmt numFmtId="170" formatCode="_-* #,##0_-;_-* #,##0\-;_-* &quot;-&quot;??_-;_-@_-"/>
    <numFmt numFmtId="171" formatCode="[$-413]d\ mmmm\ yyyy;@"/>
    <numFmt numFmtId="172" formatCode="&quot;€&quot;\ #,##0.00"/>
    <numFmt numFmtId="173" formatCode="_-* #,##0.00_-;_-* #,##0.00\-;_-* &quot;-&quot;??_-;_-@_-"/>
    <numFmt numFmtId="174" formatCode="_ [$€-413]\ * #,##0.00_ ;_ [$€-413]\ * \-#,##0.00_ ;_ [$€-413]\ * &quot;-&quot;??_ ;_ @_ "/>
    <numFmt numFmtId="175" formatCode="#,##0.0000"/>
    <numFmt numFmtId="176" formatCode="_ * #,##0_ ;_ * \-#,##0_ ;_ * &quot;-&quot;??_ ;_ @_ "/>
    <numFmt numFmtId="177" formatCode="d\-mm\-yy;@"/>
    <numFmt numFmtId="178" formatCode="_ [$€-80C]\ * #,##0.00_ ;_ [$€-80C]\ * \-#,##0.00_ ;_ [$€-80C]\ * &quot;-&quot;??_ ;_ @_ "/>
    <numFmt numFmtId="179" formatCode="[$-409]mmmm\ d\,\ yyyy;@"/>
    <numFmt numFmtId="180" formatCode="#,##0.00&quot;€&quot;"/>
    <numFmt numFmtId="181" formatCode="_ [$€-413]\ * #,##0_ ;_ [$€-413]\ * \-#,##0_ ;_ [$€-413]\ * &quot;-&quot;??_ ;_ @_ "/>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1"/>
      <color theme="1"/>
      <name val="Calibri"/>
      <family val="2"/>
    </font>
    <font>
      <b/>
      <sz val="11"/>
      <name val="Calibri"/>
      <family val="2"/>
      <scheme val="minor"/>
    </font>
    <font>
      <b/>
      <sz val="14"/>
      <name val="Tahoma"/>
      <family val="2"/>
    </font>
    <font>
      <sz val="10"/>
      <name val="Tahoma"/>
      <family val="2"/>
    </font>
    <font>
      <b/>
      <sz val="9"/>
      <name val="Tahoma"/>
      <family val="2"/>
    </font>
    <font>
      <sz val="10"/>
      <color indexed="10"/>
      <name val="Tahoma"/>
      <family val="2"/>
    </font>
    <font>
      <sz val="10"/>
      <name val="Arial"/>
      <family val="2"/>
    </font>
    <font>
      <b/>
      <i/>
      <sz val="10"/>
      <name val="Arial"/>
      <family val="2"/>
    </font>
    <font>
      <i/>
      <sz val="10"/>
      <name val="Arial"/>
      <family val="2"/>
    </font>
    <font>
      <b/>
      <sz val="10"/>
      <color rgb="FFFF0000"/>
      <name val="Arial"/>
      <family val="2"/>
    </font>
    <font>
      <b/>
      <sz val="10"/>
      <color indexed="10"/>
      <name val="Arial"/>
      <family val="2"/>
    </font>
    <font>
      <b/>
      <sz val="10"/>
      <name val="Tahoma"/>
      <family val="2"/>
    </font>
    <font>
      <b/>
      <sz val="10"/>
      <name val="Arial"/>
      <family val="2"/>
    </font>
    <font>
      <sz val="10"/>
      <color rgb="FFFF0000"/>
      <name val="Arial"/>
      <family val="2"/>
    </font>
    <font>
      <b/>
      <i/>
      <sz val="10"/>
      <color rgb="FFFF0000"/>
      <name val="Arial"/>
      <family val="2"/>
    </font>
    <font>
      <b/>
      <sz val="18"/>
      <color rgb="FFFF0000"/>
      <name val="Calibri"/>
      <family val="2"/>
      <scheme val="minor"/>
    </font>
    <font>
      <sz val="11"/>
      <color theme="0"/>
      <name val="Calibri"/>
      <family val="2"/>
      <scheme val="minor"/>
    </font>
    <font>
      <b/>
      <i/>
      <sz val="11"/>
      <color theme="1"/>
      <name val="Calibri"/>
      <family val="2"/>
      <scheme val="minor"/>
    </font>
    <font>
      <sz val="11"/>
      <color rgb="FFFF0000"/>
      <name val="Calibri"/>
      <family val="2"/>
      <scheme val="minor"/>
    </font>
    <font>
      <b/>
      <sz val="9"/>
      <color rgb="FFFF0000"/>
      <name val="Tahoma"/>
      <family val="2"/>
    </font>
    <font>
      <sz val="10.5"/>
      <color rgb="FF000000"/>
      <name val="Calibri"/>
      <family val="2"/>
      <scheme val="minor"/>
    </font>
    <font>
      <sz val="10"/>
      <color theme="0"/>
      <name val="Arial"/>
      <family val="2"/>
    </font>
    <font>
      <i/>
      <sz val="10"/>
      <color theme="1"/>
      <name val="Calibri"/>
      <family val="2"/>
      <scheme val="minor"/>
    </font>
    <font>
      <sz val="9"/>
      <color indexed="81"/>
      <name val="Tahoma"/>
      <family val="2"/>
    </font>
    <font>
      <b/>
      <sz val="9"/>
      <color indexed="81"/>
      <name val="Tahoma"/>
      <family val="2"/>
    </font>
    <font>
      <b/>
      <sz val="11"/>
      <color theme="0"/>
      <name val="Calibri"/>
      <family val="2"/>
      <scheme val="minor"/>
    </font>
    <font>
      <b/>
      <sz val="11"/>
      <color rgb="FFFF0000"/>
      <name val="Calibri"/>
      <family val="2"/>
      <scheme val="minor"/>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26"/>
        <bgColor indexed="64"/>
      </patternFill>
    </fill>
    <fill>
      <patternFill patternType="solid">
        <fgColor indexed="22"/>
        <bgColor indexed="64"/>
      </patternFill>
    </fill>
    <fill>
      <patternFill patternType="solid">
        <fgColor theme="1"/>
        <bgColor indexed="64"/>
      </patternFill>
    </fill>
    <fill>
      <patternFill patternType="solid">
        <fgColor rgb="FFFFFF00"/>
        <bgColor indexed="64"/>
      </patternFill>
    </fill>
    <fill>
      <patternFill patternType="solid">
        <fgColor theme="2"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rgb="FF20305E"/>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C000"/>
        <bgColor indexed="64"/>
      </patternFill>
    </fill>
  </fills>
  <borders count="5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hair">
        <color indexed="64"/>
      </left>
      <right style="hair">
        <color indexed="64"/>
      </right>
      <top/>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s>
  <cellStyleXfs count="11">
    <xf numFmtId="0" fontId="0" fillId="0" borderId="0"/>
    <xf numFmtId="167" fontId="1" fillId="0" borderId="0" applyFont="0" applyFill="0" applyBorder="0" applyAlignment="0" applyProtection="0"/>
    <xf numFmtId="166" fontId="1" fillId="0" borderId="0" applyFont="0" applyFill="0" applyBorder="0" applyAlignment="0" applyProtection="0"/>
    <xf numFmtId="173" fontId="1" fillId="0" borderId="0" applyFont="0" applyFill="0" applyBorder="0" applyAlignment="0" applyProtection="0"/>
    <xf numFmtId="168" fontId="1" fillId="0" borderId="0" applyFont="0" applyFill="0" applyBorder="0" applyAlignment="0" applyProtection="0"/>
    <xf numFmtId="0" fontId="10" fillId="0" borderId="0"/>
    <xf numFmtId="165"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cellStyleXfs>
  <cellXfs count="517">
    <xf numFmtId="0" fontId="0" fillId="0" borderId="0" xfId="0"/>
    <xf numFmtId="0" fontId="0" fillId="2" borderId="0" xfId="0" applyFill="1"/>
    <xf numFmtId="0" fontId="0" fillId="2" borderId="0" xfId="0" applyFill="1" applyBorder="1"/>
    <xf numFmtId="0" fontId="2" fillId="2" borderId="0" xfId="0" applyFont="1" applyFill="1"/>
    <xf numFmtId="0" fontId="0" fillId="2" borderId="0" xfId="0" applyFill="1" applyProtection="1">
      <protection locked="0"/>
    </xf>
    <xf numFmtId="0" fontId="0" fillId="2" borderId="1" xfId="0" applyFill="1" applyBorder="1"/>
    <xf numFmtId="0" fontId="0" fillId="2" borderId="0" xfId="0" applyFont="1" applyFill="1"/>
    <xf numFmtId="0" fontId="4" fillId="2" borderId="0" xfId="0" applyFont="1" applyFill="1"/>
    <xf numFmtId="0" fontId="0" fillId="2" borderId="0" xfId="0" applyFill="1" applyAlignment="1">
      <alignment vertical="top" wrapText="1"/>
    </xf>
    <xf numFmtId="0" fontId="2" fillId="2" borderId="0" xfId="0" applyFont="1" applyFill="1" applyAlignment="1">
      <alignment vertical="top" wrapText="1"/>
    </xf>
    <xf numFmtId="0" fontId="0" fillId="2" borderId="0" xfId="0" applyFill="1" applyAlignment="1">
      <alignment horizontal="left"/>
    </xf>
    <xf numFmtId="172" fontId="0" fillId="2" borderId="0" xfId="2" applyNumberFormat="1" applyFont="1" applyFill="1" applyAlignment="1">
      <alignment horizontal="left"/>
    </xf>
    <xf numFmtId="170" fontId="0" fillId="2" borderId="0" xfId="1" applyNumberFormat="1" applyFont="1" applyFill="1" applyAlignment="1">
      <alignment horizontal="left"/>
    </xf>
    <xf numFmtId="0" fontId="0" fillId="2" borderId="0" xfId="0" applyFont="1" applyFill="1" applyAlignment="1"/>
    <xf numFmtId="0" fontId="0" fillId="2" borderId="0" xfId="0" applyFont="1" applyFill="1" applyBorder="1" applyAlignment="1"/>
    <xf numFmtId="0" fontId="2" fillId="2" borderId="2" xfId="0" applyFont="1" applyFill="1" applyBorder="1"/>
    <xf numFmtId="0" fontId="2" fillId="2" borderId="3" xfId="0" applyFont="1" applyFill="1" applyBorder="1"/>
    <xf numFmtId="49" fontId="3" fillId="2" borderId="0" xfId="0" applyNumberFormat="1" applyFont="1" applyFill="1"/>
    <xf numFmtId="49" fontId="3" fillId="2" borderId="0" xfId="2" applyNumberFormat="1" applyFont="1" applyFill="1"/>
    <xf numFmtId="169" fontId="0" fillId="2" borderId="0" xfId="0" applyNumberFormat="1" applyFill="1"/>
    <xf numFmtId="166" fontId="0" fillId="2" borderId="0" xfId="2" applyFont="1" applyFill="1"/>
    <xf numFmtId="0" fontId="3" fillId="2" borderId="0" xfId="0" applyNumberFormat="1" applyFont="1" applyFill="1"/>
    <xf numFmtId="0" fontId="2" fillId="2" borderId="0" xfId="0" applyFont="1" applyFill="1"/>
    <xf numFmtId="0" fontId="0" fillId="2" borderId="0" xfId="0" applyFill="1"/>
    <xf numFmtId="174" fontId="3" fillId="2" borderId="0" xfId="2" applyNumberFormat="1" applyFont="1" applyFill="1"/>
    <xf numFmtId="174" fontId="0" fillId="2" borderId="0" xfId="2" applyNumberFormat="1" applyFont="1" applyFill="1"/>
    <xf numFmtId="174" fontId="0" fillId="2" borderId="6" xfId="2" applyNumberFormat="1" applyFont="1" applyFill="1" applyBorder="1"/>
    <xf numFmtId="0" fontId="0" fillId="2" borderId="0" xfId="0" applyFont="1" applyFill="1" applyBorder="1"/>
    <xf numFmtId="0" fontId="2" fillId="2" borderId="11" xfId="0" applyFont="1" applyFill="1" applyBorder="1" applyAlignment="1">
      <alignment wrapText="1"/>
    </xf>
    <xf numFmtId="0" fontId="3" fillId="2" borderId="0" xfId="0" applyFont="1" applyFill="1" applyBorder="1" applyAlignment="1">
      <alignment horizontal="left" vertical="top"/>
    </xf>
    <xf numFmtId="49" fontId="3" fillId="2" borderId="0" xfId="0" applyNumberFormat="1" applyFont="1" applyFill="1" applyAlignment="1">
      <alignment horizontal="left"/>
    </xf>
    <xf numFmtId="0" fontId="0" fillId="2" borderId="9" xfId="0" applyFill="1" applyBorder="1" applyAlignment="1">
      <alignment horizontal="left"/>
    </xf>
    <xf numFmtId="0" fontId="0" fillId="2" borderId="6" xfId="0" applyFill="1" applyBorder="1" applyAlignment="1">
      <alignment horizontal="left"/>
    </xf>
    <xf numFmtId="0" fontId="2" fillId="2" borderId="11" xfId="0" applyFont="1" applyFill="1" applyBorder="1" applyAlignment="1">
      <alignment horizontal="left" wrapText="1"/>
    </xf>
    <xf numFmtId="49" fontId="3" fillId="2" borderId="0" xfId="1" applyNumberFormat="1" applyFont="1" applyFill="1" applyAlignment="1">
      <alignment horizontal="left"/>
    </xf>
    <xf numFmtId="49" fontId="3" fillId="2" borderId="0" xfId="2" applyNumberFormat="1" applyFont="1" applyFill="1" applyAlignment="1">
      <alignment horizontal="left"/>
    </xf>
    <xf numFmtId="166" fontId="0" fillId="2" borderId="0" xfId="2" applyFont="1" applyFill="1" applyAlignment="1">
      <alignment horizontal="left"/>
    </xf>
    <xf numFmtId="170" fontId="2" fillId="2" borderId="11" xfId="1" applyNumberFormat="1" applyFont="1" applyFill="1" applyBorder="1" applyAlignment="1">
      <alignment horizontal="left" wrapText="1"/>
    </xf>
    <xf numFmtId="166" fontId="2" fillId="2" borderId="11" xfId="2" applyFont="1" applyFill="1" applyBorder="1" applyAlignment="1">
      <alignment horizontal="left" wrapText="1"/>
    </xf>
    <xf numFmtId="174" fontId="2" fillId="2" borderId="11" xfId="2" applyNumberFormat="1" applyFont="1" applyFill="1" applyBorder="1" applyAlignment="1">
      <alignment wrapText="1"/>
    </xf>
    <xf numFmtId="0" fontId="2" fillId="2" borderId="0" xfId="0" applyFont="1" applyFill="1" applyAlignment="1">
      <alignment wrapText="1"/>
    </xf>
    <xf numFmtId="0" fontId="0" fillId="2" borderId="0" xfId="0" applyFill="1" applyAlignment="1">
      <alignment vertical="top" wrapText="1"/>
    </xf>
    <xf numFmtId="0" fontId="10" fillId="3" borderId="0" xfId="5" applyFill="1" applyBorder="1"/>
    <xf numFmtId="3" fontId="10" fillId="3" borderId="0" xfId="5" applyNumberFormat="1" applyFill="1" applyBorder="1"/>
    <xf numFmtId="0" fontId="10" fillId="0" borderId="0" xfId="5"/>
    <xf numFmtId="0" fontId="16" fillId="0" borderId="0" xfId="5" applyFont="1"/>
    <xf numFmtId="0" fontId="7" fillId="3" borderId="17" xfId="5" applyFont="1" applyFill="1" applyBorder="1"/>
    <xf numFmtId="0" fontId="7" fillId="3" borderId="19" xfId="5" applyFont="1" applyFill="1" applyBorder="1"/>
    <xf numFmtId="0" fontId="8" fillId="3" borderId="0" xfId="5" applyFont="1" applyFill="1"/>
    <xf numFmtId="0" fontId="10" fillId="3" borderId="0" xfId="5" applyFill="1"/>
    <xf numFmtId="0" fontId="9" fillId="3" borderId="19" xfId="5" applyFont="1" applyFill="1" applyBorder="1"/>
    <xf numFmtId="0" fontId="10" fillId="3" borderId="21" xfId="5" applyFill="1" applyBorder="1"/>
    <xf numFmtId="0" fontId="10" fillId="3" borderId="0" xfId="5" applyFont="1" applyFill="1" applyBorder="1"/>
    <xf numFmtId="0" fontId="10" fillId="3" borderId="13" xfId="5" applyFont="1" applyFill="1" applyBorder="1" applyAlignment="1">
      <alignment horizontal="right"/>
    </xf>
    <xf numFmtId="0" fontId="12" fillId="3" borderId="0" xfId="5" quotePrefix="1" applyFont="1" applyFill="1" applyBorder="1" applyAlignment="1">
      <alignment horizontal="right"/>
    </xf>
    <xf numFmtId="0" fontId="10" fillId="2" borderId="13" xfId="5" applyFont="1" applyFill="1" applyBorder="1" applyAlignment="1">
      <alignment horizontal="right"/>
    </xf>
    <xf numFmtId="0" fontId="10" fillId="3" borderId="0" xfId="5" applyFont="1" applyFill="1" applyBorder="1" applyAlignment="1">
      <alignment horizontal="right"/>
    </xf>
    <xf numFmtId="3" fontId="10" fillId="0" borderId="0" xfId="5" applyNumberFormat="1"/>
    <xf numFmtId="0" fontId="15" fillId="5" borderId="10" xfId="5" applyFont="1" applyFill="1" applyBorder="1" applyAlignment="1">
      <alignment horizontal="center" vertical="center" wrapText="1"/>
    </xf>
    <xf numFmtId="0" fontId="15" fillId="5" borderId="11" xfId="5" applyFont="1" applyFill="1" applyBorder="1" applyAlignment="1">
      <alignment horizontal="center" vertical="center" wrapText="1"/>
    </xf>
    <xf numFmtId="3" fontId="15" fillId="5" borderId="11" xfId="5" applyNumberFormat="1" applyFont="1" applyFill="1" applyBorder="1" applyAlignment="1">
      <alignment horizontal="center" vertical="center" wrapText="1"/>
    </xf>
    <xf numFmtId="0" fontId="10" fillId="0" borderId="26" xfId="5" applyFont="1" applyBorder="1"/>
    <xf numFmtId="14" fontId="10" fillId="0" borderId="27" xfId="5" applyNumberFormat="1" applyFont="1" applyBorder="1"/>
    <xf numFmtId="14" fontId="10" fillId="0" borderId="27" xfId="5" applyNumberFormat="1" applyBorder="1"/>
    <xf numFmtId="0" fontId="10" fillId="0" borderId="27" xfId="5" applyBorder="1"/>
    <xf numFmtId="0" fontId="10" fillId="0" borderId="27" xfId="5" applyFont="1" applyBorder="1"/>
    <xf numFmtId="3" fontId="10" fillId="0" borderId="27" xfId="5" applyNumberFormat="1" applyBorder="1"/>
    <xf numFmtId="0" fontId="17" fillId="0" borderId="27" xfId="5" applyFont="1" applyBorder="1"/>
    <xf numFmtId="0" fontId="10" fillId="0" borderId="28" xfId="5" applyBorder="1"/>
    <xf numFmtId="0" fontId="10" fillId="2" borderId="13" xfId="5" applyFont="1" applyFill="1" applyBorder="1" applyAlignment="1">
      <alignment horizontal="right" vertical="top" wrapText="1"/>
    </xf>
    <xf numFmtId="0" fontId="19" fillId="2" borderId="29" xfId="0" applyFont="1" applyFill="1" applyBorder="1"/>
    <xf numFmtId="0" fontId="0" fillId="2" borderId="30" xfId="0" applyFont="1" applyFill="1" applyBorder="1"/>
    <xf numFmtId="0" fontId="0" fillId="2" borderId="31" xfId="0" applyFont="1" applyFill="1" applyBorder="1"/>
    <xf numFmtId="0" fontId="19" fillId="2" borderId="32" xfId="0" applyFont="1" applyFill="1" applyBorder="1"/>
    <xf numFmtId="0" fontId="0" fillId="2" borderId="33" xfId="0" applyFont="1" applyFill="1" applyBorder="1"/>
    <xf numFmtId="0" fontId="2" fillId="2" borderId="32" xfId="0" applyFont="1" applyFill="1" applyBorder="1"/>
    <xf numFmtId="0" fontId="2" fillId="2" borderId="0" xfId="0" applyFont="1" applyFill="1" applyBorder="1"/>
    <xf numFmtId="0" fontId="2" fillId="2" borderId="33" xfId="0" applyFont="1" applyFill="1" applyBorder="1"/>
    <xf numFmtId="0" fontId="0" fillId="2" borderId="32" xfId="0" applyFont="1" applyFill="1" applyBorder="1"/>
    <xf numFmtId="0" fontId="3" fillId="2" borderId="33" xfId="0" applyFont="1" applyFill="1" applyBorder="1" applyAlignment="1">
      <alignment horizontal="left" vertical="top" wrapText="1"/>
    </xf>
    <xf numFmtId="0" fontId="0" fillId="2" borderId="34" xfId="0" applyFont="1" applyFill="1" applyBorder="1"/>
    <xf numFmtId="0" fontId="0" fillId="2" borderId="35" xfId="0" applyFont="1" applyFill="1" applyBorder="1"/>
    <xf numFmtId="0" fontId="0" fillId="2" borderId="36" xfId="0" applyFont="1" applyFill="1" applyBorder="1"/>
    <xf numFmtId="0" fontId="21" fillId="2" borderId="16" xfId="0" applyFont="1" applyFill="1" applyBorder="1" applyAlignment="1">
      <alignment horizontal="left"/>
    </xf>
    <xf numFmtId="0" fontId="21" fillId="2" borderId="21" xfId="0" applyFont="1" applyFill="1" applyBorder="1" applyAlignment="1">
      <alignment horizontal="left"/>
    </xf>
    <xf numFmtId="0" fontId="0" fillId="2" borderId="17" xfId="0" applyFill="1" applyBorder="1" applyAlignment="1">
      <alignment horizontal="left"/>
    </xf>
    <xf numFmtId="0" fontId="0" fillId="2" borderId="0" xfId="0" applyFill="1" applyBorder="1" applyAlignment="1">
      <alignment horizontal="left"/>
    </xf>
    <xf numFmtId="0" fontId="21" fillId="2" borderId="0" xfId="0" applyFont="1" applyFill="1" applyBorder="1" applyAlignment="1">
      <alignment horizontal="left"/>
    </xf>
    <xf numFmtId="0" fontId="0" fillId="0" borderId="0" xfId="0" applyAlignment="1">
      <alignment horizontal="left"/>
    </xf>
    <xf numFmtId="174" fontId="10" fillId="0" borderId="27" xfId="5" applyNumberFormat="1" applyFont="1" applyBorder="1"/>
    <xf numFmtId="174" fontId="10" fillId="0" borderId="27" xfId="5" applyNumberFormat="1" applyBorder="1"/>
    <xf numFmtId="14" fontId="0" fillId="2" borderId="9" xfId="0" applyNumberFormat="1" applyFill="1" applyBorder="1"/>
    <xf numFmtId="14" fontId="2" fillId="2" borderId="11" xfId="0" applyNumberFormat="1" applyFont="1" applyFill="1" applyBorder="1" applyAlignment="1">
      <alignment wrapText="1"/>
    </xf>
    <xf numFmtId="14" fontId="0" fillId="0" borderId="0" xfId="0" applyNumberFormat="1"/>
    <xf numFmtId="0" fontId="0" fillId="2" borderId="6" xfId="0" applyFill="1" applyBorder="1" applyAlignment="1">
      <alignment wrapText="1"/>
    </xf>
    <xf numFmtId="0" fontId="13" fillId="3" borderId="0" xfId="5" applyFont="1" applyFill="1" applyBorder="1"/>
    <xf numFmtId="0" fontId="23" fillId="3" borderId="0" xfId="5" applyFont="1" applyFill="1"/>
    <xf numFmtId="0" fontId="10" fillId="3" borderId="0" xfId="5" applyFont="1" applyFill="1" applyBorder="1"/>
    <xf numFmtId="0" fontId="10" fillId="3" borderId="0" xfId="5" applyFill="1" applyBorder="1"/>
    <xf numFmtId="0" fontId="10" fillId="3" borderId="0" xfId="5" applyFill="1" applyBorder="1"/>
    <xf numFmtId="0" fontId="14" fillId="2" borderId="13" xfId="5" applyFont="1" applyFill="1" applyBorder="1" applyAlignment="1">
      <alignment horizontal="right"/>
    </xf>
    <xf numFmtId="0" fontId="18" fillId="6" borderId="22" xfId="5" quotePrefix="1" applyFont="1" applyFill="1" applyBorder="1" applyAlignment="1"/>
    <xf numFmtId="0" fontId="18" fillId="3" borderId="13" xfId="5" applyFont="1" applyFill="1" applyBorder="1" applyAlignment="1"/>
    <xf numFmtId="0" fontId="18" fillId="3" borderId="13" xfId="5" quotePrefix="1" applyFont="1" applyFill="1" applyBorder="1" applyAlignment="1"/>
    <xf numFmtId="9" fontId="11" fillId="3" borderId="22" xfId="5" quotePrefix="1" applyNumberFormat="1" applyFont="1" applyFill="1" applyBorder="1" applyAlignment="1">
      <alignment horizontal="left"/>
    </xf>
    <xf numFmtId="9" fontId="11" fillId="3" borderId="14" xfId="5" quotePrefix="1" applyNumberFormat="1" applyFont="1" applyFill="1" applyBorder="1" applyAlignment="1">
      <alignment horizontal="left"/>
    </xf>
    <xf numFmtId="0" fontId="2" fillId="2" borderId="10" xfId="0" applyFont="1" applyFill="1" applyBorder="1" applyAlignment="1" applyProtection="1">
      <alignment horizontal="left" wrapText="1"/>
      <protection locked="0"/>
    </xf>
    <xf numFmtId="49" fontId="3" fillId="2" borderId="0" xfId="0" applyNumberFormat="1" applyFont="1" applyFill="1" applyAlignment="1" applyProtection="1">
      <alignment horizontal="left"/>
      <protection locked="0"/>
    </xf>
    <xf numFmtId="0" fontId="0" fillId="2" borderId="0" xfId="0" applyFill="1" applyAlignment="1" applyProtection="1">
      <alignment horizontal="left"/>
      <protection locked="0"/>
    </xf>
    <xf numFmtId="0" fontId="3" fillId="2" borderId="7" xfId="0" applyFont="1" applyFill="1" applyBorder="1" applyAlignment="1" applyProtection="1">
      <alignment horizontal="left"/>
    </xf>
    <xf numFmtId="172" fontId="13" fillId="3" borderId="22" xfId="5" applyNumberFormat="1" applyFont="1" applyFill="1" applyBorder="1" applyAlignment="1"/>
    <xf numFmtId="172" fontId="13" fillId="3" borderId="14" xfId="5" applyNumberFormat="1" applyFont="1" applyFill="1" applyBorder="1" applyAlignment="1"/>
    <xf numFmtId="172" fontId="10" fillId="3" borderId="15" xfId="5" applyNumberFormat="1" applyFont="1" applyFill="1" applyBorder="1" applyAlignment="1"/>
    <xf numFmtId="172" fontId="10" fillId="3" borderId="22" xfId="5" applyNumberFormat="1" applyFont="1" applyFill="1" applyBorder="1" applyAlignment="1"/>
    <xf numFmtId="0" fontId="10" fillId="3" borderId="0" xfId="5" applyFill="1" applyBorder="1"/>
    <xf numFmtId="0" fontId="10" fillId="0" borderId="13" xfId="5" applyFont="1" applyBorder="1"/>
    <xf numFmtId="14" fontId="10" fillId="0" borderId="13" xfId="5" applyNumberFormat="1" applyFont="1" applyBorder="1"/>
    <xf numFmtId="14" fontId="10" fillId="0" borderId="13" xfId="5" applyNumberFormat="1" applyBorder="1"/>
    <xf numFmtId="0" fontId="10" fillId="0" borderId="13" xfId="5" applyBorder="1"/>
    <xf numFmtId="3" fontId="10" fillId="0" borderId="13" xfId="5" applyNumberFormat="1" applyBorder="1"/>
    <xf numFmtId="174" fontId="10" fillId="0" borderId="13" xfId="5" applyNumberFormat="1" applyFont="1" applyBorder="1"/>
    <xf numFmtId="174" fontId="10" fillId="0" borderId="13" xfId="5" applyNumberFormat="1" applyBorder="1"/>
    <xf numFmtId="0" fontId="17" fillId="0" borderId="13" xfId="5" applyFont="1" applyBorder="1"/>
    <xf numFmtId="0" fontId="10" fillId="0" borderId="4" xfId="5" applyFont="1" applyBorder="1"/>
    <xf numFmtId="14" fontId="10" fillId="0" borderId="4" xfId="5" applyNumberFormat="1" applyFont="1" applyBorder="1"/>
    <xf numFmtId="14" fontId="10" fillId="0" borderId="4" xfId="5" applyNumberFormat="1" applyBorder="1"/>
    <xf numFmtId="0" fontId="10" fillId="0" borderId="4" xfId="5" applyBorder="1"/>
    <xf numFmtId="3" fontId="10" fillId="0" borderId="4" xfId="5" applyNumberFormat="1" applyBorder="1"/>
    <xf numFmtId="174" fontId="10" fillId="0" borderId="4" xfId="5" applyNumberFormat="1" applyFont="1" applyBorder="1"/>
    <xf numFmtId="174" fontId="10" fillId="0" borderId="4" xfId="5" applyNumberFormat="1" applyBorder="1"/>
    <xf numFmtId="0" fontId="15" fillId="5" borderId="12" xfId="5" applyFont="1" applyFill="1" applyBorder="1" applyAlignment="1">
      <alignment horizontal="center" vertical="center" wrapText="1"/>
    </xf>
    <xf numFmtId="0" fontId="12" fillId="0" borderId="0" xfId="5" applyFont="1"/>
    <xf numFmtId="0" fontId="11" fillId="0" borderId="0" xfId="5" applyFont="1"/>
    <xf numFmtId="3" fontId="12" fillId="0" borderId="0" xfId="5" applyNumberFormat="1" applyFont="1"/>
    <xf numFmtId="0" fontId="10" fillId="3" borderId="0" xfId="5" applyFill="1" applyBorder="1"/>
    <xf numFmtId="0" fontId="13" fillId="0" borderId="0" xfId="5" applyFont="1"/>
    <xf numFmtId="0" fontId="10" fillId="0" borderId="0" xfId="5" applyFont="1"/>
    <xf numFmtId="3" fontId="10" fillId="0" borderId="4" xfId="5" applyNumberFormat="1" applyFont="1" applyBorder="1"/>
    <xf numFmtId="0" fontId="10" fillId="3" borderId="37" xfId="5" applyFont="1" applyFill="1" applyBorder="1"/>
    <xf numFmtId="0" fontId="10" fillId="3" borderId="0" xfId="5" applyFill="1" applyBorder="1"/>
    <xf numFmtId="0" fontId="7" fillId="3" borderId="29" xfId="5" applyFont="1" applyFill="1" applyBorder="1"/>
    <xf numFmtId="0" fontId="7" fillId="3" borderId="32" xfId="5" applyFont="1" applyFill="1" applyBorder="1"/>
    <xf numFmtId="0" fontId="10" fillId="3" borderId="35" xfId="5" applyFont="1" applyFill="1" applyBorder="1" applyAlignment="1">
      <alignment horizontal="left"/>
    </xf>
    <xf numFmtId="0" fontId="10" fillId="3" borderId="36" xfId="5" applyFont="1" applyFill="1" applyBorder="1" applyAlignment="1">
      <alignment horizontal="left"/>
    </xf>
    <xf numFmtId="0" fontId="8" fillId="2" borderId="0" xfId="5" applyFont="1" applyFill="1" applyBorder="1"/>
    <xf numFmtId="0" fontId="10" fillId="2" borderId="0" xfId="5" applyFill="1" applyBorder="1"/>
    <xf numFmtId="0" fontId="12" fillId="2" borderId="0" xfId="5" quotePrefix="1" applyFont="1" applyFill="1" applyBorder="1" applyAlignment="1">
      <alignment horizontal="right"/>
    </xf>
    <xf numFmtId="0" fontId="10" fillId="3" borderId="41" xfId="5" applyFont="1" applyFill="1" applyBorder="1" applyAlignment="1">
      <alignment horizontal="right"/>
    </xf>
    <xf numFmtId="0" fontId="10" fillId="2" borderId="41" xfId="5" applyFont="1" applyFill="1" applyBorder="1" applyAlignment="1">
      <alignment horizontal="right" vertical="top" wrapText="1"/>
    </xf>
    <xf numFmtId="0" fontId="10" fillId="3" borderId="43" xfId="5" applyFont="1" applyFill="1" applyBorder="1" applyAlignment="1">
      <alignment horizontal="right"/>
    </xf>
    <xf numFmtId="0" fontId="10" fillId="3" borderId="45" xfId="5" applyFont="1" applyFill="1" applyBorder="1" applyAlignment="1">
      <alignment horizontal="right"/>
    </xf>
    <xf numFmtId="0" fontId="10" fillId="3" borderId="34" xfId="5" applyFont="1" applyFill="1" applyBorder="1" applyAlignment="1">
      <alignment horizontal="right"/>
    </xf>
    <xf numFmtId="0" fontId="10" fillId="0" borderId="47" xfId="5" applyBorder="1"/>
    <xf numFmtId="14" fontId="10" fillId="0" borderId="50" xfId="5" applyNumberFormat="1" applyFont="1" applyBorder="1"/>
    <xf numFmtId="0" fontId="10" fillId="0" borderId="27" xfId="5" applyNumberFormat="1" applyBorder="1"/>
    <xf numFmtId="0" fontId="10" fillId="0" borderId="10" xfId="5" applyFont="1" applyBorder="1"/>
    <xf numFmtId="0" fontId="10" fillId="0" borderId="11" xfId="5" applyBorder="1"/>
    <xf numFmtId="3" fontId="16" fillId="0" borderId="11" xfId="5" applyNumberFormat="1" applyFont="1" applyBorder="1"/>
    <xf numFmtId="172" fontId="16" fillId="0" borderId="11" xfId="5" applyNumberFormat="1" applyFont="1" applyBorder="1"/>
    <xf numFmtId="0" fontId="10" fillId="7" borderId="27" xfId="5" applyFill="1" applyBorder="1"/>
    <xf numFmtId="0" fontId="15" fillId="5" borderId="47" xfId="5" applyFont="1" applyFill="1" applyBorder="1" applyAlignment="1">
      <alignment horizontal="center" vertical="center" wrapText="1"/>
    </xf>
    <xf numFmtId="0" fontId="0" fillId="2" borderId="0" xfId="0" applyFont="1" applyFill="1" applyAlignment="1">
      <alignment horizontal="left"/>
    </xf>
    <xf numFmtId="0" fontId="0" fillId="2" borderId="30" xfId="0" applyFont="1" applyFill="1" applyBorder="1" applyAlignment="1">
      <alignment horizontal="left"/>
    </xf>
    <xf numFmtId="0" fontId="0" fillId="2" borderId="0" xfId="0" applyFont="1" applyFill="1" applyBorder="1" applyAlignment="1">
      <alignment horizontal="left"/>
    </xf>
    <xf numFmtId="0" fontId="2" fillId="2" borderId="0" xfId="0" applyFont="1" applyFill="1" applyBorder="1" applyAlignment="1">
      <alignment horizontal="left"/>
    </xf>
    <xf numFmtId="14" fontId="0" fillId="2" borderId="0" xfId="0" applyNumberFormat="1" applyFont="1" applyFill="1" applyBorder="1" applyAlignment="1">
      <alignment horizontal="left"/>
    </xf>
    <xf numFmtId="14" fontId="0" fillId="2" borderId="0" xfId="0" applyNumberFormat="1" applyFill="1" applyBorder="1" applyAlignment="1">
      <alignment horizontal="left"/>
    </xf>
    <xf numFmtId="0" fontId="0" fillId="2" borderId="35" xfId="0" applyFont="1" applyFill="1" applyBorder="1" applyAlignment="1">
      <alignment horizontal="left"/>
    </xf>
    <xf numFmtId="0" fontId="3" fillId="2" borderId="0" xfId="0" applyFont="1" applyFill="1" applyBorder="1" applyAlignment="1">
      <alignment horizontal="left" vertical="top" wrapText="1"/>
    </xf>
    <xf numFmtId="0" fontId="3" fillId="2" borderId="35" xfId="0" applyFont="1" applyFill="1" applyBorder="1" applyAlignment="1">
      <alignment horizontal="left" vertical="top" wrapText="1"/>
    </xf>
    <xf numFmtId="49" fontId="3" fillId="2" borderId="0" xfId="0" applyNumberFormat="1" applyFont="1" applyFill="1" applyAlignment="1">
      <alignment horizontal="center"/>
    </xf>
    <xf numFmtId="0" fontId="0" fillId="2" borderId="0" xfId="0" applyFill="1" applyAlignment="1">
      <alignment horizontal="center"/>
    </xf>
    <xf numFmtId="0" fontId="12" fillId="3" borderId="0" xfId="5" applyFont="1" applyFill="1" applyBorder="1"/>
    <xf numFmtId="17" fontId="0" fillId="2" borderId="0" xfId="0" applyNumberFormat="1" applyFont="1" applyFill="1" applyBorder="1"/>
    <xf numFmtId="0" fontId="10" fillId="3" borderId="0" xfId="5" applyFill="1" applyBorder="1"/>
    <xf numFmtId="3" fontId="10" fillId="3" borderId="0" xfId="5" applyNumberFormat="1" applyFont="1" applyFill="1" applyBorder="1" applyAlignment="1">
      <alignment horizontal="left"/>
    </xf>
    <xf numFmtId="0" fontId="10" fillId="3" borderId="0" xfId="5" applyFont="1" applyFill="1" applyBorder="1" applyAlignment="1">
      <alignment horizontal="left"/>
    </xf>
    <xf numFmtId="0" fontId="10" fillId="3" borderId="20" xfId="5" applyFont="1" applyFill="1" applyBorder="1" applyAlignment="1">
      <alignment horizontal="left"/>
    </xf>
    <xf numFmtId="49" fontId="0" fillId="0" borderId="6" xfId="0" applyNumberFormat="1" applyFill="1" applyBorder="1"/>
    <xf numFmtId="0" fontId="0" fillId="2" borderId="8" xfId="0" applyFill="1" applyBorder="1" applyAlignment="1">
      <alignment horizontal="left" wrapText="1"/>
    </xf>
    <xf numFmtId="0" fontId="0" fillId="2" borderId="0" xfId="0" applyFill="1" applyAlignment="1">
      <alignment horizontal="left" wrapText="1"/>
    </xf>
    <xf numFmtId="0" fontId="2" fillId="7" borderId="32" xfId="0" applyFont="1" applyFill="1" applyBorder="1"/>
    <xf numFmtId="0" fontId="2" fillId="7" borderId="0" xfId="0" applyFont="1" applyFill="1" applyBorder="1"/>
    <xf numFmtId="0" fontId="0" fillId="7" borderId="32" xfId="0" applyFont="1" applyFill="1" applyBorder="1"/>
    <xf numFmtId="0" fontId="0" fillId="7" borderId="0" xfId="0" applyFont="1" applyFill="1" applyBorder="1"/>
    <xf numFmtId="0" fontId="0" fillId="7" borderId="0" xfId="0" applyFont="1" applyFill="1"/>
    <xf numFmtId="9" fontId="0" fillId="2" borderId="9" xfId="7" applyFont="1" applyFill="1" applyBorder="1" applyAlignment="1">
      <alignment horizontal="center"/>
    </xf>
    <xf numFmtId="9" fontId="0" fillId="2" borderId="0" xfId="7" applyFont="1" applyFill="1" applyAlignment="1">
      <alignment horizontal="left" wrapText="1"/>
    </xf>
    <xf numFmtId="177" fontId="0" fillId="2" borderId="0" xfId="0" applyNumberFormat="1" applyFill="1" applyAlignment="1">
      <alignment horizontal="left"/>
    </xf>
    <xf numFmtId="0" fontId="21" fillId="2" borderId="4" xfId="0" applyFont="1" applyFill="1" applyBorder="1" applyAlignment="1">
      <alignment horizontal="left"/>
    </xf>
    <xf numFmtId="0" fontId="0" fillId="2" borderId="2" xfId="0" applyFill="1" applyBorder="1" applyAlignment="1">
      <alignment horizontal="left"/>
    </xf>
    <xf numFmtId="0" fontId="20" fillId="8" borderId="0" xfId="0" applyFont="1" applyFill="1" applyAlignment="1" applyProtection="1">
      <alignment horizontal="center"/>
      <protection locked="0"/>
    </xf>
    <xf numFmtId="0" fontId="20" fillId="8" borderId="0" xfId="0" applyFont="1" applyFill="1" applyAlignment="1">
      <alignment horizontal="center"/>
    </xf>
    <xf numFmtId="0" fontId="0" fillId="0" borderId="0" xfId="0" applyFill="1" applyAlignment="1">
      <alignment horizontal="left"/>
    </xf>
    <xf numFmtId="0" fontId="22" fillId="2" borderId="0" xfId="0" applyFont="1" applyFill="1"/>
    <xf numFmtId="0" fontId="10" fillId="3" borderId="0" xfId="5" applyFill="1" applyBorder="1"/>
    <xf numFmtId="0" fontId="24" fillId="2" borderId="0" xfId="0" applyFont="1" applyFill="1" applyBorder="1" applyAlignment="1">
      <alignment vertical="center"/>
    </xf>
    <xf numFmtId="0" fontId="24" fillId="2" borderId="1" xfId="0" applyFont="1" applyFill="1" applyBorder="1" applyAlignment="1">
      <alignment vertical="center"/>
    </xf>
    <xf numFmtId="0" fontId="10" fillId="2" borderId="43" xfId="5" applyFont="1" applyFill="1" applyBorder="1" applyAlignment="1">
      <alignment horizontal="right" vertical="top" wrapText="1"/>
    </xf>
    <xf numFmtId="0" fontId="14" fillId="2" borderId="5" xfId="5" applyFont="1" applyFill="1" applyBorder="1" applyAlignment="1">
      <alignment horizontal="right"/>
    </xf>
    <xf numFmtId="0" fontId="14" fillId="2" borderId="44" xfId="5" applyFont="1" applyFill="1" applyBorder="1" applyAlignment="1">
      <alignment horizontal="right"/>
    </xf>
    <xf numFmtId="178" fontId="10" fillId="3" borderId="0" xfId="2" applyNumberFormat="1" applyFont="1" applyFill="1" applyBorder="1" applyAlignment="1">
      <alignment horizontal="left"/>
    </xf>
    <xf numFmtId="171" fontId="0" fillId="2" borderId="0" xfId="0" applyNumberFormat="1" applyFill="1" applyBorder="1" applyAlignment="1">
      <alignment horizontal="left"/>
    </xf>
    <xf numFmtId="171" fontId="0" fillId="2" borderId="33" xfId="0" applyNumberFormat="1" applyFill="1" applyBorder="1" applyAlignment="1">
      <alignment horizontal="left"/>
    </xf>
    <xf numFmtId="0" fontId="0" fillId="2" borderId="0" xfId="0" applyFill="1" applyBorder="1" applyAlignment="1">
      <alignment horizontal="left" wrapText="1"/>
    </xf>
    <xf numFmtId="0" fontId="10" fillId="0" borderId="0" xfId="5" applyBorder="1"/>
    <xf numFmtId="0" fontId="2" fillId="2" borderId="0" xfId="0" applyFont="1" applyFill="1" applyBorder="1" applyAlignment="1">
      <alignment horizontal="right"/>
    </xf>
    <xf numFmtId="9" fontId="0" fillId="2" borderId="0" xfId="7" applyFont="1" applyFill="1" applyBorder="1" applyAlignment="1">
      <alignment horizontal="left" wrapText="1" indent="1"/>
    </xf>
    <xf numFmtId="0" fontId="2" fillId="2" borderId="0" xfId="0" applyFont="1" applyFill="1" applyBorder="1" applyAlignment="1">
      <alignment horizontal="right" indent="1"/>
    </xf>
    <xf numFmtId="0" fontId="10" fillId="2" borderId="17" xfId="5" applyFont="1" applyFill="1" applyBorder="1" applyAlignment="1">
      <alignment horizontal="left"/>
    </xf>
    <xf numFmtId="0" fontId="21" fillId="2" borderId="51" xfId="0" applyFont="1" applyFill="1" applyBorder="1" applyAlignment="1">
      <alignment horizontal="left" indent="1"/>
    </xf>
    <xf numFmtId="0" fontId="21" fillId="2" borderId="52" xfId="0" applyFont="1" applyFill="1" applyBorder="1" applyAlignment="1">
      <alignment horizontal="left" indent="1"/>
    </xf>
    <xf numFmtId="172" fontId="10" fillId="3" borderId="0" xfId="5" applyNumberFormat="1" applyFont="1" applyFill="1" applyBorder="1" applyAlignment="1">
      <alignment horizontal="left"/>
    </xf>
    <xf numFmtId="9" fontId="10" fillId="0" borderId="0" xfId="7" applyFont="1"/>
    <xf numFmtId="0" fontId="10" fillId="3" borderId="22" xfId="5" applyFont="1" applyFill="1" applyBorder="1" applyAlignment="1">
      <alignment vertical="top"/>
    </xf>
    <xf numFmtId="0" fontId="10" fillId="3" borderId="42" xfId="5" applyFont="1" applyFill="1" applyBorder="1" applyAlignment="1">
      <alignment vertical="top"/>
    </xf>
    <xf numFmtId="0" fontId="0" fillId="0" borderId="22" xfId="0" applyBorder="1" applyAlignment="1">
      <alignment vertical="top"/>
    </xf>
    <xf numFmtId="0" fontId="0" fillId="0" borderId="42" xfId="0" applyBorder="1" applyAlignment="1">
      <alignment vertical="top"/>
    </xf>
    <xf numFmtId="0" fontId="10" fillId="3" borderId="15" xfId="5" applyFont="1" applyFill="1" applyBorder="1" applyAlignment="1">
      <alignment horizontal="left" vertical="top" indent="1"/>
    </xf>
    <xf numFmtId="0" fontId="2" fillId="2" borderId="41" xfId="0" applyFont="1" applyFill="1" applyBorder="1" applyAlignment="1">
      <alignment horizontal="right"/>
    </xf>
    <xf numFmtId="0" fontId="16" fillId="2" borderId="43" xfId="5" applyFont="1" applyFill="1" applyBorder="1" applyAlignment="1">
      <alignment horizontal="right" vertical="top" wrapText="1" indent="1"/>
    </xf>
    <xf numFmtId="0" fontId="10" fillId="0" borderId="32" xfId="5" applyBorder="1"/>
    <xf numFmtId="0" fontId="0" fillId="2" borderId="0" xfId="0" applyFill="1" applyAlignment="1">
      <alignment horizontal="left" wrapText="1"/>
    </xf>
    <xf numFmtId="0" fontId="3" fillId="2" borderId="0" xfId="0" applyNumberFormat="1" applyFont="1" applyFill="1" applyAlignment="1">
      <alignment horizontal="left"/>
    </xf>
    <xf numFmtId="0" fontId="0" fillId="2" borderId="6" xfId="0" applyFill="1" applyBorder="1" applyAlignment="1">
      <alignment horizontal="center"/>
    </xf>
    <xf numFmtId="0" fontId="2" fillId="2" borderId="0" xfId="0" applyFont="1" applyFill="1" applyAlignment="1">
      <alignment horizontal="left"/>
    </xf>
    <xf numFmtId="14" fontId="10" fillId="0" borderId="0" xfId="5" applyNumberFormat="1" applyFont="1" applyBorder="1" applyAlignment="1">
      <alignment horizontal="left"/>
    </xf>
    <xf numFmtId="0" fontId="25" fillId="9" borderId="17" xfId="5" applyFont="1" applyFill="1" applyBorder="1" applyAlignment="1">
      <alignment horizontal="left"/>
    </xf>
    <xf numFmtId="0" fontId="0" fillId="2" borderId="0" xfId="0" applyFill="1" applyAlignment="1">
      <alignment horizontal="left" wrapText="1"/>
    </xf>
    <xf numFmtId="0" fontId="21" fillId="2" borderId="16" xfId="0" applyFont="1" applyFill="1" applyBorder="1"/>
    <xf numFmtId="0" fontId="0" fillId="2" borderId="21" xfId="0" applyFont="1" applyFill="1" applyBorder="1" applyAlignment="1">
      <alignment horizontal="left"/>
    </xf>
    <xf numFmtId="14" fontId="22" fillId="2" borderId="0" xfId="0" applyNumberFormat="1" applyFont="1" applyFill="1" applyBorder="1" applyAlignment="1">
      <alignment horizontal="left"/>
    </xf>
    <xf numFmtId="9" fontId="2" fillId="2" borderId="0" xfId="7" applyFont="1" applyFill="1" applyAlignment="1">
      <alignment horizontal="left" wrapText="1"/>
    </xf>
    <xf numFmtId="49" fontId="0" fillId="2" borderId="6" xfId="0" applyNumberFormat="1" applyFill="1" applyBorder="1"/>
    <xf numFmtId="0" fontId="0" fillId="2" borderId="3" xfId="0" applyFill="1" applyBorder="1"/>
    <xf numFmtId="0" fontId="0" fillId="2" borderId="4" xfId="0" applyFont="1" applyFill="1" applyBorder="1"/>
    <xf numFmtId="3" fontId="0" fillId="2" borderId="0" xfId="0" applyNumberFormat="1" applyFill="1" applyAlignment="1">
      <alignment horizontal="left"/>
    </xf>
    <xf numFmtId="0" fontId="2" fillId="2" borderId="0" xfId="0" applyFont="1" applyFill="1" applyAlignment="1">
      <alignment horizontal="right"/>
    </xf>
    <xf numFmtId="0" fontId="2" fillId="2" borderId="5" xfId="0" applyFont="1" applyFill="1" applyBorder="1" applyAlignment="1">
      <alignment horizontal="left" vertical="center"/>
    </xf>
    <xf numFmtId="0" fontId="0" fillId="2" borderId="5" xfId="0" applyFill="1" applyBorder="1"/>
    <xf numFmtId="14" fontId="22" fillId="2" borderId="5" xfId="0" applyNumberFormat="1" applyFont="1" applyFill="1" applyBorder="1" applyAlignment="1">
      <alignment horizontal="left"/>
    </xf>
    <xf numFmtId="0" fontId="0" fillId="2" borderId="0" xfId="0" applyFill="1" applyAlignment="1">
      <alignment vertical="center"/>
    </xf>
    <xf numFmtId="0" fontId="0" fillId="2" borderId="0" xfId="0" applyFill="1" applyAlignment="1">
      <alignment vertical="center" wrapText="1"/>
    </xf>
    <xf numFmtId="0" fontId="0" fillId="2" borderId="6" xfId="0" applyFill="1" applyBorder="1"/>
    <xf numFmtId="169" fontId="0" fillId="2" borderId="6" xfId="0" applyNumberFormat="1" applyFill="1" applyBorder="1"/>
    <xf numFmtId="169" fontId="0" fillId="2" borderId="9" xfId="0" applyNumberFormat="1" applyFill="1" applyBorder="1"/>
    <xf numFmtId="170" fontId="0" fillId="0" borderId="6" xfId="1" applyNumberFormat="1" applyFont="1" applyFill="1" applyBorder="1" applyAlignment="1">
      <alignment horizontal="left"/>
    </xf>
    <xf numFmtId="174" fontId="0" fillId="0" borderId="6" xfId="2" applyNumberFormat="1" applyFont="1" applyFill="1" applyBorder="1" applyAlignment="1">
      <alignment horizontal="left"/>
    </xf>
    <xf numFmtId="169" fontId="0" fillId="0" borderId="6" xfId="0" applyNumberFormat="1" applyFill="1" applyBorder="1"/>
    <xf numFmtId="169" fontId="0" fillId="0" borderId="9" xfId="0" applyNumberFormat="1" applyFill="1" applyBorder="1"/>
    <xf numFmtId="0" fontId="0" fillId="0" borderId="6" xfId="0" applyFill="1" applyBorder="1" applyAlignment="1">
      <alignment horizontal="left"/>
    </xf>
    <xf numFmtId="0" fontId="0" fillId="0" borderId="0" xfId="0" applyFill="1"/>
    <xf numFmtId="174" fontId="0" fillId="0" borderId="6" xfId="2" applyNumberFormat="1" applyFont="1" applyFill="1" applyBorder="1"/>
    <xf numFmtId="0" fontId="22" fillId="0" borderId="0" xfId="0" applyFont="1" applyFill="1"/>
    <xf numFmtId="170" fontId="0" fillId="2" borderId="6" xfId="1" applyNumberFormat="1" applyFont="1" applyFill="1" applyBorder="1" applyAlignment="1">
      <alignment horizontal="left"/>
    </xf>
    <xf numFmtId="174" fontId="0" fillId="2" borderId="6" xfId="2" applyNumberFormat="1" applyFont="1" applyFill="1" applyBorder="1" applyAlignment="1">
      <alignment horizontal="left"/>
    </xf>
    <xf numFmtId="0" fontId="0" fillId="0" borderId="6" xfId="0" applyFill="1" applyBorder="1"/>
    <xf numFmtId="0" fontId="0" fillId="0" borderId="9" xfId="0" applyFill="1" applyBorder="1" applyAlignment="1">
      <alignment horizontal="left"/>
    </xf>
    <xf numFmtId="172" fontId="16" fillId="0" borderId="0" xfId="5" applyNumberFormat="1" applyFont="1" applyBorder="1"/>
    <xf numFmtId="9" fontId="10" fillId="0" borderId="0" xfId="5" applyNumberFormat="1" applyAlignment="1">
      <alignment horizontal="left" indent="1"/>
    </xf>
    <xf numFmtId="0" fontId="0" fillId="0" borderId="0" xfId="0"/>
    <xf numFmtId="0" fontId="10" fillId="0" borderId="0" xfId="5" applyAlignment="1">
      <alignment horizontal="left" indent="1"/>
    </xf>
    <xf numFmtId="180" fontId="10" fillId="0" borderId="0" xfId="5" applyNumberFormat="1" applyAlignment="1">
      <alignment horizontal="left" indent="1"/>
    </xf>
    <xf numFmtId="170" fontId="0" fillId="2" borderId="53" xfId="1" applyNumberFormat="1" applyFont="1" applyFill="1" applyBorder="1" applyAlignment="1">
      <alignment horizontal="left"/>
    </xf>
    <xf numFmtId="0" fontId="17" fillId="0" borderId="0" xfId="5" applyFont="1" applyBorder="1"/>
    <xf numFmtId="0" fontId="10" fillId="0" borderId="0" xfId="5" applyFont="1" applyBorder="1"/>
    <xf numFmtId="3" fontId="10" fillId="0" borderId="0" xfId="5" applyNumberFormat="1" applyBorder="1"/>
    <xf numFmtId="174" fontId="10" fillId="0" borderId="0" xfId="5" applyNumberFormat="1" applyBorder="1"/>
    <xf numFmtId="0" fontId="0" fillId="2" borderId="0" xfId="0" applyFill="1" applyAlignment="1">
      <alignment wrapText="1"/>
    </xf>
    <xf numFmtId="49" fontId="3" fillId="2" borderId="0" xfId="0" applyNumberFormat="1" applyFont="1" applyFill="1" applyAlignment="1">
      <alignment horizontal="left" wrapText="1"/>
    </xf>
    <xf numFmtId="0" fontId="20" fillId="8" borderId="0" xfId="0" applyFont="1" applyFill="1" applyAlignment="1" applyProtection="1">
      <alignment horizontal="center" wrapText="1"/>
      <protection locked="0"/>
    </xf>
    <xf numFmtId="0" fontId="0" fillId="0" borderId="8" xfId="0" applyFill="1" applyBorder="1" applyAlignment="1">
      <alignment horizontal="left" wrapText="1"/>
    </xf>
    <xf numFmtId="176" fontId="0" fillId="0" borderId="0" xfId="1" applyNumberFormat="1" applyFont="1" applyBorder="1"/>
    <xf numFmtId="0" fontId="0" fillId="0" borderId="0" xfId="0" applyBorder="1"/>
    <xf numFmtId="174" fontId="0" fillId="2" borderId="6" xfId="0" applyNumberFormat="1" applyFill="1" applyBorder="1"/>
    <xf numFmtId="169" fontId="2" fillId="2" borderId="11" xfId="0" applyNumberFormat="1" applyFont="1" applyFill="1" applyBorder="1" applyAlignment="1">
      <alignment horizontal="left" wrapText="1"/>
    </xf>
    <xf numFmtId="169" fontId="0" fillId="0" borderId="9" xfId="0" applyNumberFormat="1" applyFill="1" applyBorder="1" applyAlignment="1">
      <alignment horizontal="left"/>
    </xf>
    <xf numFmtId="169" fontId="0" fillId="2" borderId="9" xfId="0" applyNumberFormat="1" applyFill="1" applyBorder="1" applyAlignment="1">
      <alignment horizontal="left"/>
    </xf>
    <xf numFmtId="0" fontId="3" fillId="2" borderId="54" xfId="0" applyFont="1" applyFill="1" applyBorder="1" applyAlignment="1" applyProtection="1">
      <alignment horizontal="left"/>
    </xf>
    <xf numFmtId="0" fontId="3" fillId="0" borderId="54" xfId="0" applyFont="1" applyFill="1" applyBorder="1" applyAlignment="1" applyProtection="1">
      <alignment horizontal="left"/>
    </xf>
    <xf numFmtId="174" fontId="2" fillId="2" borderId="25" xfId="0" applyNumberFormat="1" applyFont="1" applyFill="1" applyBorder="1" applyAlignment="1" applyProtection="1">
      <alignment horizontal="left" wrapText="1"/>
      <protection locked="0"/>
    </xf>
    <xf numFmtId="0" fontId="3" fillId="10" borderId="54" xfId="0" applyFont="1" applyFill="1" applyBorder="1" applyAlignment="1" applyProtection="1">
      <alignment horizontal="left"/>
    </xf>
    <xf numFmtId="0" fontId="3" fillId="7" borderId="54" xfId="0" applyFont="1" applyFill="1" applyBorder="1" applyAlignment="1" applyProtection="1">
      <alignment horizontal="left"/>
    </xf>
    <xf numFmtId="0" fontId="0" fillId="0" borderId="0" xfId="0" applyFill="1" applyBorder="1"/>
    <xf numFmtId="170" fontId="22" fillId="0" borderId="6" xfId="1" applyNumberFormat="1" applyFont="1" applyFill="1" applyBorder="1" applyAlignment="1">
      <alignment horizontal="left"/>
    </xf>
    <xf numFmtId="174" fontId="22" fillId="0" borderId="6" xfId="2" applyNumberFormat="1" applyFont="1" applyFill="1" applyBorder="1" applyAlignment="1">
      <alignment horizontal="left"/>
    </xf>
    <xf numFmtId="174" fontId="22" fillId="0" borderId="6" xfId="2" applyNumberFormat="1" applyFont="1" applyFill="1" applyBorder="1"/>
    <xf numFmtId="170" fontId="0" fillId="0" borderId="53" xfId="1" applyNumberFormat="1" applyFont="1" applyFill="1" applyBorder="1" applyAlignment="1">
      <alignment horizontal="left"/>
    </xf>
    <xf numFmtId="176" fontId="0" fillId="0" borderId="0" xfId="1" applyNumberFormat="1" applyFont="1" applyFill="1" applyBorder="1"/>
    <xf numFmtId="0" fontId="0" fillId="2" borderId="6" xfId="0" applyFill="1" applyBorder="1" applyAlignment="1">
      <alignment horizontal="left" indent="1"/>
    </xf>
    <xf numFmtId="49" fontId="3" fillId="2" borderId="0" xfId="2" applyNumberFormat="1" applyFont="1" applyFill="1" applyAlignment="1">
      <alignment horizontal="left" indent="1"/>
    </xf>
    <xf numFmtId="0" fontId="20" fillId="8" borderId="0" xfId="0" applyFont="1" applyFill="1" applyAlignment="1" applyProtection="1">
      <alignment horizontal="left" indent="1"/>
      <protection locked="0"/>
    </xf>
    <xf numFmtId="166" fontId="0" fillId="2" borderId="0" xfId="2" applyFont="1" applyFill="1" applyAlignment="1">
      <alignment horizontal="left" indent="1"/>
    </xf>
    <xf numFmtId="170" fontId="22" fillId="2" borderId="6" xfId="1" applyNumberFormat="1" applyFont="1" applyFill="1" applyBorder="1" applyAlignment="1">
      <alignment horizontal="left"/>
    </xf>
    <xf numFmtId="174" fontId="22" fillId="2" borderId="6" xfId="2" applyNumberFormat="1" applyFont="1" applyFill="1" applyBorder="1" applyAlignment="1">
      <alignment horizontal="left"/>
    </xf>
    <xf numFmtId="174" fontId="22" fillId="2" borderId="6" xfId="2" applyNumberFormat="1" applyFont="1" applyFill="1" applyBorder="1"/>
    <xf numFmtId="171" fontId="0" fillId="2" borderId="0" xfId="0" applyNumberFormat="1" applyFill="1" applyAlignment="1">
      <alignment horizontal="left"/>
    </xf>
    <xf numFmtId="0" fontId="10" fillId="3" borderId="0" xfId="5" applyFill="1" applyBorder="1"/>
    <xf numFmtId="0" fontId="29" fillId="11" borderId="10" xfId="0" applyFont="1" applyFill="1" applyBorder="1" applyAlignment="1" applyProtection="1">
      <alignment horizontal="left" wrapText="1"/>
      <protection locked="0"/>
    </xf>
    <xf numFmtId="0" fontId="29" fillId="11" borderId="11" xfId="0" applyFont="1" applyFill="1" applyBorder="1" applyAlignment="1">
      <alignment wrapText="1"/>
    </xf>
    <xf numFmtId="169" fontId="29" fillId="11" borderId="11" xfId="0" applyNumberFormat="1" applyFont="1" applyFill="1" applyBorder="1" applyAlignment="1">
      <alignment wrapText="1"/>
    </xf>
    <xf numFmtId="0" fontId="29" fillId="11" borderId="11" xfId="0" applyFont="1" applyFill="1" applyBorder="1" applyAlignment="1">
      <alignment horizontal="left" wrapText="1"/>
    </xf>
    <xf numFmtId="170" fontId="29" fillId="11" borderId="11" xfId="1" applyNumberFormat="1" applyFont="1" applyFill="1" applyBorder="1" applyAlignment="1">
      <alignment horizontal="left" wrapText="1"/>
    </xf>
    <xf numFmtId="166" fontId="29" fillId="11" borderId="11" xfId="2" applyFont="1" applyFill="1" applyBorder="1" applyAlignment="1">
      <alignment horizontal="left" wrapText="1"/>
    </xf>
    <xf numFmtId="174" fontId="29" fillId="11" borderId="11" xfId="2" applyNumberFormat="1" applyFont="1" applyFill="1" applyBorder="1" applyAlignment="1">
      <alignment wrapText="1"/>
    </xf>
    <xf numFmtId="166" fontId="29" fillId="11" borderId="11" xfId="2" applyFont="1" applyFill="1" applyBorder="1" applyAlignment="1">
      <alignment horizontal="left" wrapText="1" indent="1"/>
    </xf>
    <xf numFmtId="166" fontId="29" fillId="11" borderId="11" xfId="2" applyFont="1" applyFill="1" applyBorder="1" applyAlignment="1">
      <alignment wrapText="1"/>
    </xf>
    <xf numFmtId="170" fontId="29" fillId="11" borderId="11" xfId="0" applyNumberFormat="1" applyFont="1" applyFill="1" applyBorder="1" applyAlignment="1">
      <alignment wrapText="1"/>
    </xf>
    <xf numFmtId="0" fontId="29" fillId="11" borderId="11" xfId="0" applyFont="1" applyFill="1" applyBorder="1" applyAlignment="1">
      <alignment horizontal="center" wrapText="1"/>
    </xf>
    <xf numFmtId="0" fontId="29" fillId="11" borderId="23" xfId="0" applyFont="1" applyFill="1" applyBorder="1" applyAlignment="1">
      <alignment horizontal="center" wrapText="1"/>
    </xf>
    <xf numFmtId="0" fontId="29" fillId="11" borderId="12" xfId="0" applyFont="1" applyFill="1" applyBorder="1" applyAlignment="1">
      <alignment horizontal="left" wrapText="1"/>
    </xf>
    <xf numFmtId="0" fontId="29" fillId="11" borderId="0" xfId="0" applyFont="1" applyFill="1" applyAlignment="1">
      <alignment wrapText="1"/>
    </xf>
    <xf numFmtId="0" fontId="0" fillId="2" borderId="6" xfId="0" quotePrefix="1" applyFill="1" applyBorder="1" applyAlignment="1">
      <alignment horizontal="left"/>
    </xf>
    <xf numFmtId="0" fontId="3" fillId="12" borderId="54" xfId="0" applyFont="1" applyFill="1" applyBorder="1" applyAlignment="1" applyProtection="1">
      <alignment horizontal="left"/>
    </xf>
    <xf numFmtId="0" fontId="25" fillId="9" borderId="17" xfId="5" applyFont="1" applyFill="1" applyBorder="1" applyAlignment="1">
      <alignment horizontal="left" wrapText="1"/>
    </xf>
    <xf numFmtId="169" fontId="0" fillId="2" borderId="6" xfId="0" applyNumberFormat="1" applyFill="1" applyBorder="1" applyAlignment="1">
      <alignment horizontal="right"/>
    </xf>
    <xf numFmtId="0" fontId="3" fillId="2" borderId="6" xfId="0" applyFont="1" applyFill="1" applyBorder="1"/>
    <xf numFmtId="169" fontId="3" fillId="2" borderId="6" xfId="0" applyNumberFormat="1" applyFont="1" applyFill="1" applyBorder="1"/>
    <xf numFmtId="169" fontId="3" fillId="2" borderId="9" xfId="0" applyNumberFormat="1" applyFont="1" applyFill="1" applyBorder="1"/>
    <xf numFmtId="169" fontId="3" fillId="2" borderId="9" xfId="0" applyNumberFormat="1" applyFont="1" applyFill="1" applyBorder="1" applyAlignment="1">
      <alignment horizontal="left"/>
    </xf>
    <xf numFmtId="0" fontId="3" fillId="2" borderId="9" xfId="0" applyFont="1" applyFill="1" applyBorder="1" applyAlignment="1">
      <alignment horizontal="left"/>
    </xf>
    <xf numFmtId="0" fontId="3" fillId="2" borderId="6" xfId="0" applyFont="1" applyFill="1" applyBorder="1" applyAlignment="1">
      <alignment horizontal="left"/>
    </xf>
    <xf numFmtId="0" fontId="3" fillId="0" borderId="6" xfId="0" applyFont="1" applyFill="1" applyBorder="1"/>
    <xf numFmtId="169" fontId="3" fillId="0" borderId="6" xfId="0" applyNumberFormat="1" applyFont="1" applyFill="1" applyBorder="1"/>
    <xf numFmtId="169" fontId="3" fillId="0" borderId="9" xfId="0" applyNumberFormat="1" applyFont="1" applyFill="1" applyBorder="1"/>
    <xf numFmtId="169" fontId="3" fillId="0" borderId="9" xfId="0" applyNumberFormat="1" applyFont="1" applyFill="1" applyBorder="1" applyAlignment="1">
      <alignment horizontal="left"/>
    </xf>
    <xf numFmtId="0" fontId="3" fillId="0" borderId="9" xfId="0" applyFont="1" applyFill="1" applyBorder="1" applyAlignment="1">
      <alignment horizontal="left"/>
    </xf>
    <xf numFmtId="0" fontId="3" fillId="0" borderId="6" xfId="0" applyFont="1" applyFill="1" applyBorder="1" applyAlignment="1">
      <alignment horizontal="left"/>
    </xf>
    <xf numFmtId="49" fontId="3" fillId="2" borderId="6" xfId="0" applyNumberFormat="1" applyFont="1" applyFill="1" applyBorder="1"/>
    <xf numFmtId="49" fontId="3" fillId="0" borderId="6" xfId="0" applyNumberFormat="1" applyFont="1" applyFill="1" applyBorder="1"/>
    <xf numFmtId="0" fontId="3" fillId="0" borderId="6" xfId="0" applyFont="1" applyFill="1" applyBorder="1" applyAlignment="1">
      <alignment wrapText="1"/>
    </xf>
    <xf numFmtId="181" fontId="0" fillId="2" borderId="6" xfId="2" applyNumberFormat="1" applyFont="1" applyFill="1" applyBorder="1"/>
    <xf numFmtId="49" fontId="0" fillId="2" borderId="6" xfId="0" applyNumberFormat="1" applyFill="1" applyBorder="1" applyAlignment="1">
      <alignment horizontal="left" indent="1"/>
    </xf>
    <xf numFmtId="0" fontId="3" fillId="9" borderId="7" xfId="0" applyFont="1" applyFill="1" applyBorder="1" applyAlignment="1" applyProtection="1">
      <alignment horizontal="left"/>
    </xf>
    <xf numFmtId="0" fontId="3" fillId="9" borderId="54" xfId="0" applyFont="1" applyFill="1" applyBorder="1" applyAlignment="1" applyProtection="1">
      <alignment horizontal="left"/>
    </xf>
    <xf numFmtId="0" fontId="3" fillId="9" borderId="6" xfId="0" applyFont="1" applyFill="1" applyBorder="1" applyAlignment="1">
      <alignment horizontal="left"/>
    </xf>
    <xf numFmtId="169" fontId="3" fillId="9" borderId="6" xfId="0" applyNumberFormat="1" applyFont="1" applyFill="1" applyBorder="1"/>
    <xf numFmtId="0" fontId="0" fillId="9" borderId="6" xfId="0" applyFill="1" applyBorder="1"/>
    <xf numFmtId="169" fontId="0" fillId="9" borderId="6" xfId="0" applyNumberFormat="1" applyFill="1" applyBorder="1"/>
    <xf numFmtId="169" fontId="0" fillId="9" borderId="9" xfId="0" applyNumberFormat="1" applyFill="1" applyBorder="1"/>
    <xf numFmtId="169" fontId="0" fillId="9" borderId="9" xfId="0" applyNumberFormat="1" applyFill="1" applyBorder="1" applyAlignment="1">
      <alignment horizontal="left"/>
    </xf>
    <xf numFmtId="0" fontId="0" fillId="9" borderId="9" xfId="0" applyFill="1" applyBorder="1" applyAlignment="1">
      <alignment horizontal="left"/>
    </xf>
    <xf numFmtId="0" fontId="0" fillId="9" borderId="6" xfId="0" applyFill="1" applyBorder="1" applyAlignment="1">
      <alignment horizontal="left"/>
    </xf>
    <xf numFmtId="0" fontId="22" fillId="9" borderId="7" xfId="0" applyFont="1" applyFill="1" applyBorder="1" applyAlignment="1" applyProtection="1">
      <alignment horizontal="left"/>
    </xf>
    <xf numFmtId="0" fontId="22" fillId="9" borderId="54" xfId="0" applyFont="1" applyFill="1" applyBorder="1" applyAlignment="1" applyProtection="1">
      <alignment horizontal="left"/>
    </xf>
    <xf numFmtId="0" fontId="22" fillId="9" borderId="6" xfId="0" applyFont="1" applyFill="1" applyBorder="1"/>
    <xf numFmtId="174" fontId="22" fillId="9" borderId="6" xfId="0" applyNumberFormat="1" applyFont="1" applyFill="1" applyBorder="1"/>
    <xf numFmtId="169" fontId="22" fillId="9" borderId="6" xfId="0" applyNumberFormat="1" applyFont="1" applyFill="1" applyBorder="1"/>
    <xf numFmtId="169" fontId="22" fillId="9" borderId="9" xfId="0" applyNumberFormat="1" applyFont="1" applyFill="1" applyBorder="1"/>
    <xf numFmtId="169" fontId="22" fillId="9" borderId="9" xfId="0" applyNumberFormat="1" applyFont="1" applyFill="1" applyBorder="1" applyAlignment="1">
      <alignment horizontal="left"/>
    </xf>
    <xf numFmtId="0" fontId="22" fillId="9" borderId="9" xfId="0" applyFont="1" applyFill="1" applyBorder="1" applyAlignment="1">
      <alignment horizontal="left"/>
    </xf>
    <xf numFmtId="0" fontId="22" fillId="9" borderId="6" xfId="0" applyFont="1" applyFill="1" applyBorder="1" applyAlignment="1">
      <alignment horizontal="left"/>
    </xf>
    <xf numFmtId="0" fontId="3" fillId="9" borderId="6" xfId="0" applyFont="1" applyFill="1" applyBorder="1"/>
    <xf numFmtId="169" fontId="3" fillId="9" borderId="9" xfId="0" applyNumberFormat="1" applyFont="1" applyFill="1" applyBorder="1"/>
    <xf numFmtId="169" fontId="3" fillId="9" borderId="9" xfId="0" applyNumberFormat="1" applyFont="1" applyFill="1" applyBorder="1" applyAlignment="1">
      <alignment horizontal="left"/>
    </xf>
    <xf numFmtId="0" fontId="3" fillId="9" borderId="9" xfId="0" applyFont="1" applyFill="1" applyBorder="1" applyAlignment="1">
      <alignment horizontal="left"/>
    </xf>
    <xf numFmtId="0" fontId="3" fillId="9" borderId="6" xfId="0" applyFont="1" applyFill="1" applyBorder="1" applyAlignment="1">
      <alignment wrapText="1"/>
    </xf>
    <xf numFmtId="174" fontId="3" fillId="9" borderId="6" xfId="0" applyNumberFormat="1" applyFont="1" applyFill="1" applyBorder="1" applyAlignment="1">
      <alignment horizontal="left"/>
    </xf>
    <xf numFmtId="170" fontId="0" fillId="2" borderId="6" xfId="0" applyNumberFormat="1" applyFill="1" applyBorder="1" applyAlignment="1">
      <alignment horizontal="left"/>
    </xf>
    <xf numFmtId="3" fontId="10" fillId="3" borderId="0" xfId="5" applyNumberFormat="1" applyFont="1" applyFill="1" applyBorder="1" applyAlignment="1">
      <alignment horizontal="left"/>
    </xf>
    <xf numFmtId="0" fontId="10" fillId="3" borderId="0" xfId="5" applyFont="1" applyFill="1" applyBorder="1" applyAlignment="1">
      <alignment horizontal="left"/>
    </xf>
    <xf numFmtId="0" fontId="10" fillId="3" borderId="33" xfId="5" applyFont="1" applyFill="1" applyBorder="1" applyAlignment="1">
      <alignment horizontal="left"/>
    </xf>
    <xf numFmtId="0" fontId="10" fillId="0" borderId="0" xfId="5" applyBorder="1" applyAlignment="1">
      <alignment horizontal="left"/>
    </xf>
    <xf numFmtId="0" fontId="7" fillId="3" borderId="34" xfId="5" applyFont="1" applyFill="1" applyBorder="1"/>
    <xf numFmtId="1" fontId="10" fillId="3" borderId="0" xfId="2" applyNumberFormat="1" applyFont="1" applyFill="1" applyBorder="1" applyAlignment="1">
      <alignment horizontal="left"/>
    </xf>
    <xf numFmtId="1" fontId="10" fillId="3" borderId="35" xfId="2" applyNumberFormat="1" applyFont="1" applyFill="1" applyBorder="1" applyAlignment="1">
      <alignment horizontal="left"/>
    </xf>
    <xf numFmtId="171" fontId="0" fillId="2" borderId="0" xfId="0" applyNumberFormat="1" applyFill="1" applyAlignment="1">
      <alignment horizontal="left"/>
    </xf>
    <xf numFmtId="0" fontId="10" fillId="3" borderId="0" xfId="5" applyFill="1" applyBorder="1"/>
    <xf numFmtId="3" fontId="10" fillId="3" borderId="0" xfId="5" applyNumberFormat="1" applyFont="1" applyFill="1" applyBorder="1" applyAlignment="1">
      <alignment horizontal="left"/>
    </xf>
    <xf numFmtId="0" fontId="10" fillId="3" borderId="0" xfId="5" applyFont="1" applyFill="1" applyBorder="1" applyAlignment="1">
      <alignment horizontal="left"/>
    </xf>
    <xf numFmtId="0" fontId="10" fillId="3" borderId="33" xfId="5" applyFont="1" applyFill="1" applyBorder="1" applyAlignment="1">
      <alignment horizontal="left"/>
    </xf>
    <xf numFmtId="0" fontId="10" fillId="0" borderId="0" xfId="5" applyBorder="1" applyAlignment="1">
      <alignment horizontal="left"/>
    </xf>
    <xf numFmtId="171" fontId="0" fillId="2" borderId="0" xfId="0" applyNumberFormat="1" applyFill="1" applyAlignment="1">
      <alignment horizontal="left"/>
    </xf>
    <xf numFmtId="0" fontId="10" fillId="3" borderId="0" xfId="5" applyFill="1" applyBorder="1"/>
    <xf numFmtId="3" fontId="10" fillId="3" borderId="0" xfId="5" applyNumberFormat="1" applyFont="1" applyFill="1" applyBorder="1" applyAlignment="1">
      <alignment horizontal="left"/>
    </xf>
    <xf numFmtId="0" fontId="10" fillId="3" borderId="0" xfId="5" applyFont="1" applyFill="1" applyBorder="1" applyAlignment="1">
      <alignment horizontal="left"/>
    </xf>
    <xf numFmtId="0" fontId="10" fillId="3" borderId="33" xfId="5" applyFont="1" applyFill="1" applyBorder="1" applyAlignment="1">
      <alignment horizontal="left"/>
    </xf>
    <xf numFmtId="0" fontId="10" fillId="0" borderId="0" xfId="5" applyBorder="1" applyAlignment="1">
      <alignment horizontal="left"/>
    </xf>
    <xf numFmtId="14" fontId="0" fillId="7" borderId="9" xfId="0" applyNumberFormat="1" applyFill="1" applyBorder="1"/>
    <xf numFmtId="0" fontId="30" fillId="2" borderId="0" xfId="0" applyFont="1" applyFill="1" applyAlignment="1">
      <alignment horizontal="left" vertical="center"/>
    </xf>
    <xf numFmtId="0" fontId="30" fillId="2" borderId="0" xfId="0" applyFont="1" applyFill="1"/>
    <xf numFmtId="0" fontId="0" fillId="2" borderId="6" xfId="0" applyFont="1" applyFill="1" applyBorder="1" applyAlignment="1">
      <alignment horizontal="left"/>
    </xf>
    <xf numFmtId="3" fontId="0" fillId="2" borderId="6" xfId="0" applyNumberFormat="1" applyFill="1" applyBorder="1" applyAlignment="1">
      <alignment horizontal="left"/>
    </xf>
    <xf numFmtId="0" fontId="2" fillId="13" borderId="6" xfId="0" applyFont="1" applyFill="1" applyBorder="1" applyAlignment="1">
      <alignment horizontal="left"/>
    </xf>
    <xf numFmtId="0" fontId="2" fillId="13" borderId="6" xfId="0" applyFont="1" applyFill="1" applyBorder="1" applyAlignment="1">
      <alignment horizontal="left" wrapText="1"/>
    </xf>
    <xf numFmtId="169" fontId="2" fillId="13" borderId="6" xfId="0" applyNumberFormat="1" applyFont="1" applyFill="1" applyBorder="1"/>
    <xf numFmtId="14" fontId="2" fillId="13" borderId="9" xfId="0" applyNumberFormat="1" applyFont="1" applyFill="1" applyBorder="1"/>
    <xf numFmtId="9" fontId="2" fillId="13" borderId="9" xfId="7" applyFont="1" applyFill="1" applyBorder="1" applyAlignment="1">
      <alignment horizontal="center"/>
    </xf>
    <xf numFmtId="170" fontId="2" fillId="13" borderId="6" xfId="1" applyNumberFormat="1" applyFont="1" applyFill="1" applyBorder="1" applyAlignment="1">
      <alignment horizontal="left"/>
    </xf>
    <xf numFmtId="174" fontId="2" fillId="13" borderId="6" xfId="2" applyNumberFormat="1" applyFont="1" applyFill="1" applyBorder="1" applyAlignment="1">
      <alignment horizontal="left"/>
    </xf>
    <xf numFmtId="174" fontId="2" fillId="13" borderId="6" xfId="2" applyNumberFormat="1" applyFont="1" applyFill="1" applyBorder="1"/>
    <xf numFmtId="0" fontId="2" fillId="13" borderId="6" xfId="0" applyFont="1" applyFill="1" applyBorder="1" applyAlignment="1">
      <alignment horizontal="left" indent="1"/>
    </xf>
    <xf numFmtId="0" fontId="2" fillId="13" borderId="6" xfId="0" applyFont="1" applyFill="1" applyBorder="1" applyAlignment="1">
      <alignment horizontal="center"/>
    </xf>
    <xf numFmtId="0" fontId="2" fillId="13" borderId="6" xfId="0" quotePrefix="1" applyFont="1" applyFill="1" applyBorder="1" applyAlignment="1">
      <alignment horizontal="left"/>
    </xf>
    <xf numFmtId="174" fontId="2" fillId="13" borderId="6" xfId="2" applyNumberFormat="1" applyFont="1" applyFill="1" applyBorder="1" applyAlignment="1">
      <alignment horizontal="left" wrapText="1"/>
    </xf>
    <xf numFmtId="174" fontId="2" fillId="13" borderId="6" xfId="2" applyNumberFormat="1" applyFont="1" applyFill="1" applyBorder="1" applyAlignment="1">
      <alignment wrapText="1"/>
    </xf>
    <xf numFmtId="0" fontId="2" fillId="13" borderId="6" xfId="0" applyFont="1" applyFill="1" applyBorder="1" applyAlignment="1">
      <alignment horizontal="left" wrapText="1" indent="1"/>
    </xf>
    <xf numFmtId="0" fontId="2" fillId="14" borderId="6" xfId="0" applyFont="1" applyFill="1" applyBorder="1" applyAlignment="1">
      <alignment horizontal="left"/>
    </xf>
    <xf numFmtId="0" fontId="2" fillId="14" borderId="6" xfId="0" applyFont="1" applyFill="1" applyBorder="1" applyAlignment="1">
      <alignment horizontal="left" wrapText="1"/>
    </xf>
    <xf numFmtId="9" fontId="2" fillId="13" borderId="55" xfId="7" applyFont="1" applyFill="1" applyBorder="1" applyAlignment="1">
      <alignment horizontal="center" wrapText="1"/>
    </xf>
    <xf numFmtId="9" fontId="2" fillId="13" borderId="54" xfId="7" applyFont="1" applyFill="1" applyBorder="1" applyAlignment="1">
      <alignment horizontal="center" wrapText="1"/>
    </xf>
    <xf numFmtId="0" fontId="2" fillId="13" borderId="55" xfId="0" applyFont="1" applyFill="1" applyBorder="1" applyAlignment="1">
      <alignment horizontal="center" wrapText="1"/>
    </xf>
    <xf numFmtId="0" fontId="2" fillId="13" borderId="56" xfId="0" applyFont="1" applyFill="1" applyBorder="1" applyAlignment="1">
      <alignment horizontal="center" wrapText="1"/>
    </xf>
    <xf numFmtId="0" fontId="2" fillId="13" borderId="54" xfId="0" applyFont="1" applyFill="1" applyBorder="1" applyAlignment="1">
      <alignment horizontal="center" wrapText="1"/>
    </xf>
    <xf numFmtId="0" fontId="0" fillId="2" borderId="0" xfId="0" applyFill="1" applyAlignment="1">
      <alignment horizontal="left" vertical="center" wrapText="1"/>
    </xf>
    <xf numFmtId="0" fontId="0" fillId="2" borderId="0" xfId="0" applyFill="1" applyAlignment="1">
      <alignment horizontal="left" vertical="top"/>
    </xf>
    <xf numFmtId="0" fontId="26" fillId="2" borderId="5" xfId="0" quotePrefix="1" applyFont="1" applyFill="1" applyBorder="1" applyAlignment="1">
      <alignment horizontal="left" vertical="top" wrapText="1"/>
    </xf>
    <xf numFmtId="0" fontId="26" fillId="2" borderId="0" xfId="0" quotePrefix="1" applyFont="1" applyFill="1" applyBorder="1" applyAlignment="1">
      <alignment horizontal="left" vertical="top" wrapText="1"/>
    </xf>
    <xf numFmtId="171" fontId="0" fillId="2" borderId="0" xfId="0" applyNumberFormat="1" applyFill="1" applyAlignment="1">
      <alignment horizontal="left"/>
    </xf>
    <xf numFmtId="0" fontId="5" fillId="2" borderId="0" xfId="0" applyFont="1" applyFill="1" applyAlignment="1">
      <alignment horizontal="left" vertical="top" wrapText="1"/>
    </xf>
    <xf numFmtId="179" fontId="0" fillId="2" borderId="0" xfId="0" applyNumberFormat="1" applyFill="1" applyAlignment="1">
      <alignment horizontal="left"/>
    </xf>
    <xf numFmtId="0" fontId="0" fillId="2" borderId="0" xfId="0" applyFill="1" applyAlignment="1">
      <alignment vertical="top" wrapText="1"/>
    </xf>
    <xf numFmtId="0" fontId="0" fillId="2" borderId="0" xfId="0" applyFill="1" applyAlignment="1">
      <alignment horizontal="left" wrapText="1"/>
    </xf>
    <xf numFmtId="0" fontId="0" fillId="2" borderId="0" xfId="0" applyFill="1" applyAlignment="1">
      <alignment wrapText="1"/>
    </xf>
    <xf numFmtId="0" fontId="0" fillId="0" borderId="0" xfId="0" applyFont="1" applyAlignment="1">
      <alignment vertical="top" wrapText="1"/>
    </xf>
    <xf numFmtId="0" fontId="0" fillId="0" borderId="0" xfId="0" applyAlignment="1">
      <alignment vertical="top" wrapText="1"/>
    </xf>
    <xf numFmtId="0" fontId="0" fillId="0" borderId="0" xfId="0" applyAlignment="1">
      <alignment horizontal="left" wrapText="1"/>
    </xf>
    <xf numFmtId="0" fontId="2" fillId="2" borderId="0" xfId="0" applyFont="1" applyFill="1" applyAlignment="1">
      <alignment horizontal="left" vertical="center"/>
    </xf>
    <xf numFmtId="0" fontId="0" fillId="2" borderId="17" xfId="0" applyFill="1" applyBorder="1" applyAlignment="1"/>
    <xf numFmtId="0" fontId="0" fillId="2" borderId="5" xfId="0" applyFill="1" applyBorder="1" applyAlignment="1"/>
    <xf numFmtId="0" fontId="17" fillId="0" borderId="13" xfId="5" applyFont="1" applyBorder="1"/>
    <xf numFmtId="0" fontId="15" fillId="5" borderId="23" xfId="5" applyFont="1" applyFill="1" applyBorder="1" applyAlignment="1">
      <alignment horizontal="center" vertical="center" wrapText="1"/>
    </xf>
    <xf numFmtId="0" fontId="15" fillId="5" borderId="24" xfId="5" applyFont="1" applyFill="1" applyBorder="1" applyAlignment="1">
      <alignment horizontal="center" vertical="center" wrapText="1"/>
    </xf>
    <xf numFmtId="0" fontId="15" fillId="5" borderId="25" xfId="5" applyFont="1" applyFill="1" applyBorder="1" applyAlignment="1">
      <alignment horizontal="center" vertical="center" wrapText="1"/>
    </xf>
    <xf numFmtId="0" fontId="17" fillId="0" borderId="4" xfId="5" applyFont="1" applyBorder="1"/>
    <xf numFmtId="0" fontId="12" fillId="3" borderId="15" xfId="5" quotePrefix="1" applyFont="1" applyFill="1" applyBorder="1" applyAlignment="1">
      <alignment horizontal="center" vertical="top"/>
    </xf>
    <xf numFmtId="0" fontId="12" fillId="3" borderId="22" xfId="5" quotePrefix="1" applyFont="1" applyFill="1" applyBorder="1" applyAlignment="1">
      <alignment horizontal="center" vertical="top"/>
    </xf>
    <xf numFmtId="0" fontId="12" fillId="3" borderId="14" xfId="5" quotePrefix="1" applyFont="1" applyFill="1" applyBorder="1" applyAlignment="1">
      <alignment horizontal="center" vertical="top"/>
    </xf>
    <xf numFmtId="0" fontId="10" fillId="3" borderId="2" xfId="5" applyFont="1" applyFill="1" applyBorder="1" applyAlignment="1">
      <alignment horizontal="right" vertical="center"/>
    </xf>
    <xf numFmtId="0" fontId="10" fillId="3" borderId="3" xfId="5" applyFont="1" applyFill="1" applyBorder="1" applyAlignment="1">
      <alignment horizontal="right" vertical="center"/>
    </xf>
    <xf numFmtId="0" fontId="10" fillId="3" borderId="4" xfId="5" applyFont="1" applyFill="1" applyBorder="1" applyAlignment="1">
      <alignment horizontal="right" vertical="center"/>
    </xf>
    <xf numFmtId="3" fontId="17" fillId="3" borderId="17" xfId="5" applyNumberFormat="1" applyFont="1" applyFill="1" applyBorder="1" applyAlignment="1">
      <alignment vertical="top" wrapText="1"/>
    </xf>
    <xf numFmtId="3" fontId="17" fillId="3" borderId="5" xfId="5" applyNumberFormat="1" applyFont="1" applyFill="1" applyBorder="1" applyAlignment="1">
      <alignment vertical="top" wrapText="1"/>
    </xf>
    <xf numFmtId="3" fontId="17" fillId="3" borderId="18" xfId="5" applyNumberFormat="1" applyFont="1" applyFill="1" applyBorder="1" applyAlignment="1">
      <alignment vertical="top" wrapText="1"/>
    </xf>
    <xf numFmtId="3" fontId="17" fillId="3" borderId="19" xfId="5" applyNumberFormat="1" applyFont="1" applyFill="1" applyBorder="1" applyAlignment="1">
      <alignment vertical="top" wrapText="1"/>
    </xf>
    <xf numFmtId="3" fontId="17" fillId="3" borderId="0" xfId="5" applyNumberFormat="1" applyFont="1" applyFill="1" applyBorder="1" applyAlignment="1">
      <alignment vertical="top" wrapText="1"/>
    </xf>
    <xf numFmtId="3" fontId="17" fillId="3" borderId="20" xfId="5" applyNumberFormat="1" applyFont="1" applyFill="1" applyBorder="1" applyAlignment="1">
      <alignment vertical="top" wrapText="1"/>
    </xf>
    <xf numFmtId="3" fontId="17" fillId="3" borderId="21" xfId="5" applyNumberFormat="1" applyFont="1" applyFill="1" applyBorder="1" applyAlignment="1">
      <alignment vertical="top" wrapText="1"/>
    </xf>
    <xf numFmtId="3" fontId="17" fillId="3" borderId="1" xfId="5" applyNumberFormat="1" applyFont="1" applyFill="1" applyBorder="1" applyAlignment="1">
      <alignment vertical="top" wrapText="1"/>
    </xf>
    <xf numFmtId="3" fontId="17" fillId="3" borderId="16" xfId="5" applyNumberFormat="1" applyFont="1" applyFill="1" applyBorder="1" applyAlignment="1">
      <alignment vertical="top" wrapText="1"/>
    </xf>
    <xf numFmtId="0" fontId="13" fillId="2" borderId="15" xfId="5" applyFont="1" applyFill="1" applyBorder="1" applyAlignment="1">
      <alignment horizontal="center"/>
    </xf>
    <xf numFmtId="0" fontId="13" fillId="2" borderId="22" xfId="5" applyFont="1" applyFill="1" applyBorder="1" applyAlignment="1">
      <alignment horizontal="center"/>
    </xf>
    <xf numFmtId="0" fontId="13" fillId="2" borderId="14" xfId="5" applyFont="1" applyFill="1" applyBorder="1" applyAlignment="1">
      <alignment horizontal="center"/>
    </xf>
    <xf numFmtId="0" fontId="12" fillId="3" borderId="15" xfId="5" applyFont="1" applyFill="1" applyBorder="1" applyAlignment="1">
      <alignment horizontal="center" vertical="top"/>
    </xf>
    <xf numFmtId="0" fontId="12" fillId="3" borderId="22" xfId="5" applyFont="1" applyFill="1" applyBorder="1" applyAlignment="1">
      <alignment horizontal="center" vertical="top"/>
    </xf>
    <xf numFmtId="0" fontId="12" fillId="3" borderId="14" xfId="5" applyFont="1" applyFill="1" applyBorder="1" applyAlignment="1">
      <alignment horizontal="center" vertical="top"/>
    </xf>
    <xf numFmtId="0" fontId="14" fillId="2" borderId="13" xfId="5" applyFont="1" applyFill="1" applyBorder="1" applyAlignment="1">
      <alignment horizontal="right"/>
    </xf>
    <xf numFmtId="0" fontId="11" fillId="4" borderId="15" xfId="5" applyFont="1" applyFill="1" applyBorder="1" applyAlignment="1">
      <alignment horizontal="left"/>
    </xf>
    <xf numFmtId="0" fontId="11" fillId="4" borderId="22" xfId="5" applyFont="1" applyFill="1" applyBorder="1" applyAlignment="1">
      <alignment horizontal="left"/>
    </xf>
    <xf numFmtId="0" fontId="11" fillId="4" borderId="14" xfId="5" applyFont="1" applyFill="1" applyBorder="1" applyAlignment="1">
      <alignment horizontal="left"/>
    </xf>
    <xf numFmtId="0" fontId="12" fillId="3" borderId="13" xfId="5" quotePrefix="1" applyFont="1" applyFill="1" applyBorder="1" applyAlignment="1">
      <alignment horizontal="center"/>
    </xf>
    <xf numFmtId="0" fontId="18" fillId="3" borderId="13" xfId="5" quotePrefix="1" applyFont="1" applyFill="1" applyBorder="1" applyAlignment="1">
      <alignment horizontal="center"/>
    </xf>
    <xf numFmtId="0" fontId="17" fillId="3" borderId="13" xfId="5" applyFont="1" applyFill="1" applyBorder="1" applyAlignment="1">
      <alignment horizontal="center" vertical="center" wrapText="1"/>
    </xf>
    <xf numFmtId="0" fontId="10" fillId="0" borderId="17" xfId="5" applyBorder="1" applyAlignment="1">
      <alignment horizontal="left" vertical="top" wrapText="1"/>
    </xf>
    <xf numFmtId="0" fontId="10" fillId="0" borderId="5" xfId="5" applyBorder="1" applyAlignment="1">
      <alignment horizontal="left" vertical="top" wrapText="1"/>
    </xf>
    <xf numFmtId="0" fontId="10" fillId="0" borderId="18" xfId="5" applyBorder="1" applyAlignment="1">
      <alignment horizontal="left" vertical="top" wrapText="1"/>
    </xf>
    <xf numFmtId="0" fontId="10" fillId="0" borderId="19" xfId="5" applyBorder="1" applyAlignment="1">
      <alignment horizontal="left" vertical="top" wrapText="1"/>
    </xf>
    <xf numFmtId="0" fontId="10" fillId="0" borderId="0" xfId="5" applyBorder="1" applyAlignment="1">
      <alignment horizontal="left" vertical="top" wrapText="1"/>
    </xf>
    <xf numFmtId="0" fontId="10" fillId="0" borderId="20" xfId="5" applyBorder="1" applyAlignment="1">
      <alignment horizontal="left" vertical="top" wrapText="1"/>
    </xf>
    <xf numFmtId="0" fontId="10" fillId="0" borderId="21" xfId="5" applyBorder="1" applyAlignment="1">
      <alignment horizontal="left" vertical="top" wrapText="1"/>
    </xf>
    <xf numFmtId="0" fontId="10" fillId="0" borderId="1" xfId="5" applyBorder="1" applyAlignment="1">
      <alignment horizontal="left" vertical="top" wrapText="1"/>
    </xf>
    <xf numFmtId="0" fontId="10" fillId="0" borderId="16" xfId="5" applyBorder="1" applyAlignment="1">
      <alignment horizontal="left" vertical="top" wrapText="1"/>
    </xf>
    <xf numFmtId="0" fontId="18" fillId="3" borderId="13" xfId="5" applyFont="1" applyFill="1" applyBorder="1" applyAlignment="1">
      <alignment horizontal="center"/>
    </xf>
    <xf numFmtId="0" fontId="6" fillId="3" borderId="1" xfId="5" applyFont="1" applyFill="1" applyBorder="1" applyAlignment="1">
      <alignment horizontal="left"/>
    </xf>
    <xf numFmtId="0" fontId="10" fillId="3" borderId="5" xfId="5" applyFont="1" applyFill="1" applyBorder="1" applyAlignment="1">
      <alignment horizontal="left"/>
    </xf>
    <xf numFmtId="0" fontId="10" fillId="3" borderId="5" xfId="5" applyFill="1" applyBorder="1" applyAlignment="1">
      <alignment horizontal="left"/>
    </xf>
    <xf numFmtId="0" fontId="10" fillId="3" borderId="18" xfId="5" applyFill="1" applyBorder="1" applyAlignment="1">
      <alignment horizontal="left"/>
    </xf>
    <xf numFmtId="0" fontId="10" fillId="3" borderId="0" xfId="5" applyFont="1" applyFill="1" applyBorder="1"/>
    <xf numFmtId="0" fontId="10" fillId="3" borderId="0" xfId="5" applyFill="1" applyBorder="1"/>
    <xf numFmtId="0" fontId="10" fillId="3" borderId="20" xfId="5" applyFill="1" applyBorder="1"/>
    <xf numFmtId="169" fontId="10" fillId="3" borderId="0" xfId="5" applyNumberFormat="1" applyFill="1" applyBorder="1" applyAlignment="1">
      <alignment horizontal="left"/>
    </xf>
    <xf numFmtId="169" fontId="10" fillId="3" borderId="20" xfId="5" applyNumberFormat="1" applyFill="1" applyBorder="1" applyAlignment="1">
      <alignment horizontal="left"/>
    </xf>
    <xf numFmtId="0" fontId="17" fillId="3" borderId="0" xfId="5" applyFont="1" applyFill="1" applyBorder="1"/>
    <xf numFmtId="0" fontId="17" fillId="3" borderId="20" xfId="5" applyFont="1" applyFill="1" applyBorder="1"/>
    <xf numFmtId="3" fontId="10" fillId="3" borderId="0" xfId="5" applyNumberFormat="1" applyFont="1" applyFill="1" applyBorder="1" applyAlignment="1">
      <alignment horizontal="left"/>
    </xf>
    <xf numFmtId="0" fontId="10" fillId="3" borderId="0" xfId="5" applyFont="1" applyFill="1" applyBorder="1" applyAlignment="1">
      <alignment horizontal="left"/>
    </xf>
    <xf numFmtId="0" fontId="10" fillId="3" borderId="20" xfId="5" applyFont="1" applyFill="1" applyBorder="1" applyAlignment="1">
      <alignment horizontal="left"/>
    </xf>
    <xf numFmtId="0" fontId="10" fillId="3" borderId="1" xfId="5" applyFill="1" applyBorder="1"/>
    <xf numFmtId="0" fontId="10" fillId="3" borderId="16" xfId="5" applyFill="1" applyBorder="1"/>
    <xf numFmtId="0" fontId="13" fillId="3" borderId="35" xfId="5" applyFont="1" applyFill="1" applyBorder="1" applyAlignment="1">
      <alignment horizontal="center"/>
    </xf>
    <xf numFmtId="0" fontId="11" fillId="4" borderId="38" xfId="5" applyFont="1" applyFill="1" applyBorder="1" applyAlignment="1">
      <alignment horizontal="left"/>
    </xf>
    <xf numFmtId="0" fontId="11" fillId="4" borderId="39" xfId="5" applyFont="1" applyFill="1" applyBorder="1" applyAlignment="1">
      <alignment horizontal="left"/>
    </xf>
    <xf numFmtId="0" fontId="11" fillId="4" borderId="40" xfId="5" applyFont="1" applyFill="1" applyBorder="1" applyAlignment="1">
      <alignment horizontal="left"/>
    </xf>
    <xf numFmtId="0" fontId="17" fillId="0" borderId="48" xfId="5" applyFont="1" applyBorder="1" applyAlignment="1">
      <alignment horizontal="left"/>
    </xf>
    <xf numFmtId="0" fontId="17" fillId="0" borderId="24" xfId="5" applyFont="1" applyBorder="1" applyAlignment="1">
      <alignment horizontal="left"/>
    </xf>
    <xf numFmtId="0" fontId="17" fillId="0" borderId="49" xfId="5" applyFont="1" applyBorder="1" applyAlignment="1">
      <alignment horizontal="left"/>
    </xf>
    <xf numFmtId="0" fontId="10" fillId="0" borderId="0" xfId="5" applyBorder="1" applyAlignment="1">
      <alignment horizontal="left"/>
    </xf>
    <xf numFmtId="0" fontId="10" fillId="0" borderId="33" xfId="5" applyBorder="1" applyAlignment="1">
      <alignment horizontal="left"/>
    </xf>
    <xf numFmtId="0" fontId="11" fillId="3" borderId="15" xfId="5" applyFont="1" applyFill="1" applyBorder="1" applyAlignment="1">
      <alignment horizontal="center" vertical="top"/>
    </xf>
    <xf numFmtId="0" fontId="11" fillId="3" borderId="22" xfId="5" applyFont="1" applyFill="1" applyBorder="1" applyAlignment="1">
      <alignment horizontal="center" vertical="top"/>
    </xf>
    <xf numFmtId="0" fontId="11" fillId="3" borderId="42" xfId="5" applyFont="1" applyFill="1" applyBorder="1" applyAlignment="1">
      <alignment horizontal="center" vertical="top"/>
    </xf>
    <xf numFmtId="0" fontId="14" fillId="2" borderId="15" xfId="5" applyFont="1" applyFill="1" applyBorder="1" applyAlignment="1">
      <alignment horizontal="right"/>
    </xf>
    <xf numFmtId="0" fontId="14" fillId="2" borderId="42" xfId="5" applyFont="1" applyFill="1" applyBorder="1" applyAlignment="1">
      <alignment horizontal="right"/>
    </xf>
    <xf numFmtId="0" fontId="16" fillId="7" borderId="17" xfId="5" applyFont="1" applyFill="1" applyBorder="1" applyAlignment="1">
      <alignment horizontal="left" vertical="top" wrapText="1"/>
    </xf>
    <xf numFmtId="0" fontId="16" fillId="7" borderId="5" xfId="5" applyFont="1" applyFill="1" applyBorder="1" applyAlignment="1">
      <alignment horizontal="left" vertical="top" wrapText="1"/>
    </xf>
    <xf numFmtId="0" fontId="16" fillId="7" borderId="44" xfId="5" applyFont="1" applyFill="1" applyBorder="1" applyAlignment="1">
      <alignment horizontal="left" vertical="top" wrapText="1"/>
    </xf>
    <xf numFmtId="0" fontId="16" fillId="7" borderId="19" xfId="5" applyFont="1" applyFill="1" applyBorder="1" applyAlignment="1">
      <alignment horizontal="left" vertical="top" wrapText="1"/>
    </xf>
    <xf numFmtId="0" fontId="16" fillId="7" borderId="0" xfId="5" applyFont="1" applyFill="1" applyBorder="1" applyAlignment="1">
      <alignment horizontal="left" vertical="top" wrapText="1"/>
    </xf>
    <xf numFmtId="0" fontId="16" fillId="7" borderId="33" xfId="5" applyFont="1" applyFill="1" applyBorder="1" applyAlignment="1">
      <alignment horizontal="left" vertical="top" wrapText="1"/>
    </xf>
    <xf numFmtId="0" fontId="16" fillId="7" borderId="46" xfId="5" applyFont="1" applyFill="1" applyBorder="1" applyAlignment="1">
      <alignment horizontal="left" vertical="top" wrapText="1"/>
    </xf>
    <xf numFmtId="0" fontId="16" fillId="7" borderId="35" xfId="5" applyFont="1" applyFill="1" applyBorder="1" applyAlignment="1">
      <alignment horizontal="left" vertical="top" wrapText="1"/>
    </xf>
    <xf numFmtId="0" fontId="16" fillId="7" borderId="36" xfId="5" applyFont="1" applyFill="1" applyBorder="1" applyAlignment="1">
      <alignment horizontal="left" vertical="top" wrapText="1"/>
    </xf>
    <xf numFmtId="0" fontId="14" fillId="2" borderId="14" xfId="5" applyFont="1" applyFill="1" applyBorder="1" applyAlignment="1">
      <alignment horizontal="right"/>
    </xf>
    <xf numFmtId="169" fontId="10" fillId="3" borderId="33" xfId="5" applyNumberFormat="1" applyFill="1" applyBorder="1" applyAlignment="1">
      <alignment horizontal="left"/>
    </xf>
    <xf numFmtId="0" fontId="6" fillId="3" borderId="35" xfId="5" applyFont="1" applyFill="1" applyBorder="1" applyAlignment="1">
      <alignment horizontal="left"/>
    </xf>
    <xf numFmtId="0" fontId="10" fillId="3" borderId="30" xfId="5" applyFont="1" applyFill="1" applyBorder="1" applyAlignment="1">
      <alignment horizontal="left"/>
    </xf>
    <xf numFmtId="0" fontId="10" fillId="3" borderId="31" xfId="5" applyFont="1" applyFill="1" applyBorder="1" applyAlignment="1">
      <alignment horizontal="left"/>
    </xf>
    <xf numFmtId="0" fontId="10" fillId="3" borderId="33" xfId="5" applyFont="1" applyFill="1" applyBorder="1" applyAlignment="1">
      <alignment horizontal="left"/>
    </xf>
    <xf numFmtId="0" fontId="6" fillId="3" borderId="1" xfId="5" applyFont="1" applyFill="1" applyBorder="1"/>
    <xf numFmtId="175" fontId="17" fillId="3" borderId="15" xfId="5" applyNumberFormat="1" applyFont="1" applyFill="1" applyBorder="1" applyAlignment="1">
      <alignment horizontal="center"/>
    </xf>
    <xf numFmtId="175" fontId="17" fillId="3" borderId="22" xfId="5" applyNumberFormat="1" applyFont="1" applyFill="1" applyBorder="1" applyAlignment="1">
      <alignment horizontal="center"/>
    </xf>
    <xf numFmtId="175" fontId="17" fillId="3" borderId="14" xfId="5" applyNumberFormat="1" applyFont="1" applyFill="1" applyBorder="1" applyAlignment="1">
      <alignment horizontal="center"/>
    </xf>
    <xf numFmtId="0" fontId="17" fillId="0" borderId="23" xfId="5" applyFont="1" applyBorder="1"/>
    <xf numFmtId="0" fontId="17" fillId="0" borderId="24" xfId="5" applyFont="1" applyBorder="1"/>
    <xf numFmtId="0" fontId="17" fillId="0" borderId="25" xfId="5" applyFont="1" applyBorder="1"/>
    <xf numFmtId="170" fontId="2" fillId="13" borderId="6" xfId="1" applyNumberFormat="1" applyFont="1" applyFill="1" applyBorder="1" applyAlignment="1">
      <alignment horizontal="left" wrapText="1"/>
    </xf>
    <xf numFmtId="170" fontId="29" fillId="15" borderId="11" xfId="1" applyNumberFormat="1" applyFont="1" applyFill="1" applyBorder="1" applyAlignment="1">
      <alignment horizontal="left" wrapText="1"/>
    </xf>
  </cellXfs>
  <cellStyles count="11">
    <cellStyle name="Comma" xfId="1" builtinId="3"/>
    <cellStyle name="Comma 2" xfId="3"/>
    <cellStyle name="Comma 3" xfId="8"/>
    <cellStyle name="Currency" xfId="2" builtinId="4"/>
    <cellStyle name="Currency 2" xfId="4"/>
    <cellStyle name="Currency 3" xfId="6"/>
    <cellStyle name="Currency 4" xfId="9"/>
    <cellStyle name="Currency 5" xfId="10"/>
    <cellStyle name="Normal" xfId="0" builtinId="0"/>
    <cellStyle name="Normal 2" xfId="5"/>
    <cellStyle name="Percent" xfId="7" builtinId="5"/>
  </cellStyles>
  <dxfs count="480">
    <dxf>
      <font>
        <color rgb="FFFF0000"/>
      </font>
      <fill>
        <patternFill>
          <bgColor rgb="FFFFFF00"/>
        </patternFill>
      </fill>
    </dxf>
    <dxf>
      <font>
        <color auto="1"/>
      </font>
      <fill>
        <patternFill>
          <bgColor theme="9" tint="0.79998168889431442"/>
        </patternFill>
      </fill>
    </dxf>
    <dxf>
      <fill>
        <patternFill>
          <bgColor theme="9" tint="0.39994506668294322"/>
        </patternFill>
      </fill>
    </dxf>
    <dxf>
      <font>
        <b val="0"/>
        <i/>
        <strike val="0"/>
        <color rgb="FFFF0000"/>
      </font>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ont>
        <b val="0"/>
        <i/>
        <strike val="0"/>
        <color rgb="FFFF0000"/>
      </font>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ont>
        <b val="0"/>
        <i/>
        <strike val="0"/>
        <color rgb="FFFF0000"/>
      </font>
    </dxf>
    <dxf>
      <font>
        <color rgb="FFFF0000"/>
      </font>
      <fill>
        <patternFill>
          <bgColor rgb="FFFFFF00"/>
        </patternFill>
      </fill>
    </dxf>
    <dxf>
      <font>
        <color auto="1"/>
      </font>
      <fill>
        <patternFill>
          <bgColor theme="9" tint="0.79998168889431442"/>
        </patternFill>
      </fill>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ill>
        <patternFill>
          <bgColor theme="9" tint="0.39994506668294322"/>
        </patternFill>
      </fill>
    </dxf>
    <dxf>
      <font>
        <b val="0"/>
        <i/>
        <strike val="0"/>
        <color rgb="FFFF0000"/>
      </font>
    </dxf>
    <dxf>
      <font>
        <b val="0"/>
        <i/>
        <strike val="0"/>
        <color rgb="FFFF0000"/>
      </font>
    </dxf>
    <dxf>
      <font>
        <color rgb="FFFF0000"/>
      </font>
      <fill>
        <patternFill>
          <bgColor rgb="FFFFFF00"/>
        </patternFill>
      </fill>
    </dxf>
    <dxf>
      <font>
        <color auto="1"/>
      </font>
      <fill>
        <patternFill>
          <bgColor theme="9" tint="0.79998168889431442"/>
        </patternFill>
      </fill>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ill>
        <patternFill>
          <bgColor theme="9" tint="0.39994506668294322"/>
        </patternFill>
      </fill>
    </dxf>
    <dxf>
      <font>
        <b val="0"/>
        <i/>
        <strike val="0"/>
        <color rgb="FFFF0000"/>
      </font>
    </dxf>
    <dxf>
      <font>
        <b val="0"/>
        <i/>
        <strike val="0"/>
        <color rgb="FFFF0000"/>
      </font>
    </dxf>
    <dxf>
      <fill>
        <patternFill>
          <bgColor theme="9" tint="0.39994506668294322"/>
        </patternFill>
      </fill>
    </dxf>
    <dxf>
      <fill>
        <patternFill>
          <bgColor theme="9" tint="0.39994506668294322"/>
        </patternFill>
      </fill>
    </dxf>
    <dxf>
      <font>
        <b val="0"/>
        <i/>
        <strike val="0"/>
        <color rgb="FFFF0000"/>
      </font>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ont>
        <color theme="0"/>
      </font>
    </dxf>
    <dxf>
      <font>
        <color theme="0"/>
      </font>
    </dxf>
    <dxf>
      <fill>
        <patternFill>
          <bgColor rgb="FFFFFF00"/>
        </patternFill>
      </fill>
    </dxf>
    <dxf>
      <fill>
        <patternFill>
          <bgColor rgb="FFFFFF00"/>
        </patternFill>
      </fill>
    </dxf>
    <dxf>
      <font>
        <color rgb="FFFF0000"/>
      </font>
      <fill>
        <patternFill>
          <bgColor rgb="FFFFFF00"/>
        </patternFill>
      </fill>
    </dxf>
    <dxf>
      <font>
        <color rgb="FFFF0000"/>
      </font>
      <fill>
        <patternFill>
          <bgColor rgb="FFFFFF00"/>
        </patternFill>
      </fill>
    </dxf>
    <dxf>
      <font>
        <color theme="0"/>
      </font>
    </dxf>
    <dxf>
      <font>
        <color theme="0"/>
      </font>
      <fill>
        <patternFill patternType="none">
          <bgColor auto="1"/>
        </patternFill>
      </fill>
    </dxf>
    <dxf>
      <font>
        <color theme="0"/>
      </font>
      <fill>
        <patternFill patternType="none">
          <bgColor auto="1"/>
        </patternFill>
      </fill>
    </dxf>
    <dxf>
      <font>
        <color theme="0"/>
      </font>
    </dxf>
    <dxf>
      <font>
        <color theme="0"/>
      </font>
    </dxf>
    <dxf>
      <font>
        <color theme="0"/>
      </font>
    </dxf>
    <dxf>
      <fill>
        <patternFill>
          <bgColor rgb="FFFFFF00"/>
        </patternFill>
      </fill>
    </dxf>
    <dxf>
      <fill>
        <patternFill>
          <bgColor rgb="FFFFFF00"/>
        </patternFill>
      </fill>
    </dxf>
    <dxf>
      <font>
        <color rgb="FFFF0000"/>
      </font>
      <fill>
        <patternFill>
          <bgColor rgb="FFFFFF00"/>
        </patternFill>
      </fill>
    </dxf>
    <dxf>
      <font>
        <color rgb="FFFF0000"/>
      </font>
      <fill>
        <patternFill>
          <bgColor rgb="FFFFFF00"/>
        </patternFill>
      </fill>
    </dxf>
    <dxf>
      <font>
        <color theme="0"/>
      </font>
    </dxf>
    <dxf>
      <font>
        <color theme="0"/>
      </font>
      <fill>
        <patternFill patternType="none">
          <bgColor auto="1"/>
        </patternFill>
      </fill>
    </dxf>
    <dxf>
      <font>
        <color theme="0"/>
      </font>
      <fill>
        <patternFill patternType="none">
          <bgColor auto="1"/>
        </patternFill>
      </fill>
    </dxf>
    <dxf>
      <font>
        <color theme="0"/>
      </font>
    </dxf>
    <dxf>
      <font>
        <color theme="0"/>
      </font>
    </dxf>
    <dxf>
      <font>
        <color theme="0"/>
      </font>
    </dxf>
    <dxf>
      <fill>
        <patternFill>
          <bgColor rgb="FFFFFF00"/>
        </patternFill>
      </fill>
    </dxf>
    <dxf>
      <fill>
        <patternFill>
          <bgColor rgb="FFFFFF00"/>
        </patternFill>
      </fill>
    </dxf>
    <dxf>
      <font>
        <color rgb="FFFF0000"/>
      </font>
      <fill>
        <patternFill>
          <bgColor rgb="FFFFFF00"/>
        </patternFill>
      </fill>
    </dxf>
    <dxf>
      <font>
        <color rgb="FFFF0000"/>
      </font>
      <fill>
        <patternFill>
          <bgColor rgb="FFFFFF00"/>
        </patternFill>
      </fill>
    </dxf>
    <dxf>
      <font>
        <color theme="0"/>
      </font>
    </dxf>
    <dxf>
      <font>
        <color theme="0"/>
      </font>
      <fill>
        <patternFill patternType="none">
          <bgColor auto="1"/>
        </patternFill>
      </fill>
    </dxf>
    <dxf>
      <font>
        <color theme="0"/>
      </font>
      <fill>
        <patternFill patternType="none">
          <bgColor auto="1"/>
        </patternFill>
      </fill>
    </dxf>
    <dxf>
      <font>
        <color theme="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ont>
        <color rgb="FFFF0000"/>
      </font>
      <fill>
        <patternFill>
          <bgColor rgb="FFFFFF00"/>
        </patternFill>
      </fill>
    </dxf>
    <dxf>
      <font>
        <color auto="1"/>
      </font>
      <fill>
        <patternFill>
          <bgColor theme="9" tint="0.7999816888943144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ont>
        <color rgb="FFFF0000"/>
      </font>
      <fill>
        <patternFill>
          <bgColor rgb="FFFFFF00"/>
        </patternFill>
      </fill>
    </dxf>
    <dxf>
      <font>
        <color auto="1"/>
      </font>
      <fill>
        <patternFill>
          <bgColor theme="9" tint="0.7999816888943144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ont>
        <color rgb="FFFF0000"/>
      </font>
      <fill>
        <patternFill>
          <bgColor rgb="FFFFFF00"/>
        </patternFill>
      </fill>
    </dxf>
    <dxf>
      <font>
        <color auto="1"/>
      </font>
      <fill>
        <patternFill>
          <bgColor theme="9" tint="0.7999816888943144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ont>
        <color rgb="FFFF0000"/>
      </font>
      <fill>
        <patternFill>
          <bgColor rgb="FFFFFF00"/>
        </patternFill>
      </fill>
    </dxf>
    <dxf>
      <font>
        <color auto="1"/>
      </font>
      <fill>
        <patternFill>
          <bgColor theme="9" tint="0.7999816888943144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ont>
        <color rgb="FFFF0000"/>
      </font>
      <fill>
        <patternFill>
          <bgColor rgb="FFFFFF00"/>
        </patternFill>
      </fill>
    </dxf>
    <dxf>
      <font>
        <color auto="1"/>
      </font>
      <fill>
        <patternFill>
          <bgColor theme="9" tint="0.7999816888943144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ill>
        <patternFill>
          <bgColor theme="9" tint="0.39994506668294322"/>
        </patternFill>
      </fill>
    </dxf>
    <dxf>
      <font>
        <b val="0"/>
        <i/>
        <strike val="0"/>
        <color rgb="FFFF0000"/>
      </font>
    </dxf>
    <dxf>
      <fill>
        <patternFill>
          <bgColor theme="9" tint="0.39994506668294322"/>
        </patternFill>
      </fill>
    </dxf>
    <dxf>
      <fill>
        <patternFill>
          <bgColor theme="9" tint="0.39994506668294322"/>
        </patternFill>
      </fill>
    </dxf>
    <dxf>
      <font>
        <b val="0"/>
        <i/>
        <strike val="0"/>
        <color rgb="FFFF0000"/>
      </font>
    </dxf>
    <dxf>
      <fill>
        <patternFill>
          <bgColor theme="9" tint="0.39994506668294322"/>
        </patternFill>
      </fill>
    </dxf>
    <dxf>
      <fill>
        <patternFill>
          <bgColor theme="9" tint="0.39994506668294322"/>
        </patternFill>
      </fill>
    </dxf>
    <dxf>
      <font>
        <b val="0"/>
        <i/>
        <strike val="0"/>
        <color rgb="FFFF0000"/>
      </font>
    </dxf>
    <dxf>
      <fill>
        <patternFill>
          <bgColor theme="9" tint="0.39994506668294322"/>
        </patternFill>
      </fill>
    </dxf>
    <dxf>
      <fill>
        <patternFill>
          <bgColor theme="9" tint="0.39994506668294322"/>
        </patternFill>
      </fill>
    </dxf>
    <dxf>
      <font>
        <b val="0"/>
        <i/>
        <strike val="0"/>
        <color rgb="FFFF0000"/>
      </font>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ill>
        <patternFill>
          <bgColor theme="9" tint="0.39994506668294322"/>
        </patternFill>
      </fill>
    </dxf>
    <dxf>
      <font>
        <b val="0"/>
        <i/>
        <strike val="0"/>
        <color rgb="FFFF0000"/>
      </font>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ont>
        <b val="0"/>
        <i/>
        <strike val="0"/>
        <color rgb="FFFF0000"/>
      </font>
    </dxf>
    <dxf>
      <fill>
        <patternFill>
          <bgColor theme="9" tint="0.39994506668294322"/>
        </patternFill>
      </fill>
    </dxf>
    <dxf>
      <font>
        <b val="0"/>
        <i/>
        <strike val="0"/>
        <color rgb="FFFF0000"/>
      </font>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ont>
        <b val="0"/>
        <i/>
        <strike val="0"/>
        <color rgb="FFFF0000"/>
      </font>
    </dxf>
    <dxf>
      <fill>
        <patternFill>
          <bgColor rgb="FFFF0000"/>
        </patternFill>
      </fill>
    </dxf>
    <dxf>
      <fill>
        <patternFill>
          <bgColor rgb="FFFFC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ill>
        <patternFill>
          <bgColor rgb="FFFF0000"/>
        </patternFill>
      </fill>
    </dxf>
    <dxf>
      <fill>
        <patternFill>
          <bgColor rgb="FFFFC000"/>
        </patternFill>
      </fill>
    </dxf>
    <dxf>
      <font>
        <color theme="0"/>
      </font>
      <fill>
        <patternFill>
          <bgColor rgb="FFC00000"/>
        </patternFill>
      </fill>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ill>
        <patternFill>
          <bgColor rgb="FFFF0000"/>
        </patternFill>
      </fill>
    </dxf>
    <dxf>
      <fill>
        <patternFill>
          <bgColor rgb="FFFFC000"/>
        </patternFill>
      </fill>
    </dxf>
    <dxf>
      <font>
        <b val="0"/>
        <i/>
        <strike val="0"/>
        <color rgb="FFFF0000"/>
      </font>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ont>
        <b val="0"/>
        <i/>
        <strike val="0"/>
        <color rgb="FFFF0000"/>
      </font>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ont>
        <b val="0"/>
        <i/>
        <strike val="0"/>
        <color rgb="FFFF0000"/>
      </font>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ont>
        <b val="0"/>
        <i/>
        <strike val="0"/>
        <color rgb="FFFF0000"/>
      </font>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ont>
        <b val="0"/>
        <i/>
        <strike val="0"/>
        <color rgb="FFFF0000"/>
      </font>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ont>
        <b val="0"/>
        <i/>
        <strike val="0"/>
        <color rgb="FFFF0000"/>
      </font>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ont>
        <b val="0"/>
        <i/>
        <strike val="0"/>
        <color rgb="FFFF0000"/>
      </font>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ont>
        <b val="0"/>
        <i/>
        <strike val="0"/>
        <color rgb="FFFF0000"/>
      </font>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ill>
        <patternFill>
          <bgColor rgb="FFFF0000"/>
        </patternFill>
      </fill>
    </dxf>
    <dxf>
      <fill>
        <patternFill>
          <bgColor rgb="FFFFC000"/>
        </patternFill>
      </fill>
    </dxf>
    <dxf>
      <font>
        <b val="0"/>
        <i/>
        <strike val="0"/>
        <color rgb="FFFF0000"/>
      </font>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ont>
        <b val="0"/>
        <i/>
        <strike val="0"/>
        <color rgb="FFFF0000"/>
      </font>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ont>
        <b val="0"/>
        <i/>
        <strike val="0"/>
        <color rgb="FFFF0000"/>
      </font>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ont>
        <b val="0"/>
        <i/>
        <strike val="0"/>
        <color rgb="FFFF0000"/>
      </font>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ont>
        <b val="0"/>
        <i/>
        <strike val="0"/>
        <color rgb="FFFF0000"/>
      </font>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ont>
        <b val="0"/>
        <i/>
        <strike val="0"/>
        <color rgb="FFFF0000"/>
      </font>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ont>
        <b val="0"/>
        <i/>
        <strike val="0"/>
        <color rgb="FFFF0000"/>
      </font>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ont>
        <b val="0"/>
        <i/>
        <strike val="0"/>
        <color rgb="FFFF0000"/>
      </font>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ont>
        <b val="0"/>
        <i/>
        <strike val="0"/>
        <color rgb="FFFF0000"/>
      </font>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ont>
        <b val="0"/>
        <i/>
        <strike val="0"/>
        <color rgb="FFFF0000"/>
      </font>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ill>
        <patternFill>
          <bgColor rgb="FFFF0000"/>
        </patternFill>
      </fill>
    </dxf>
    <dxf>
      <fill>
        <patternFill>
          <bgColor rgb="FFFFC000"/>
        </patternFill>
      </fill>
    </dxf>
    <dxf>
      <font>
        <b val="0"/>
        <i/>
        <strike val="0"/>
        <color rgb="FFFF0000"/>
      </font>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ont>
        <b val="0"/>
        <i/>
        <strike val="0"/>
        <color rgb="FFFF0000"/>
      </font>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ont>
        <b val="0"/>
        <i/>
        <strike val="0"/>
        <color rgb="FFFF0000"/>
      </font>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ont>
        <b val="0"/>
        <i/>
        <strike val="0"/>
        <color rgb="FFFF0000"/>
      </font>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ont>
        <b val="0"/>
        <i/>
        <strike val="0"/>
        <color rgb="FFFF0000"/>
      </font>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ont>
        <b val="0"/>
        <i/>
        <strike val="0"/>
        <color rgb="FFFF0000"/>
      </font>
    </dxf>
    <dxf>
      <font>
        <color rgb="FF9C0006"/>
      </font>
      <fill>
        <patternFill>
          <bgColor rgb="FFFFC7CE"/>
        </patternFill>
      </fill>
    </dxf>
    <dxf>
      <font>
        <color rgb="FF9C0006"/>
      </font>
      <fill>
        <patternFill>
          <bgColor rgb="FFFFC7CE"/>
        </patternFill>
      </fill>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ill>
        <patternFill>
          <bgColor theme="9" tint="0.39994506668294322"/>
        </patternFill>
      </fill>
    </dxf>
    <dxf>
      <font>
        <b val="0"/>
        <i/>
        <strike val="0"/>
        <color rgb="FFFF0000"/>
      </font>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ill>
        <patternFill>
          <bgColor rgb="FFFF0000"/>
        </patternFill>
      </fill>
    </dxf>
    <dxf>
      <fill>
        <patternFill>
          <bgColor rgb="FFFFC000"/>
        </patternFill>
      </fill>
    </dxf>
    <dxf>
      <font>
        <b val="0"/>
        <i/>
        <strike val="0"/>
        <color rgb="FFFF0000"/>
      </font>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ont>
        <b val="0"/>
        <i/>
        <strike val="0"/>
        <color rgb="FFFF0000"/>
      </font>
    </dxf>
    <dxf>
      <font>
        <color rgb="FFFF0000"/>
      </font>
      <fill>
        <patternFill>
          <bgColor rgb="FFFFFF00"/>
        </patternFill>
      </fill>
    </dxf>
    <dxf>
      <font>
        <color auto="1"/>
      </font>
      <fill>
        <patternFill>
          <bgColor theme="9" tint="0.79998168889431442"/>
        </patternFill>
      </fill>
    </dxf>
    <dxf>
      <fill>
        <patternFill>
          <bgColor theme="9" tint="0.39994506668294322"/>
        </patternFill>
      </fill>
    </dxf>
    <dxf>
      <font>
        <b val="0"/>
        <i/>
        <strike val="0"/>
        <color rgb="FFFF0000"/>
      </font>
    </dxf>
  </dxfs>
  <tableStyles count="0" defaultTableStyle="TableStyleMedium9" defaultPivotStyle="PivotStyleLight16"/>
  <colors>
    <mruColors>
      <color rgb="FFFEFEE6"/>
      <color rgb="FFFFFFCC"/>
      <color rgb="FF20305E"/>
      <color rgb="FFF1F2C6"/>
      <color rgb="FF66CCFF"/>
      <color rgb="FFFF9797"/>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1154312</xdr:colOff>
      <xdr:row>0</xdr:row>
      <xdr:rowOff>7080</xdr:rowOff>
    </xdr:from>
    <xdr:to>
      <xdr:col>6</xdr:col>
      <xdr:colOff>1732</xdr:colOff>
      <xdr:row>4</xdr:row>
      <xdr:rowOff>43295</xdr:rowOff>
    </xdr:to>
    <xdr:pic>
      <xdr:nvPicPr>
        <xdr:cNvPr id="3" name="Picture 2"/>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53971" y="7080"/>
          <a:ext cx="1540397" cy="6077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Salestracker\Salestracker%202012%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oer"/>
      <sheetName val="Begroting"/>
      <sheetName val="Mediaplan"/>
      <sheetName val="MP Bannerconnect"/>
      <sheetName val="Data"/>
      <sheetName val="Interesses"/>
      <sheetName val="Sales forecast"/>
      <sheetName val="Buying forecast"/>
      <sheetName val="Salesforecast HQ"/>
      <sheetName val="Forecasts"/>
      <sheetName val="Forecast impressions"/>
      <sheetName val="Mediaplan (2)"/>
      <sheetName val="ForecastFinancesheet"/>
      <sheetName val="Sheet3"/>
    </sheetNames>
    <sheetDataSet>
      <sheetData sheetId="0"/>
      <sheetData sheetId="1"/>
      <sheetData sheetId="2"/>
      <sheetData sheetId="3"/>
      <sheetData sheetId="4">
        <row r="5">
          <cell r="B5">
            <v>0</v>
          </cell>
        </row>
      </sheetData>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T1135"/>
  <sheetViews>
    <sheetView showZeros="0" tabSelected="1" zoomScale="85" zoomScaleNormal="85" workbookViewId="0">
      <pane ySplit="5" topLeftCell="A6" activePane="bottomLeft" state="frozen"/>
      <selection activeCell="A5" sqref="A5"/>
      <selection pane="bottomLeft" activeCell="I16" sqref="I16"/>
    </sheetView>
  </sheetViews>
  <sheetFormatPr defaultColWidth="9.140625" defaultRowHeight="15" outlineLevelCol="1" x14ac:dyDescent="0.25"/>
  <cols>
    <col min="1" max="1" width="16.7109375" style="23" customWidth="1"/>
    <col min="2" max="2" width="24.85546875" style="108" customWidth="1"/>
    <col min="3" max="3" width="13.85546875" style="1" customWidth="1"/>
    <col min="4" max="4" width="24" style="1" customWidth="1"/>
    <col min="5" max="5" width="27" style="1" bestFit="1" customWidth="1"/>
    <col min="6" max="6" width="38.28515625" style="1" bestFit="1" customWidth="1"/>
    <col min="7" max="7" width="11.5703125" style="19" customWidth="1"/>
    <col min="8" max="8" width="10.5703125" style="19" customWidth="1"/>
    <col min="9" max="9" width="12.42578125" style="23" customWidth="1"/>
    <col min="10" max="10" width="14" style="19" customWidth="1"/>
    <col min="11" max="11" width="11.42578125" style="19" customWidth="1"/>
    <col min="12" max="12" width="13.42578125" style="10" customWidth="1"/>
    <col min="13" max="13" width="13.7109375" style="10" customWidth="1"/>
    <col min="14" max="14" width="11.7109375" style="10" hidden="1" customWidth="1"/>
    <col min="15" max="15" width="2.7109375" style="10" hidden="1" customWidth="1"/>
    <col min="16" max="16" width="7.140625" style="193" hidden="1" customWidth="1"/>
    <col min="17" max="17" width="15" style="10" customWidth="1"/>
    <col min="18" max="19" width="11.7109375" style="10" customWidth="1"/>
    <col min="20" max="22" width="14.7109375" style="12" customWidth="1"/>
    <col min="23" max="23" width="16.28515625" style="36" customWidth="1"/>
    <col min="24" max="26" width="15.7109375" style="25" customWidth="1"/>
    <col min="27" max="27" width="11.28515625" style="10" bestFit="1" customWidth="1"/>
    <col min="28" max="28" width="10.42578125" style="292" bestFit="1" customWidth="1"/>
    <col min="29" max="29" width="12.7109375" style="292" bestFit="1" customWidth="1"/>
    <col min="30" max="30" width="19.140625" style="10" customWidth="1"/>
    <col min="31" max="31" width="15.7109375" style="10" bestFit="1" customWidth="1"/>
    <col min="32" max="32" width="12.5703125" style="20" hidden="1" customWidth="1" outlineLevel="1"/>
    <col min="33" max="33" width="14.7109375" style="20" hidden="1" customWidth="1" outlineLevel="1"/>
    <col min="34" max="34" width="29" style="1" customWidth="1" outlineLevel="1"/>
    <col min="35" max="35" width="24.85546875" style="1" bestFit="1" customWidth="1" outlineLevel="1"/>
    <col min="36" max="37" width="20.5703125" style="23" bestFit="1" customWidth="1" outlineLevel="1"/>
    <col min="38" max="38" width="35.28515625" style="1" customWidth="1"/>
    <col min="39" max="39" width="21.42578125" style="171" hidden="1" customWidth="1"/>
    <col min="40" max="40" width="16.42578125" style="171" customWidth="1"/>
    <col min="41" max="41" width="16.7109375" style="171" bestFit="1" customWidth="1"/>
    <col min="42" max="42" width="18.42578125" style="10" bestFit="1" customWidth="1"/>
    <col min="43" max="43" width="108.7109375" style="268" customWidth="1"/>
    <col min="44" max="44" width="12" style="1" customWidth="1"/>
    <col min="45" max="45" width="17" style="1" customWidth="1"/>
    <col min="46" max="46" width="13.85546875" style="1" customWidth="1"/>
    <col min="47" max="48" width="9.140625" style="1" customWidth="1"/>
    <col min="49" max="16384" width="9.140625" style="1"/>
  </cols>
  <sheetData>
    <row r="1" spans="1:46" s="17" customFormat="1" ht="2.25" customHeight="1" x14ac:dyDescent="0.25">
      <c r="B1" s="107"/>
      <c r="L1" s="30"/>
      <c r="M1" s="30"/>
      <c r="N1" s="30"/>
      <c r="O1" s="30"/>
      <c r="P1" s="30"/>
      <c r="Q1" s="30"/>
      <c r="R1" s="30"/>
      <c r="S1" s="30"/>
      <c r="T1" s="34"/>
      <c r="U1" s="34"/>
      <c r="V1" s="34"/>
      <c r="W1" s="35"/>
      <c r="X1" s="24"/>
      <c r="Y1" s="24"/>
      <c r="Z1" s="24"/>
      <c r="AA1" s="30"/>
      <c r="AB1" s="290"/>
      <c r="AC1" s="290"/>
      <c r="AD1" s="30"/>
      <c r="AE1" s="30"/>
      <c r="AF1" s="18"/>
      <c r="AG1" s="18"/>
      <c r="AM1" s="170"/>
      <c r="AN1" s="170"/>
      <c r="AO1" s="170"/>
      <c r="AQ1" s="269"/>
    </row>
    <row r="2" spans="1:46" s="17" customFormat="1" ht="2.25" customHeight="1" x14ac:dyDescent="0.25">
      <c r="B2" s="107"/>
      <c r="L2" s="30"/>
      <c r="M2" s="30"/>
      <c r="N2" s="30"/>
      <c r="O2" s="30"/>
      <c r="P2" s="30"/>
      <c r="Q2" s="30"/>
      <c r="R2" s="223">
        <v>0</v>
      </c>
      <c r="S2" s="30"/>
      <c r="T2" s="34"/>
      <c r="U2" s="34"/>
      <c r="V2" s="34"/>
      <c r="W2" s="35"/>
      <c r="X2" s="24"/>
      <c r="Y2" s="24"/>
      <c r="Z2" s="24"/>
      <c r="AA2" s="30"/>
      <c r="AB2" s="290"/>
      <c r="AC2" s="290"/>
      <c r="AD2" s="30"/>
      <c r="AE2" s="30"/>
      <c r="AF2" s="18"/>
      <c r="AG2" s="18"/>
      <c r="AM2" s="170"/>
      <c r="AN2" s="170"/>
      <c r="AO2" s="170"/>
      <c r="AQ2" s="269"/>
    </row>
    <row r="3" spans="1:46" s="17" customFormat="1" ht="2.25" customHeight="1" x14ac:dyDescent="0.25">
      <c r="B3" s="107"/>
      <c r="D3" s="21"/>
      <c r="L3" s="30"/>
      <c r="M3" s="30"/>
      <c r="N3" s="30"/>
      <c r="O3" s="30"/>
      <c r="P3" s="30"/>
      <c r="Q3" s="30"/>
      <c r="R3" s="30"/>
      <c r="S3" s="30"/>
      <c r="T3" s="34"/>
      <c r="U3" s="34"/>
      <c r="V3" s="34"/>
      <c r="W3" s="35"/>
      <c r="X3" s="24"/>
      <c r="Y3" s="24"/>
      <c r="Z3" s="24"/>
      <c r="AA3" s="30"/>
      <c r="AB3" s="290"/>
      <c r="AC3" s="290"/>
      <c r="AD3" s="30"/>
      <c r="AE3" s="30"/>
      <c r="AF3" s="18"/>
      <c r="AG3" s="18"/>
      <c r="AM3" s="170"/>
      <c r="AN3" s="170"/>
      <c r="AO3" s="170"/>
      <c r="AQ3" s="269"/>
    </row>
    <row r="4" spans="1:46" s="192" customFormat="1" ht="15" customHeight="1" thickBot="1" x14ac:dyDescent="0.3">
      <c r="B4" s="191">
        <v>1</v>
      </c>
      <c r="C4" s="191">
        <v>2</v>
      </c>
      <c r="D4" s="191">
        <v>3</v>
      </c>
      <c r="E4" s="191">
        <v>4</v>
      </c>
      <c r="F4" s="191">
        <v>5</v>
      </c>
      <c r="G4" s="191">
        <v>6</v>
      </c>
      <c r="H4" s="191">
        <v>7</v>
      </c>
      <c r="I4" s="191">
        <v>8</v>
      </c>
      <c r="J4" s="191">
        <v>9</v>
      </c>
      <c r="K4" s="191">
        <v>10</v>
      </c>
      <c r="L4" s="191">
        <v>11</v>
      </c>
      <c r="M4" s="191">
        <v>12</v>
      </c>
      <c r="N4" s="191">
        <v>13</v>
      </c>
      <c r="O4" s="191">
        <v>14</v>
      </c>
      <c r="P4" s="191">
        <v>15</v>
      </c>
      <c r="Q4" s="191">
        <v>16</v>
      </c>
      <c r="R4" s="191">
        <v>17</v>
      </c>
      <c r="S4" s="191">
        <v>18</v>
      </c>
      <c r="T4" s="191">
        <v>19</v>
      </c>
      <c r="U4" s="191"/>
      <c r="V4" s="191"/>
      <c r="W4" s="191">
        <v>20</v>
      </c>
      <c r="X4" s="191">
        <v>21</v>
      </c>
      <c r="Y4" s="191"/>
      <c r="Z4" s="191"/>
      <c r="AA4" s="191">
        <v>22</v>
      </c>
      <c r="AB4" s="291">
        <v>23</v>
      </c>
      <c r="AC4" s="291">
        <v>24</v>
      </c>
      <c r="AD4" s="191">
        <v>25</v>
      </c>
      <c r="AE4" s="191">
        <v>26</v>
      </c>
      <c r="AF4" s="191">
        <v>27</v>
      </c>
      <c r="AG4" s="191">
        <v>28</v>
      </c>
      <c r="AH4" s="191">
        <v>29</v>
      </c>
      <c r="AI4" s="191">
        <v>30</v>
      </c>
      <c r="AJ4" s="191">
        <v>31</v>
      </c>
      <c r="AK4" s="191">
        <v>32</v>
      </c>
      <c r="AL4" s="191">
        <v>33</v>
      </c>
      <c r="AM4" s="191">
        <v>34</v>
      </c>
      <c r="AN4" s="191">
        <v>35</v>
      </c>
      <c r="AO4" s="191">
        <v>36</v>
      </c>
      <c r="AP4" s="191">
        <v>37</v>
      </c>
      <c r="AQ4" s="270">
        <v>38</v>
      </c>
    </row>
    <row r="5" spans="1:46" s="311" customFormat="1" ht="15.75" customHeight="1" thickBot="1" x14ac:dyDescent="0.3">
      <c r="B5" s="298" t="s">
        <v>632</v>
      </c>
      <c r="C5" s="299" t="s">
        <v>25</v>
      </c>
      <c r="D5" s="299" t="s">
        <v>485</v>
      </c>
      <c r="E5" s="299" t="s">
        <v>36</v>
      </c>
      <c r="F5" s="299" t="s">
        <v>381</v>
      </c>
      <c r="G5" s="300" t="s">
        <v>486</v>
      </c>
      <c r="H5" s="300" t="s">
        <v>487</v>
      </c>
      <c r="I5" s="299" t="s">
        <v>633</v>
      </c>
      <c r="J5" s="300" t="s">
        <v>476</v>
      </c>
      <c r="K5" s="300" t="s">
        <v>475</v>
      </c>
      <c r="L5" s="301" t="s">
        <v>560</v>
      </c>
      <c r="M5" s="301" t="s">
        <v>560</v>
      </c>
      <c r="N5" s="301" t="s">
        <v>560</v>
      </c>
      <c r="O5" s="301" t="s">
        <v>560</v>
      </c>
      <c r="P5" s="301" t="s">
        <v>577</v>
      </c>
      <c r="Q5" s="301" t="s">
        <v>553</v>
      </c>
      <c r="R5" s="301" t="s">
        <v>566</v>
      </c>
      <c r="S5" s="301" t="s">
        <v>567</v>
      </c>
      <c r="T5" s="302" t="s">
        <v>29</v>
      </c>
      <c r="U5" s="516" t="s">
        <v>866</v>
      </c>
      <c r="V5" s="516" t="s">
        <v>543</v>
      </c>
      <c r="W5" s="303" t="s">
        <v>30</v>
      </c>
      <c r="X5" s="304" t="s">
        <v>28</v>
      </c>
      <c r="Y5" s="516" t="s">
        <v>866</v>
      </c>
      <c r="Z5" s="516" t="s">
        <v>543</v>
      </c>
      <c r="AA5" s="301" t="s">
        <v>527</v>
      </c>
      <c r="AB5" s="305" t="s">
        <v>383</v>
      </c>
      <c r="AC5" s="305" t="s">
        <v>384</v>
      </c>
      <c r="AD5" s="301" t="s">
        <v>634</v>
      </c>
      <c r="AE5" s="301" t="s">
        <v>635</v>
      </c>
      <c r="AF5" s="306" t="s">
        <v>496</v>
      </c>
      <c r="AG5" s="306" t="s">
        <v>389</v>
      </c>
      <c r="AH5" s="299" t="s">
        <v>492</v>
      </c>
      <c r="AI5" s="307" t="s">
        <v>493</v>
      </c>
      <c r="AJ5" s="307" t="s">
        <v>564</v>
      </c>
      <c r="AK5" s="307" t="s">
        <v>565</v>
      </c>
      <c r="AL5" s="299" t="s">
        <v>369</v>
      </c>
      <c r="AM5" s="308" t="s">
        <v>547</v>
      </c>
      <c r="AN5" s="309" t="s">
        <v>575</v>
      </c>
      <c r="AO5" s="309" t="s">
        <v>576</v>
      </c>
      <c r="AP5" s="301" t="s">
        <v>570</v>
      </c>
      <c r="AQ5" s="310" t="s">
        <v>483</v>
      </c>
      <c r="AR5" s="311" t="s">
        <v>636</v>
      </c>
      <c r="AS5" s="311" t="s">
        <v>637</v>
      </c>
      <c r="AT5" s="311" t="s">
        <v>638</v>
      </c>
    </row>
    <row r="6" spans="1:46" s="383" customFormat="1" ht="36" customHeight="1" x14ac:dyDescent="0.25">
      <c r="A6" s="397" t="s">
        <v>859</v>
      </c>
      <c r="B6" s="383" t="s">
        <v>863</v>
      </c>
      <c r="C6" s="383" t="s">
        <v>25</v>
      </c>
      <c r="D6" s="384" t="s">
        <v>518</v>
      </c>
      <c r="E6" s="383" t="s">
        <v>603</v>
      </c>
      <c r="F6" s="383" t="s">
        <v>844</v>
      </c>
      <c r="G6" s="385" t="s">
        <v>602</v>
      </c>
      <c r="H6" s="385" t="s">
        <v>470</v>
      </c>
      <c r="I6" s="386" t="s">
        <v>518</v>
      </c>
      <c r="J6" s="383" t="s">
        <v>847</v>
      </c>
      <c r="K6" s="383" t="s">
        <v>848</v>
      </c>
      <c r="L6" s="383" t="s">
        <v>849</v>
      </c>
      <c r="M6" s="383" t="s">
        <v>861</v>
      </c>
      <c r="Q6" s="383" t="s">
        <v>850</v>
      </c>
      <c r="R6" s="387"/>
      <c r="S6" s="387"/>
      <c r="T6" s="388" t="s">
        <v>518</v>
      </c>
      <c r="U6" s="388" t="s">
        <v>851</v>
      </c>
      <c r="V6" s="388" t="s">
        <v>851</v>
      </c>
      <c r="W6" s="389" t="s">
        <v>852</v>
      </c>
      <c r="X6" s="395" t="s">
        <v>869</v>
      </c>
      <c r="Y6" s="395" t="s">
        <v>853</v>
      </c>
      <c r="Z6" s="395" t="s">
        <v>853</v>
      </c>
      <c r="AA6" s="383" t="s">
        <v>518</v>
      </c>
      <c r="AB6" s="396" t="s">
        <v>854</v>
      </c>
      <c r="AC6" s="391" t="s">
        <v>855</v>
      </c>
      <c r="AD6" s="383" t="s">
        <v>856</v>
      </c>
      <c r="AE6" s="383" t="s">
        <v>518</v>
      </c>
      <c r="AL6" s="383" t="s">
        <v>518</v>
      </c>
      <c r="AM6" s="392"/>
      <c r="AN6" s="383" t="s">
        <v>518</v>
      </c>
      <c r="AO6" s="383" t="s">
        <v>518</v>
      </c>
      <c r="AP6" s="383" t="s">
        <v>518</v>
      </c>
      <c r="AQ6" s="393" t="s">
        <v>857</v>
      </c>
    </row>
    <row r="7" spans="1:46" s="383" customFormat="1" ht="16.5" customHeight="1" x14ac:dyDescent="0.25">
      <c r="A7" s="397" t="s">
        <v>858</v>
      </c>
      <c r="B7" s="383" t="s">
        <v>846</v>
      </c>
      <c r="C7" s="383" t="s">
        <v>864</v>
      </c>
      <c r="D7" s="384"/>
      <c r="E7" s="383" t="s">
        <v>864</v>
      </c>
      <c r="F7" s="383" t="s">
        <v>845</v>
      </c>
      <c r="G7" s="385" t="s">
        <v>846</v>
      </c>
      <c r="H7" s="385" t="s">
        <v>846</v>
      </c>
      <c r="I7" s="386"/>
      <c r="J7" s="383" t="s">
        <v>846</v>
      </c>
      <c r="K7" s="383" t="s">
        <v>846</v>
      </c>
      <c r="M7" s="383" t="s">
        <v>846</v>
      </c>
      <c r="Q7" s="383" t="s">
        <v>845</v>
      </c>
      <c r="R7" s="387"/>
      <c r="S7" s="387"/>
      <c r="T7" s="388"/>
      <c r="U7" s="388" t="s">
        <v>846</v>
      </c>
      <c r="V7" s="388" t="s">
        <v>846</v>
      </c>
      <c r="W7" s="389" t="s">
        <v>846</v>
      </c>
      <c r="X7" s="390" t="s">
        <v>845</v>
      </c>
      <c r="Y7" s="388" t="s">
        <v>846</v>
      </c>
      <c r="Z7" s="388" t="s">
        <v>846</v>
      </c>
      <c r="AB7" s="383" t="s">
        <v>846</v>
      </c>
      <c r="AC7" s="383" t="s">
        <v>846</v>
      </c>
      <c r="AD7" s="383" t="s">
        <v>846</v>
      </c>
      <c r="AM7" s="392"/>
      <c r="AQ7" s="393" t="s">
        <v>846</v>
      </c>
    </row>
    <row r="8" spans="1:46" s="383" customFormat="1" ht="78.75" customHeight="1" x14ac:dyDescent="0.25">
      <c r="A8" s="398" t="s">
        <v>860</v>
      </c>
      <c r="B8" s="384"/>
      <c r="D8" s="384"/>
      <c r="G8" s="385"/>
      <c r="H8" s="385"/>
      <c r="I8" s="386"/>
      <c r="Q8" s="384" t="s">
        <v>862</v>
      </c>
      <c r="R8" s="399" t="s">
        <v>871</v>
      </c>
      <c r="S8" s="400"/>
      <c r="T8" s="515" t="s">
        <v>865</v>
      </c>
      <c r="U8" s="515" t="s">
        <v>867</v>
      </c>
      <c r="V8" s="515" t="s">
        <v>868</v>
      </c>
      <c r="W8" s="394" t="s">
        <v>872</v>
      </c>
      <c r="X8" s="390"/>
      <c r="Y8" s="515" t="s">
        <v>867</v>
      </c>
      <c r="Z8" s="515" t="s">
        <v>868</v>
      </c>
      <c r="AB8" s="391"/>
      <c r="AC8" s="391"/>
      <c r="AD8" s="394" t="s">
        <v>873</v>
      </c>
      <c r="AH8" s="401" t="s">
        <v>870</v>
      </c>
      <c r="AI8" s="402"/>
      <c r="AJ8" s="402"/>
      <c r="AK8" s="403"/>
      <c r="AL8" s="384" t="s">
        <v>874</v>
      </c>
      <c r="AM8" s="392"/>
      <c r="AQ8" s="393"/>
    </row>
    <row r="9" spans="1:46" s="32" customFormat="1" ht="15" customHeight="1" x14ac:dyDescent="0.25">
      <c r="B9" s="32">
        <v>20160001</v>
      </c>
      <c r="C9" s="32" t="s">
        <v>33</v>
      </c>
      <c r="D9" s="32" t="s">
        <v>672</v>
      </c>
      <c r="E9" s="32" t="s">
        <v>673</v>
      </c>
      <c r="F9" s="32" t="s">
        <v>675</v>
      </c>
      <c r="G9" s="244">
        <v>42371</v>
      </c>
      <c r="H9" s="244">
        <v>42386</v>
      </c>
      <c r="I9" s="91">
        <f t="shared" ref="I9:I10" si="0">IF(G9=0,0,(WORKDAY(G9,-5,Holidays)))</f>
        <v>42366</v>
      </c>
      <c r="J9" s="32" t="s">
        <v>674</v>
      </c>
      <c r="K9" s="32" t="s">
        <v>595</v>
      </c>
      <c r="L9" s="32" t="s">
        <v>557</v>
      </c>
      <c r="Q9" s="32" t="s">
        <v>628</v>
      </c>
      <c r="R9" s="186"/>
      <c r="S9" s="186">
        <v>1</v>
      </c>
      <c r="T9" s="254">
        <v>400000</v>
      </c>
      <c r="U9" s="254">
        <f>T9*R9</f>
        <v>0</v>
      </c>
      <c r="V9" s="254">
        <f>T9*S9</f>
        <v>400000</v>
      </c>
      <c r="W9" s="255">
        <v>10</v>
      </c>
      <c r="X9" s="26">
        <f t="shared" ref="X9:X24" si="1">T9/1000*W9</f>
        <v>4000</v>
      </c>
      <c r="Y9" s="26">
        <f>X9*R9</f>
        <v>0</v>
      </c>
      <c r="Z9" s="26">
        <f>X9*S9</f>
        <v>4000</v>
      </c>
      <c r="AB9" s="289" t="s">
        <v>392</v>
      </c>
      <c r="AC9" s="289" t="s">
        <v>392</v>
      </c>
      <c r="AD9" s="32">
        <v>3</v>
      </c>
      <c r="AE9" s="32" t="str">
        <f>IF(J9="xaxis TV","10","25")</f>
        <v>25</v>
      </c>
      <c r="AL9" s="32" t="s">
        <v>79</v>
      </c>
      <c r="AM9" s="224" t="s">
        <v>572</v>
      </c>
      <c r="AN9" s="32" t="str">
        <f t="shared" ref="AN9:AN72" si="2">IF(ISNUMBER(SEARCH("retargeting",L9&amp;M9&amp;N9&amp;O9,1)),"Specify Tagging","No Retargeting")</f>
        <v>No Retargeting</v>
      </c>
      <c r="AO9" s="32" t="s">
        <v>589</v>
      </c>
      <c r="AP9" s="32" t="str">
        <f t="shared" ref="AP9:AP72" si="3">IF(ISNUMBER(SEARCH("Context",L9&amp;M9&amp;N9&amp;O9,1)),"Please Provide list","no contextual")</f>
        <v>no contextual</v>
      </c>
      <c r="AQ9" s="312" t="s">
        <v>678</v>
      </c>
    </row>
    <row r="10" spans="1:46" s="32" customFormat="1" ht="15" customHeight="1" x14ac:dyDescent="0.25">
      <c r="B10" s="32">
        <v>20160002</v>
      </c>
      <c r="C10" s="32" t="s">
        <v>33</v>
      </c>
      <c r="D10" s="32" t="s">
        <v>672</v>
      </c>
      <c r="E10" s="32" t="s">
        <v>673</v>
      </c>
      <c r="F10" s="32" t="s">
        <v>682</v>
      </c>
      <c r="G10" s="244">
        <v>42415</v>
      </c>
      <c r="H10" s="244">
        <v>42421</v>
      </c>
      <c r="I10" s="91">
        <f t="shared" si="0"/>
        <v>42408</v>
      </c>
      <c r="J10" s="32" t="s">
        <v>674</v>
      </c>
      <c r="K10" s="32" t="s">
        <v>595</v>
      </c>
      <c r="L10" s="32" t="s">
        <v>557</v>
      </c>
      <c r="Q10" s="32" t="s">
        <v>21</v>
      </c>
      <c r="R10" s="186"/>
      <c r="S10" s="186">
        <v>1</v>
      </c>
      <c r="T10" s="254">
        <v>200000</v>
      </c>
      <c r="U10" s="254">
        <f t="shared" ref="U10:U73" si="4">T10*R10</f>
        <v>0</v>
      </c>
      <c r="V10" s="254">
        <f t="shared" ref="V10:V73" si="5">T10*S10</f>
        <v>200000</v>
      </c>
      <c r="W10" s="255">
        <v>10</v>
      </c>
      <c r="X10" s="26">
        <f t="shared" si="1"/>
        <v>2000</v>
      </c>
      <c r="Y10" s="26">
        <f t="shared" ref="Y10:Y73" si="6">X10*R10</f>
        <v>0</v>
      </c>
      <c r="Z10" s="26">
        <f t="shared" ref="Z10:Z73" si="7">X10*S10</f>
        <v>2000</v>
      </c>
      <c r="AB10" s="289" t="s">
        <v>392</v>
      </c>
      <c r="AC10" s="289" t="s">
        <v>392</v>
      </c>
      <c r="AD10" s="32">
        <v>3</v>
      </c>
      <c r="AE10" s="32" t="str">
        <f t="shared" ref="AE10:AE71" si="8">IF(J10="xaxis TV","10","25")</f>
        <v>25</v>
      </c>
      <c r="AL10" s="32" t="s">
        <v>79</v>
      </c>
      <c r="AM10" s="224" t="s">
        <v>572</v>
      </c>
      <c r="AN10" s="32" t="str">
        <f t="shared" si="2"/>
        <v>No Retargeting</v>
      </c>
      <c r="AO10" s="32" t="s">
        <v>589</v>
      </c>
      <c r="AP10" s="32" t="str">
        <f t="shared" si="3"/>
        <v>no contextual</v>
      </c>
      <c r="AQ10" s="312" t="s">
        <v>685</v>
      </c>
    </row>
    <row r="11" spans="1:46" s="32" customFormat="1" ht="15" customHeight="1" x14ac:dyDescent="0.25">
      <c r="B11" s="32">
        <v>20160003</v>
      </c>
      <c r="C11" s="32" t="s">
        <v>33</v>
      </c>
      <c r="D11" s="32" t="s">
        <v>672</v>
      </c>
      <c r="E11" s="32" t="s">
        <v>673</v>
      </c>
      <c r="F11" s="32" t="s">
        <v>676</v>
      </c>
      <c r="G11" s="244">
        <v>42436</v>
      </c>
      <c r="H11" s="244">
        <v>42441</v>
      </c>
      <c r="I11" s="91">
        <f t="shared" ref="I11:I69" si="9">IF(G11=0,0,(WORKDAY(G11,-5,Holidays)))</f>
        <v>42429</v>
      </c>
      <c r="J11" s="32" t="s">
        <v>674</v>
      </c>
      <c r="K11" s="32" t="s">
        <v>595</v>
      </c>
      <c r="L11" s="32" t="s">
        <v>557</v>
      </c>
      <c r="Q11" s="32" t="s">
        <v>21</v>
      </c>
      <c r="R11" s="186"/>
      <c r="S11" s="186">
        <v>1</v>
      </c>
      <c r="T11" s="254">
        <v>400000</v>
      </c>
      <c r="U11" s="254">
        <f t="shared" si="4"/>
        <v>0</v>
      </c>
      <c r="V11" s="254">
        <f t="shared" si="5"/>
        <v>400000</v>
      </c>
      <c r="W11" s="255">
        <v>10</v>
      </c>
      <c r="X11" s="26">
        <f t="shared" si="1"/>
        <v>4000</v>
      </c>
      <c r="Y11" s="26">
        <f t="shared" si="6"/>
        <v>0</v>
      </c>
      <c r="Z11" s="26">
        <f t="shared" si="7"/>
        <v>4000</v>
      </c>
      <c r="AB11" s="289" t="s">
        <v>392</v>
      </c>
      <c r="AC11" s="289" t="s">
        <v>392</v>
      </c>
      <c r="AD11" s="32">
        <v>3</v>
      </c>
      <c r="AE11" s="32" t="str">
        <f t="shared" si="8"/>
        <v>25</v>
      </c>
      <c r="AL11" s="32" t="s">
        <v>79</v>
      </c>
      <c r="AM11" s="224" t="s">
        <v>572</v>
      </c>
      <c r="AN11" s="32" t="str">
        <f t="shared" si="2"/>
        <v>No Retargeting</v>
      </c>
      <c r="AO11" s="32" t="s">
        <v>589</v>
      </c>
      <c r="AP11" s="32" t="str">
        <f t="shared" si="3"/>
        <v>no contextual</v>
      </c>
      <c r="AQ11" s="312" t="s">
        <v>677</v>
      </c>
    </row>
    <row r="12" spans="1:46" s="32" customFormat="1" ht="15" customHeight="1" x14ac:dyDescent="0.25">
      <c r="B12" s="32">
        <v>20160004</v>
      </c>
      <c r="C12" s="32" t="s">
        <v>34</v>
      </c>
      <c r="D12" s="32" t="s">
        <v>679</v>
      </c>
      <c r="E12" s="32" t="s">
        <v>680</v>
      </c>
      <c r="F12" s="32" t="s">
        <v>681</v>
      </c>
      <c r="G12" s="244">
        <v>42373</v>
      </c>
      <c r="H12" s="244">
        <v>42393</v>
      </c>
      <c r="I12" s="91">
        <f t="shared" si="9"/>
        <v>42366</v>
      </c>
      <c r="J12" s="32" t="s">
        <v>396</v>
      </c>
      <c r="K12" s="32" t="s">
        <v>595</v>
      </c>
      <c r="L12" s="32" t="s">
        <v>561</v>
      </c>
      <c r="Q12" s="32" t="s">
        <v>628</v>
      </c>
      <c r="R12" s="186">
        <v>0.5</v>
      </c>
      <c r="S12" s="186">
        <v>0.5</v>
      </c>
      <c r="T12" s="254">
        <v>1352500</v>
      </c>
      <c r="U12" s="254">
        <f t="shared" si="4"/>
        <v>676250</v>
      </c>
      <c r="V12" s="254">
        <f t="shared" si="5"/>
        <v>676250</v>
      </c>
      <c r="W12" s="255">
        <v>4</v>
      </c>
      <c r="X12" s="26">
        <f t="shared" si="1"/>
        <v>5410</v>
      </c>
      <c r="Y12" s="26">
        <f t="shared" si="6"/>
        <v>2705</v>
      </c>
      <c r="Z12" s="26">
        <f t="shared" si="7"/>
        <v>2705</v>
      </c>
      <c r="AB12" s="289" t="s">
        <v>392</v>
      </c>
      <c r="AC12" s="289" t="s">
        <v>392</v>
      </c>
      <c r="AD12" s="32">
        <v>3</v>
      </c>
      <c r="AE12" s="32" t="str">
        <f t="shared" si="8"/>
        <v>25</v>
      </c>
      <c r="AH12" s="32" t="s">
        <v>395</v>
      </c>
      <c r="AI12" s="32" t="s">
        <v>558</v>
      </c>
      <c r="AJ12" s="32" t="s">
        <v>424</v>
      </c>
      <c r="AL12" s="32" t="s">
        <v>42</v>
      </c>
      <c r="AM12" s="224" t="s">
        <v>572</v>
      </c>
      <c r="AN12" s="32" t="str">
        <f t="shared" si="2"/>
        <v>No Retargeting</v>
      </c>
      <c r="AO12" s="32" t="s">
        <v>589</v>
      </c>
      <c r="AP12" s="32" t="str">
        <f t="shared" si="3"/>
        <v>no contextual</v>
      </c>
      <c r="AQ12" s="312"/>
    </row>
    <row r="13" spans="1:46" s="32" customFormat="1" ht="15" customHeight="1" x14ac:dyDescent="0.25">
      <c r="B13" s="32">
        <v>20160005</v>
      </c>
      <c r="C13" s="32" t="s">
        <v>33</v>
      </c>
      <c r="D13" s="32" t="s">
        <v>672</v>
      </c>
      <c r="E13" s="32" t="s">
        <v>673</v>
      </c>
      <c r="F13" s="32" t="s">
        <v>683</v>
      </c>
      <c r="G13" s="244">
        <v>42422</v>
      </c>
      <c r="H13" s="244">
        <v>42435</v>
      </c>
      <c r="I13" s="91">
        <f t="shared" si="9"/>
        <v>42415</v>
      </c>
      <c r="J13" s="32" t="s">
        <v>674</v>
      </c>
      <c r="K13" s="32" t="s">
        <v>595</v>
      </c>
      <c r="L13" s="32" t="s">
        <v>557</v>
      </c>
      <c r="Q13" s="32" t="s">
        <v>21</v>
      </c>
      <c r="R13" s="186"/>
      <c r="S13" s="186">
        <v>1</v>
      </c>
      <c r="T13" s="254">
        <v>400000</v>
      </c>
      <c r="U13" s="254">
        <f t="shared" si="4"/>
        <v>0</v>
      </c>
      <c r="V13" s="254">
        <f t="shared" si="5"/>
        <v>400000</v>
      </c>
      <c r="W13" s="255">
        <v>10</v>
      </c>
      <c r="X13" s="26">
        <f t="shared" si="1"/>
        <v>4000</v>
      </c>
      <c r="Y13" s="26">
        <f t="shared" si="6"/>
        <v>0</v>
      </c>
      <c r="Z13" s="26">
        <f t="shared" si="7"/>
        <v>4000</v>
      </c>
      <c r="AB13" s="289" t="s">
        <v>392</v>
      </c>
      <c r="AC13" s="289" t="s">
        <v>392</v>
      </c>
      <c r="AD13" s="32">
        <v>3</v>
      </c>
      <c r="AE13" s="32" t="str">
        <f t="shared" si="8"/>
        <v>25</v>
      </c>
      <c r="AL13" s="32" t="s">
        <v>79</v>
      </c>
      <c r="AM13" s="224" t="s">
        <v>572</v>
      </c>
      <c r="AN13" s="32" t="str">
        <f t="shared" si="2"/>
        <v>No Retargeting</v>
      </c>
      <c r="AO13" s="32" t="s">
        <v>589</v>
      </c>
      <c r="AP13" s="32" t="str">
        <f t="shared" si="3"/>
        <v>no contextual</v>
      </c>
      <c r="AQ13" s="312" t="s">
        <v>684</v>
      </c>
    </row>
    <row r="14" spans="1:46" s="32" customFormat="1" ht="15" customHeight="1" x14ac:dyDescent="0.25">
      <c r="B14" s="32">
        <v>20160006</v>
      </c>
      <c r="C14" s="32" t="s">
        <v>33</v>
      </c>
      <c r="D14" s="32" t="s">
        <v>686</v>
      </c>
      <c r="E14" s="32" t="s">
        <v>687</v>
      </c>
      <c r="F14" s="32" t="s">
        <v>688</v>
      </c>
      <c r="G14" s="244">
        <v>42373</v>
      </c>
      <c r="H14" s="244">
        <v>42400</v>
      </c>
      <c r="I14" s="91">
        <f t="shared" si="9"/>
        <v>42366</v>
      </c>
      <c r="J14" s="32" t="s">
        <v>396</v>
      </c>
      <c r="K14" s="32" t="s">
        <v>595</v>
      </c>
      <c r="L14" s="32" t="s">
        <v>528</v>
      </c>
      <c r="Q14" s="32" t="s">
        <v>628</v>
      </c>
      <c r="R14" s="186">
        <v>0.3</v>
      </c>
      <c r="S14" s="186">
        <v>0.7</v>
      </c>
      <c r="T14" s="254">
        <v>300000</v>
      </c>
      <c r="U14" s="254">
        <f t="shared" si="4"/>
        <v>90000</v>
      </c>
      <c r="V14" s="254">
        <f t="shared" si="5"/>
        <v>210000</v>
      </c>
      <c r="W14" s="255">
        <v>5</v>
      </c>
      <c r="X14" s="26">
        <f t="shared" si="1"/>
        <v>1500</v>
      </c>
      <c r="Y14" s="26">
        <f t="shared" si="6"/>
        <v>450</v>
      </c>
      <c r="Z14" s="26">
        <f t="shared" si="7"/>
        <v>1050</v>
      </c>
      <c r="AB14" s="289" t="s">
        <v>392</v>
      </c>
      <c r="AC14" s="289" t="s">
        <v>392</v>
      </c>
      <c r="AD14" s="32">
        <v>3</v>
      </c>
      <c r="AE14" s="32" t="str">
        <f t="shared" si="8"/>
        <v>25</v>
      </c>
      <c r="AL14" s="32" t="s">
        <v>45</v>
      </c>
      <c r="AM14" s="224" t="s">
        <v>572</v>
      </c>
      <c r="AN14" s="32" t="str">
        <f t="shared" si="2"/>
        <v>Specify Tagging</v>
      </c>
      <c r="AO14" s="32" t="s">
        <v>589</v>
      </c>
      <c r="AP14" s="32" t="str">
        <f t="shared" si="3"/>
        <v>no contextual</v>
      </c>
    </row>
    <row r="15" spans="1:46" s="32" customFormat="1" ht="15" customHeight="1" x14ac:dyDescent="0.25">
      <c r="B15" s="32">
        <v>20160007</v>
      </c>
      <c r="C15" s="32" t="s">
        <v>33</v>
      </c>
      <c r="D15" s="32" t="s">
        <v>686</v>
      </c>
      <c r="E15" s="32" t="s">
        <v>689</v>
      </c>
      <c r="F15" s="32" t="s">
        <v>690</v>
      </c>
      <c r="G15" s="244">
        <v>42387</v>
      </c>
      <c r="H15" s="244">
        <v>42412</v>
      </c>
      <c r="I15" s="91">
        <f t="shared" si="9"/>
        <v>42380</v>
      </c>
      <c r="J15" s="32" t="s">
        <v>396</v>
      </c>
      <c r="K15" s="32" t="s">
        <v>595</v>
      </c>
      <c r="L15" s="32" t="s">
        <v>561</v>
      </c>
      <c r="Q15" s="32" t="s">
        <v>628</v>
      </c>
      <c r="R15" s="186">
        <v>0.38</v>
      </c>
      <c r="S15" s="186">
        <v>0.62</v>
      </c>
      <c r="T15" s="254">
        <v>3200000</v>
      </c>
      <c r="U15" s="254">
        <f t="shared" si="4"/>
        <v>1216000</v>
      </c>
      <c r="V15" s="254">
        <f t="shared" si="5"/>
        <v>1984000</v>
      </c>
      <c r="W15" s="255">
        <v>4</v>
      </c>
      <c r="X15" s="26">
        <f t="shared" si="1"/>
        <v>12800</v>
      </c>
      <c r="Y15" s="26">
        <f t="shared" si="6"/>
        <v>4864</v>
      </c>
      <c r="Z15" s="26">
        <f t="shared" si="7"/>
        <v>7936</v>
      </c>
      <c r="AB15" s="289" t="s">
        <v>392</v>
      </c>
      <c r="AC15" s="289" t="s">
        <v>392</v>
      </c>
      <c r="AD15" s="32">
        <v>3</v>
      </c>
      <c r="AE15" s="32" t="str">
        <f t="shared" si="8"/>
        <v>25</v>
      </c>
      <c r="AH15" s="32" t="s">
        <v>666</v>
      </c>
      <c r="AI15" s="32" t="s">
        <v>395</v>
      </c>
      <c r="AJ15" s="32" t="s">
        <v>631</v>
      </c>
      <c r="AK15" s="32" t="s">
        <v>20</v>
      </c>
      <c r="AL15" s="32" t="s">
        <v>69</v>
      </c>
      <c r="AM15" s="224" t="s">
        <v>572</v>
      </c>
      <c r="AN15" s="32" t="str">
        <f t="shared" si="2"/>
        <v>No Retargeting</v>
      </c>
      <c r="AO15" s="32" t="s">
        <v>589</v>
      </c>
      <c r="AP15" s="32" t="str">
        <f t="shared" si="3"/>
        <v>no contextual</v>
      </c>
      <c r="AQ15" s="312"/>
    </row>
    <row r="16" spans="1:46" s="32" customFormat="1" ht="15" customHeight="1" x14ac:dyDescent="0.25">
      <c r="B16" s="32">
        <v>20160008</v>
      </c>
      <c r="C16" s="32" t="s">
        <v>33</v>
      </c>
      <c r="D16" s="32" t="s">
        <v>686</v>
      </c>
      <c r="E16" s="32" t="s">
        <v>689</v>
      </c>
      <c r="F16" s="32" t="s">
        <v>691</v>
      </c>
      <c r="G16" s="244">
        <v>42387</v>
      </c>
      <c r="H16" s="244">
        <v>42400</v>
      </c>
      <c r="I16" s="91">
        <f t="shared" si="9"/>
        <v>42380</v>
      </c>
      <c r="J16" s="32" t="s">
        <v>404</v>
      </c>
      <c r="K16" s="32" t="s">
        <v>595</v>
      </c>
      <c r="L16" s="32" t="s">
        <v>562</v>
      </c>
      <c r="Q16" s="32" t="s">
        <v>628</v>
      </c>
      <c r="R16" s="186">
        <v>0.38</v>
      </c>
      <c r="S16" s="186">
        <v>0.62</v>
      </c>
      <c r="T16" s="254">
        <v>490000</v>
      </c>
      <c r="U16" s="254">
        <f t="shared" si="4"/>
        <v>186200</v>
      </c>
      <c r="V16" s="254">
        <f t="shared" si="5"/>
        <v>303800</v>
      </c>
      <c r="W16" s="255">
        <v>20</v>
      </c>
      <c r="X16" s="26">
        <f t="shared" si="1"/>
        <v>9800</v>
      </c>
      <c r="Y16" s="26">
        <f t="shared" si="6"/>
        <v>3724</v>
      </c>
      <c r="Z16" s="26">
        <f t="shared" si="7"/>
        <v>6076</v>
      </c>
      <c r="AB16" s="289" t="s">
        <v>392</v>
      </c>
      <c r="AC16" s="289" t="s">
        <v>692</v>
      </c>
      <c r="AD16" s="32">
        <v>3</v>
      </c>
      <c r="AE16" s="32" t="str">
        <f t="shared" si="8"/>
        <v>10</v>
      </c>
      <c r="AL16" s="32" t="s">
        <v>69</v>
      </c>
      <c r="AM16" s="224" t="s">
        <v>572</v>
      </c>
      <c r="AN16" s="32" t="str">
        <f t="shared" si="2"/>
        <v>No Retargeting</v>
      </c>
      <c r="AO16" s="32" t="s">
        <v>589</v>
      </c>
      <c r="AP16" s="32" t="str">
        <f t="shared" si="3"/>
        <v>no contextual</v>
      </c>
      <c r="AQ16" s="312" t="s">
        <v>693</v>
      </c>
    </row>
    <row r="17" spans="2:43" s="32" customFormat="1" ht="15" customHeight="1" x14ac:dyDescent="0.25">
      <c r="B17" s="32">
        <v>20160009</v>
      </c>
      <c r="C17" s="32" t="s">
        <v>33</v>
      </c>
      <c r="D17" s="32" t="s">
        <v>686</v>
      </c>
      <c r="E17" s="32" t="s">
        <v>694</v>
      </c>
      <c r="F17" s="32" t="s">
        <v>697</v>
      </c>
      <c r="G17" s="244">
        <v>42422</v>
      </c>
      <c r="H17" s="244">
        <v>42456</v>
      </c>
      <c r="I17" s="91">
        <f t="shared" si="9"/>
        <v>42415</v>
      </c>
      <c r="J17" s="32" t="s">
        <v>404</v>
      </c>
      <c r="K17" s="32" t="s">
        <v>595</v>
      </c>
      <c r="L17" s="32" t="s">
        <v>561</v>
      </c>
      <c r="Q17" s="32" t="s">
        <v>22</v>
      </c>
      <c r="R17" s="186">
        <v>0.4</v>
      </c>
      <c r="S17" s="186">
        <v>0.6</v>
      </c>
      <c r="T17" s="254">
        <v>300000</v>
      </c>
      <c r="U17" s="254">
        <f t="shared" si="4"/>
        <v>120000</v>
      </c>
      <c r="V17" s="254">
        <f t="shared" si="5"/>
        <v>180000</v>
      </c>
      <c r="W17" s="255">
        <v>25</v>
      </c>
      <c r="X17" s="26">
        <f t="shared" si="1"/>
        <v>7500</v>
      </c>
      <c r="Y17" s="26">
        <f t="shared" si="6"/>
        <v>3000</v>
      </c>
      <c r="Z17" s="26">
        <f t="shared" si="7"/>
        <v>4500</v>
      </c>
      <c r="AB17" s="289" t="s">
        <v>392</v>
      </c>
      <c r="AC17" s="289" t="s">
        <v>392</v>
      </c>
      <c r="AD17" s="32">
        <v>3</v>
      </c>
      <c r="AE17" s="32" t="str">
        <f t="shared" si="8"/>
        <v>10</v>
      </c>
      <c r="AH17" s="32" t="s">
        <v>558</v>
      </c>
      <c r="AI17" s="32" t="s">
        <v>424</v>
      </c>
      <c r="AJ17" s="32" t="s">
        <v>631</v>
      </c>
      <c r="AL17" s="32" t="s">
        <v>354</v>
      </c>
      <c r="AM17" s="224" t="s">
        <v>572</v>
      </c>
      <c r="AN17" s="32" t="str">
        <f t="shared" si="2"/>
        <v>No Retargeting</v>
      </c>
      <c r="AO17" s="32" t="s">
        <v>589</v>
      </c>
      <c r="AP17" s="32" t="str">
        <f t="shared" si="3"/>
        <v>no contextual</v>
      </c>
      <c r="AQ17" s="312" t="s">
        <v>696</v>
      </c>
    </row>
    <row r="18" spans="2:43" s="32" customFormat="1" ht="15" customHeight="1" x14ac:dyDescent="0.25">
      <c r="B18" s="32">
        <v>20160010</v>
      </c>
      <c r="C18" s="32" t="s">
        <v>33</v>
      </c>
      <c r="D18" s="32" t="s">
        <v>686</v>
      </c>
      <c r="E18" s="32" t="s">
        <v>694</v>
      </c>
      <c r="F18" s="32" t="s">
        <v>698</v>
      </c>
      <c r="G18" s="244">
        <v>42422</v>
      </c>
      <c r="H18" s="244">
        <v>42456</v>
      </c>
      <c r="I18" s="91">
        <f t="shared" si="9"/>
        <v>42415</v>
      </c>
      <c r="J18" s="32" t="s">
        <v>404</v>
      </c>
      <c r="K18" s="32" t="s">
        <v>595</v>
      </c>
      <c r="L18" s="32" t="s">
        <v>562</v>
      </c>
      <c r="Q18" s="32" t="s">
        <v>22</v>
      </c>
      <c r="R18" s="186">
        <v>0.4</v>
      </c>
      <c r="S18" s="186">
        <v>0.6</v>
      </c>
      <c r="T18" s="254">
        <v>900000</v>
      </c>
      <c r="U18" s="254">
        <f t="shared" si="4"/>
        <v>360000</v>
      </c>
      <c r="V18" s="254">
        <f t="shared" si="5"/>
        <v>540000</v>
      </c>
      <c r="W18" s="255">
        <v>20</v>
      </c>
      <c r="X18" s="26">
        <f t="shared" si="1"/>
        <v>18000</v>
      </c>
      <c r="Y18" s="26">
        <f t="shared" si="6"/>
        <v>7200</v>
      </c>
      <c r="Z18" s="26">
        <f t="shared" si="7"/>
        <v>10800</v>
      </c>
      <c r="AB18" s="289" t="s">
        <v>392</v>
      </c>
      <c r="AC18" s="289" t="s">
        <v>695</v>
      </c>
      <c r="AD18" s="32">
        <v>3</v>
      </c>
      <c r="AE18" s="32" t="str">
        <f t="shared" si="8"/>
        <v>10</v>
      </c>
      <c r="AL18" s="32" t="s">
        <v>354</v>
      </c>
      <c r="AM18" s="224" t="s">
        <v>572</v>
      </c>
      <c r="AN18" s="32" t="str">
        <f t="shared" si="2"/>
        <v>No Retargeting</v>
      </c>
      <c r="AO18" s="32" t="s">
        <v>589</v>
      </c>
      <c r="AP18" s="32" t="str">
        <f t="shared" si="3"/>
        <v>no contextual</v>
      </c>
      <c r="AQ18" s="312" t="s">
        <v>696</v>
      </c>
    </row>
    <row r="19" spans="2:43" s="32" customFormat="1" ht="15" customHeight="1" x14ac:dyDescent="0.25">
      <c r="B19" s="32">
        <v>20160011</v>
      </c>
      <c r="C19" s="32" t="s">
        <v>33</v>
      </c>
      <c r="D19" s="32" t="s">
        <v>686</v>
      </c>
      <c r="E19" s="32" t="s">
        <v>694</v>
      </c>
      <c r="F19" s="32" t="s">
        <v>699</v>
      </c>
      <c r="G19" s="244">
        <v>42639</v>
      </c>
      <c r="H19" s="244">
        <v>42734</v>
      </c>
      <c r="I19" s="91">
        <f t="shared" si="9"/>
        <v>42632</v>
      </c>
      <c r="J19" s="32" t="s">
        <v>404</v>
      </c>
      <c r="K19" s="32" t="s">
        <v>595</v>
      </c>
      <c r="L19" s="32" t="s">
        <v>561</v>
      </c>
      <c r="Q19" s="32" t="s">
        <v>21</v>
      </c>
      <c r="R19" s="186">
        <v>0.4</v>
      </c>
      <c r="S19" s="186">
        <v>0.6</v>
      </c>
      <c r="T19" s="254">
        <v>200000</v>
      </c>
      <c r="U19" s="254">
        <f t="shared" si="4"/>
        <v>80000</v>
      </c>
      <c r="V19" s="254">
        <f t="shared" si="5"/>
        <v>120000</v>
      </c>
      <c r="W19" s="255">
        <v>25</v>
      </c>
      <c r="X19" s="26">
        <f t="shared" si="1"/>
        <v>5000</v>
      </c>
      <c r="Y19" s="26">
        <f t="shared" si="6"/>
        <v>2000</v>
      </c>
      <c r="Z19" s="26">
        <f t="shared" si="7"/>
        <v>3000</v>
      </c>
      <c r="AB19" s="289" t="s">
        <v>392</v>
      </c>
      <c r="AC19" s="289" t="s">
        <v>392</v>
      </c>
      <c r="AD19" s="32">
        <v>3</v>
      </c>
      <c r="AE19" s="32" t="str">
        <f t="shared" si="8"/>
        <v>10</v>
      </c>
      <c r="AH19" s="32" t="s">
        <v>558</v>
      </c>
      <c r="AI19" s="32" t="s">
        <v>424</v>
      </c>
      <c r="AJ19" s="32" t="s">
        <v>631</v>
      </c>
      <c r="AL19" s="32" t="s">
        <v>354</v>
      </c>
      <c r="AM19" s="224">
        <v>0</v>
      </c>
      <c r="AN19" s="32" t="str">
        <f t="shared" si="2"/>
        <v>No Retargeting</v>
      </c>
      <c r="AO19" s="32" t="s">
        <v>589</v>
      </c>
      <c r="AP19" s="32" t="str">
        <f t="shared" si="3"/>
        <v>no contextual</v>
      </c>
      <c r="AQ19" s="312" t="s">
        <v>696</v>
      </c>
    </row>
    <row r="20" spans="2:43" s="32" customFormat="1" ht="15" customHeight="1" x14ac:dyDescent="0.25">
      <c r="B20" s="32">
        <v>20160012</v>
      </c>
      <c r="C20" s="32" t="s">
        <v>33</v>
      </c>
      <c r="D20" s="32" t="s">
        <v>686</v>
      </c>
      <c r="E20" s="32" t="s">
        <v>694</v>
      </c>
      <c r="F20" s="32" t="s">
        <v>700</v>
      </c>
      <c r="G20" s="244">
        <v>42639</v>
      </c>
      <c r="H20" s="244">
        <v>42734</v>
      </c>
      <c r="I20" s="91">
        <f t="shared" si="9"/>
        <v>42632</v>
      </c>
      <c r="J20" s="32" t="s">
        <v>404</v>
      </c>
      <c r="K20" s="32" t="s">
        <v>595</v>
      </c>
      <c r="L20" s="32" t="s">
        <v>562</v>
      </c>
      <c r="Q20" s="32" t="s">
        <v>21</v>
      </c>
      <c r="R20" s="186">
        <v>0.4</v>
      </c>
      <c r="S20" s="186">
        <v>0.6</v>
      </c>
      <c r="T20" s="254">
        <v>600000</v>
      </c>
      <c r="U20" s="254">
        <f t="shared" si="4"/>
        <v>240000</v>
      </c>
      <c r="V20" s="254">
        <f t="shared" si="5"/>
        <v>360000</v>
      </c>
      <c r="W20" s="255">
        <v>20</v>
      </c>
      <c r="X20" s="26">
        <f t="shared" si="1"/>
        <v>12000</v>
      </c>
      <c r="Y20" s="26">
        <f t="shared" si="6"/>
        <v>4800</v>
      </c>
      <c r="Z20" s="26">
        <f t="shared" si="7"/>
        <v>7200</v>
      </c>
      <c r="AB20" s="289" t="s">
        <v>392</v>
      </c>
      <c r="AC20" s="289" t="s">
        <v>695</v>
      </c>
      <c r="AD20" s="32">
        <v>3</v>
      </c>
      <c r="AE20" s="32" t="str">
        <f t="shared" si="8"/>
        <v>10</v>
      </c>
      <c r="AL20" s="32" t="s">
        <v>354</v>
      </c>
      <c r="AM20" s="224">
        <v>0</v>
      </c>
      <c r="AN20" s="32" t="str">
        <f t="shared" si="2"/>
        <v>No Retargeting</v>
      </c>
      <c r="AO20" s="32" t="s">
        <v>589</v>
      </c>
      <c r="AP20" s="32" t="str">
        <f t="shared" si="3"/>
        <v>no contextual</v>
      </c>
      <c r="AQ20" s="312" t="s">
        <v>696</v>
      </c>
    </row>
    <row r="21" spans="2:43" s="32" customFormat="1" ht="15" customHeight="1" x14ac:dyDescent="0.25">
      <c r="B21" s="32">
        <v>20160013</v>
      </c>
      <c r="C21" s="32" t="s">
        <v>33</v>
      </c>
      <c r="D21" s="32" t="s">
        <v>712</v>
      </c>
      <c r="E21" s="32" t="s">
        <v>713</v>
      </c>
      <c r="F21" s="32" t="s">
        <v>714</v>
      </c>
      <c r="G21" s="244">
        <v>42387</v>
      </c>
      <c r="H21" s="244">
        <v>42401</v>
      </c>
      <c r="I21" s="91">
        <f t="shared" si="9"/>
        <v>42380</v>
      </c>
      <c r="J21" s="32" t="s">
        <v>396</v>
      </c>
      <c r="K21" s="32" t="s">
        <v>595</v>
      </c>
      <c r="L21" s="32" t="s">
        <v>561</v>
      </c>
      <c r="Q21" s="32" t="s">
        <v>628</v>
      </c>
      <c r="R21" s="186">
        <v>1</v>
      </c>
      <c r="S21" s="186"/>
      <c r="T21" s="254">
        <v>2000000</v>
      </c>
      <c r="U21" s="254">
        <f t="shared" si="4"/>
        <v>2000000</v>
      </c>
      <c r="V21" s="254">
        <f t="shared" si="5"/>
        <v>0</v>
      </c>
      <c r="W21" s="255">
        <v>4</v>
      </c>
      <c r="X21" s="26">
        <f t="shared" si="1"/>
        <v>8000</v>
      </c>
      <c r="Y21" s="26">
        <f t="shared" si="6"/>
        <v>8000</v>
      </c>
      <c r="Z21" s="26">
        <f t="shared" si="7"/>
        <v>0</v>
      </c>
      <c r="AB21" s="289" t="s">
        <v>392</v>
      </c>
      <c r="AC21" s="289" t="s">
        <v>392</v>
      </c>
      <c r="AD21" s="32">
        <v>3</v>
      </c>
      <c r="AE21" s="32" t="str">
        <f t="shared" si="8"/>
        <v>25</v>
      </c>
      <c r="AH21" s="32" t="s">
        <v>395</v>
      </c>
      <c r="AL21" s="32" t="s">
        <v>42</v>
      </c>
      <c r="AM21" s="224">
        <v>0</v>
      </c>
      <c r="AN21" s="32" t="str">
        <f t="shared" si="2"/>
        <v>No Retargeting</v>
      </c>
      <c r="AO21" s="32" t="s">
        <v>589</v>
      </c>
      <c r="AP21" s="32" t="str">
        <f t="shared" si="3"/>
        <v>no contextual</v>
      </c>
    </row>
    <row r="22" spans="2:43" s="32" customFormat="1" ht="15" customHeight="1" x14ac:dyDescent="0.25">
      <c r="B22" s="32">
        <v>20160014</v>
      </c>
      <c r="C22" s="32" t="s">
        <v>33</v>
      </c>
      <c r="D22" s="32" t="s">
        <v>712</v>
      </c>
      <c r="E22" s="32" t="s">
        <v>713</v>
      </c>
      <c r="F22" s="32" t="s">
        <v>715</v>
      </c>
      <c r="G22" s="244">
        <v>42387</v>
      </c>
      <c r="H22" s="244">
        <v>42401</v>
      </c>
      <c r="I22" s="91">
        <f t="shared" si="9"/>
        <v>42380</v>
      </c>
      <c r="J22" s="32" t="s">
        <v>396</v>
      </c>
      <c r="K22" s="32" t="s">
        <v>559</v>
      </c>
      <c r="L22" s="32" t="s">
        <v>557</v>
      </c>
      <c r="Q22" s="32" t="s">
        <v>628</v>
      </c>
      <c r="R22" s="186">
        <v>1</v>
      </c>
      <c r="S22" s="186"/>
      <c r="T22" s="254">
        <v>500000</v>
      </c>
      <c r="U22" s="254">
        <f t="shared" si="4"/>
        <v>500000</v>
      </c>
      <c r="V22" s="254">
        <f t="shared" si="5"/>
        <v>0</v>
      </c>
      <c r="W22" s="255">
        <v>3</v>
      </c>
      <c r="X22" s="26">
        <f t="shared" si="1"/>
        <v>1500</v>
      </c>
      <c r="Y22" s="26">
        <f t="shared" si="6"/>
        <v>1500</v>
      </c>
      <c r="Z22" s="26">
        <f t="shared" si="7"/>
        <v>0</v>
      </c>
      <c r="AB22" s="289" t="s">
        <v>392</v>
      </c>
      <c r="AC22" s="289" t="s">
        <v>392</v>
      </c>
      <c r="AD22" s="32">
        <v>3</v>
      </c>
      <c r="AE22" s="32" t="str">
        <f t="shared" si="8"/>
        <v>25</v>
      </c>
      <c r="AL22" s="32" t="s">
        <v>42</v>
      </c>
      <c r="AM22" s="224">
        <v>0</v>
      </c>
      <c r="AN22" s="32" t="str">
        <f t="shared" si="2"/>
        <v>No Retargeting</v>
      </c>
      <c r="AO22" s="32" t="s">
        <v>589</v>
      </c>
      <c r="AP22" s="32" t="str">
        <f t="shared" si="3"/>
        <v>no contextual</v>
      </c>
    </row>
    <row r="23" spans="2:43" s="32" customFormat="1" ht="15" customHeight="1" x14ac:dyDescent="0.25">
      <c r="B23" s="32">
        <v>20160015</v>
      </c>
      <c r="C23" s="32" t="s">
        <v>34</v>
      </c>
      <c r="D23" s="32" t="s">
        <v>716</v>
      </c>
      <c r="E23" s="32" t="s">
        <v>717</v>
      </c>
      <c r="F23" s="32" t="s">
        <v>718</v>
      </c>
      <c r="G23" s="244">
        <v>42380</v>
      </c>
      <c r="H23" s="244">
        <v>42393</v>
      </c>
      <c r="I23" s="91">
        <f t="shared" si="9"/>
        <v>42373</v>
      </c>
      <c r="J23" s="32" t="s">
        <v>396</v>
      </c>
      <c r="K23" s="32" t="s">
        <v>595</v>
      </c>
      <c r="L23" s="32" t="s">
        <v>557</v>
      </c>
      <c r="Q23" s="32" t="s">
        <v>628</v>
      </c>
      <c r="R23" s="186">
        <v>0.5</v>
      </c>
      <c r="S23" s="186">
        <v>0.5</v>
      </c>
      <c r="T23" s="254">
        <v>5000000</v>
      </c>
      <c r="U23" s="254">
        <f t="shared" si="4"/>
        <v>2500000</v>
      </c>
      <c r="V23" s="254">
        <f t="shared" si="5"/>
        <v>2500000</v>
      </c>
      <c r="W23" s="255">
        <v>2</v>
      </c>
      <c r="X23" s="26">
        <f t="shared" si="1"/>
        <v>10000</v>
      </c>
      <c r="Y23" s="26">
        <f t="shared" si="6"/>
        <v>5000</v>
      </c>
      <c r="Z23" s="26">
        <f t="shared" si="7"/>
        <v>5000</v>
      </c>
      <c r="AB23" s="289" t="s">
        <v>392</v>
      </c>
      <c r="AC23" s="289" t="s">
        <v>392</v>
      </c>
      <c r="AD23" s="32">
        <v>3</v>
      </c>
      <c r="AE23" s="32" t="str">
        <f t="shared" si="8"/>
        <v>25</v>
      </c>
      <c r="AL23" s="32" t="s">
        <v>42</v>
      </c>
      <c r="AM23" s="224">
        <v>0</v>
      </c>
      <c r="AN23" s="32" t="str">
        <f t="shared" si="2"/>
        <v>No Retargeting</v>
      </c>
      <c r="AO23" s="32" t="s">
        <v>589</v>
      </c>
      <c r="AP23" s="32" t="str">
        <f t="shared" si="3"/>
        <v>no contextual</v>
      </c>
    </row>
    <row r="24" spans="2:43" s="32" customFormat="1" ht="15" customHeight="1" x14ac:dyDescent="0.25">
      <c r="B24" s="32">
        <v>20160016</v>
      </c>
      <c r="C24" s="32" t="s">
        <v>35</v>
      </c>
      <c r="D24" s="32" t="s">
        <v>719</v>
      </c>
      <c r="E24" s="32" t="s">
        <v>720</v>
      </c>
      <c r="F24" s="32" t="s">
        <v>721</v>
      </c>
      <c r="G24" s="244">
        <v>42380</v>
      </c>
      <c r="H24" s="244">
        <v>42407</v>
      </c>
      <c r="I24" s="91">
        <f t="shared" si="9"/>
        <v>42373</v>
      </c>
      <c r="J24" s="32" t="s">
        <v>396</v>
      </c>
      <c r="K24" s="32" t="s">
        <v>595</v>
      </c>
      <c r="L24" s="32" t="s">
        <v>557</v>
      </c>
      <c r="Q24" s="32" t="s">
        <v>530</v>
      </c>
      <c r="R24" s="186">
        <v>0.5</v>
      </c>
      <c r="S24" s="186">
        <v>0.5</v>
      </c>
      <c r="T24" s="254">
        <v>2500000</v>
      </c>
      <c r="U24" s="254">
        <f t="shared" si="4"/>
        <v>1250000</v>
      </c>
      <c r="V24" s="254">
        <f t="shared" si="5"/>
        <v>1250000</v>
      </c>
      <c r="W24" s="255">
        <v>4</v>
      </c>
      <c r="X24" s="26">
        <f t="shared" si="1"/>
        <v>10000</v>
      </c>
      <c r="Y24" s="26">
        <f t="shared" si="6"/>
        <v>5000</v>
      </c>
      <c r="Z24" s="26">
        <f t="shared" si="7"/>
        <v>5000</v>
      </c>
      <c r="AB24" s="289" t="s">
        <v>392</v>
      </c>
      <c r="AC24" s="289" t="s">
        <v>392</v>
      </c>
      <c r="AD24" s="32">
        <v>3</v>
      </c>
      <c r="AE24" s="32" t="str">
        <f t="shared" si="8"/>
        <v>25</v>
      </c>
      <c r="AL24" s="32" t="s">
        <v>42</v>
      </c>
      <c r="AM24" s="224">
        <v>0</v>
      </c>
      <c r="AN24" s="32" t="str">
        <f t="shared" si="2"/>
        <v>No Retargeting</v>
      </c>
      <c r="AO24" s="32" t="s">
        <v>589</v>
      </c>
      <c r="AP24" s="32" t="str">
        <f t="shared" si="3"/>
        <v>no contextual</v>
      </c>
    </row>
    <row r="25" spans="2:43" s="32" customFormat="1" ht="15" customHeight="1" x14ac:dyDescent="0.25">
      <c r="B25" s="32">
        <v>20160017</v>
      </c>
      <c r="C25" s="32" t="s">
        <v>35</v>
      </c>
      <c r="D25" s="32" t="s">
        <v>719</v>
      </c>
      <c r="E25" s="32" t="s">
        <v>720</v>
      </c>
      <c r="F25" s="32" t="s">
        <v>722</v>
      </c>
      <c r="G25" s="244">
        <v>42401</v>
      </c>
      <c r="H25" s="244">
        <v>42449</v>
      </c>
      <c r="I25" s="91">
        <f t="shared" si="9"/>
        <v>42394</v>
      </c>
      <c r="J25" s="32" t="s">
        <v>404</v>
      </c>
      <c r="K25" s="32" t="s">
        <v>584</v>
      </c>
      <c r="L25" s="32" t="s">
        <v>561</v>
      </c>
      <c r="M25" s="32" t="s">
        <v>562</v>
      </c>
      <c r="Q25" s="32" t="s">
        <v>21</v>
      </c>
      <c r="R25" s="186">
        <v>0.5</v>
      </c>
      <c r="S25" s="186">
        <v>0.5</v>
      </c>
      <c r="T25" s="254">
        <v>600000</v>
      </c>
      <c r="U25" s="254">
        <f t="shared" si="4"/>
        <v>300000</v>
      </c>
      <c r="V25" s="254">
        <f t="shared" si="5"/>
        <v>300000</v>
      </c>
      <c r="W25" s="255">
        <v>25</v>
      </c>
      <c r="X25" s="26">
        <f t="shared" ref="X25:X86" si="10">T25/1000*W25</f>
        <v>15000</v>
      </c>
      <c r="Y25" s="26">
        <f t="shared" si="6"/>
        <v>7500</v>
      </c>
      <c r="Z25" s="26">
        <f t="shared" si="7"/>
        <v>7500</v>
      </c>
      <c r="AB25" s="289" t="s">
        <v>392</v>
      </c>
      <c r="AC25" s="289" t="s">
        <v>529</v>
      </c>
      <c r="AD25" s="32">
        <v>3</v>
      </c>
      <c r="AE25" s="32" t="str">
        <f t="shared" si="8"/>
        <v>10</v>
      </c>
      <c r="AI25" s="32" t="s">
        <v>723</v>
      </c>
      <c r="AJ25" s="32" t="s">
        <v>724</v>
      </c>
      <c r="AK25" s="32" t="s">
        <v>725</v>
      </c>
      <c r="AL25" s="32" t="s">
        <v>42</v>
      </c>
      <c r="AM25" s="224">
        <v>0</v>
      </c>
      <c r="AN25" s="32" t="str">
        <f t="shared" si="2"/>
        <v>No Retargeting</v>
      </c>
      <c r="AO25" s="32" t="s">
        <v>589</v>
      </c>
      <c r="AP25" s="32" t="str">
        <f t="shared" si="3"/>
        <v>no contextual</v>
      </c>
      <c r="AQ25" s="312" t="s">
        <v>726</v>
      </c>
    </row>
    <row r="26" spans="2:43" s="32" customFormat="1" ht="15" customHeight="1" x14ac:dyDescent="0.25">
      <c r="B26" s="32">
        <v>20160018</v>
      </c>
      <c r="C26" s="32" t="s">
        <v>35</v>
      </c>
      <c r="D26" s="32" t="s">
        <v>719</v>
      </c>
      <c r="E26" s="32" t="s">
        <v>727</v>
      </c>
      <c r="F26" s="32" t="s">
        <v>787</v>
      </c>
      <c r="G26" s="244">
        <v>42373</v>
      </c>
      <c r="H26" s="244">
        <v>42400</v>
      </c>
      <c r="I26" s="91">
        <f t="shared" si="9"/>
        <v>42366</v>
      </c>
      <c r="J26" s="32" t="s">
        <v>396</v>
      </c>
      <c r="K26" s="32" t="s">
        <v>595</v>
      </c>
      <c r="L26" s="32" t="s">
        <v>561</v>
      </c>
      <c r="Q26" s="32" t="s">
        <v>628</v>
      </c>
      <c r="R26" s="186"/>
      <c r="S26" s="186">
        <v>1</v>
      </c>
      <c r="T26" s="254">
        <v>1200000</v>
      </c>
      <c r="U26" s="254">
        <f t="shared" si="4"/>
        <v>0</v>
      </c>
      <c r="V26" s="254">
        <f t="shared" si="5"/>
        <v>1200000</v>
      </c>
      <c r="W26" s="255">
        <v>4</v>
      </c>
      <c r="X26" s="26">
        <f t="shared" si="10"/>
        <v>4800</v>
      </c>
      <c r="Y26" s="26">
        <f t="shared" si="6"/>
        <v>0</v>
      </c>
      <c r="Z26" s="26">
        <f t="shared" si="7"/>
        <v>4800</v>
      </c>
      <c r="AB26" s="289" t="s">
        <v>392</v>
      </c>
      <c r="AC26" s="289" t="s">
        <v>392</v>
      </c>
      <c r="AD26" s="32">
        <v>3</v>
      </c>
      <c r="AE26" s="32" t="str">
        <f t="shared" si="8"/>
        <v>25</v>
      </c>
      <c r="AL26" s="32" t="s">
        <v>20</v>
      </c>
      <c r="AM26" s="224">
        <v>0</v>
      </c>
      <c r="AN26" s="32" t="str">
        <f t="shared" si="2"/>
        <v>No Retargeting</v>
      </c>
      <c r="AO26" s="32" t="s">
        <v>589</v>
      </c>
      <c r="AP26" s="32" t="str">
        <f t="shared" si="3"/>
        <v>no contextual</v>
      </c>
      <c r="AQ26" s="32" t="s">
        <v>728</v>
      </c>
    </row>
    <row r="27" spans="2:43" s="32" customFormat="1" ht="15" customHeight="1" x14ac:dyDescent="0.25">
      <c r="B27" s="32">
        <v>20160019</v>
      </c>
      <c r="C27" s="32" t="s">
        <v>35</v>
      </c>
      <c r="D27" s="32" t="s">
        <v>719</v>
      </c>
      <c r="E27" s="32" t="s">
        <v>720</v>
      </c>
      <c r="F27" s="32" t="s">
        <v>729</v>
      </c>
      <c r="G27" s="244">
        <v>42381</v>
      </c>
      <c r="H27" s="244">
        <v>42399</v>
      </c>
      <c r="I27" s="91">
        <f t="shared" si="9"/>
        <v>42374</v>
      </c>
      <c r="J27" s="32" t="s">
        <v>404</v>
      </c>
      <c r="K27" s="32" t="s">
        <v>584</v>
      </c>
      <c r="L27" s="32" t="s">
        <v>562</v>
      </c>
      <c r="Q27" s="32" t="s">
        <v>22</v>
      </c>
      <c r="R27" s="186">
        <v>0.5</v>
      </c>
      <c r="S27" s="186">
        <v>0.5</v>
      </c>
      <c r="T27" s="254">
        <v>600000</v>
      </c>
      <c r="U27" s="254">
        <f t="shared" si="4"/>
        <v>300000</v>
      </c>
      <c r="V27" s="254">
        <f t="shared" si="5"/>
        <v>300000</v>
      </c>
      <c r="W27" s="255">
        <v>20</v>
      </c>
      <c r="X27" s="26">
        <f t="shared" si="10"/>
        <v>12000</v>
      </c>
      <c r="Y27" s="26">
        <f t="shared" si="6"/>
        <v>6000</v>
      </c>
      <c r="Z27" s="26">
        <f t="shared" si="7"/>
        <v>6000</v>
      </c>
      <c r="AB27" s="289" t="s">
        <v>392</v>
      </c>
      <c r="AC27" s="289" t="s">
        <v>732</v>
      </c>
      <c r="AD27" s="32">
        <v>3</v>
      </c>
      <c r="AE27" s="32" t="str">
        <f t="shared" si="8"/>
        <v>10</v>
      </c>
      <c r="AL27" s="32" t="s">
        <v>42</v>
      </c>
      <c r="AM27" s="224">
        <v>0</v>
      </c>
      <c r="AN27" s="32" t="str">
        <f t="shared" si="2"/>
        <v>No Retargeting</v>
      </c>
      <c r="AO27" s="32" t="s">
        <v>589</v>
      </c>
      <c r="AP27" s="32" t="str">
        <f t="shared" si="3"/>
        <v>no contextual</v>
      </c>
    </row>
    <row r="28" spans="2:43" s="32" customFormat="1" ht="15" customHeight="1" x14ac:dyDescent="0.25">
      <c r="B28" s="32">
        <v>20160020</v>
      </c>
      <c r="C28" s="32" t="s">
        <v>35</v>
      </c>
      <c r="D28" s="32" t="s">
        <v>719</v>
      </c>
      <c r="E28" s="32" t="s">
        <v>720</v>
      </c>
      <c r="F28" s="32" t="s">
        <v>730</v>
      </c>
      <c r="G28" s="244">
        <v>42394</v>
      </c>
      <c r="H28" s="244">
        <v>42407</v>
      </c>
      <c r="I28" s="91">
        <f t="shared" si="9"/>
        <v>42387</v>
      </c>
      <c r="J28" s="32" t="s">
        <v>396</v>
      </c>
      <c r="K28" s="32" t="s">
        <v>595</v>
      </c>
      <c r="L28" s="32" t="s">
        <v>557</v>
      </c>
      <c r="Q28" s="32" t="s">
        <v>628</v>
      </c>
      <c r="R28" s="186">
        <v>0.5</v>
      </c>
      <c r="S28" s="186">
        <v>0.5</v>
      </c>
      <c r="T28" s="254">
        <v>1000000</v>
      </c>
      <c r="U28" s="254">
        <f t="shared" si="4"/>
        <v>500000</v>
      </c>
      <c r="V28" s="254">
        <f t="shared" si="5"/>
        <v>500000</v>
      </c>
      <c r="W28" s="255">
        <v>2</v>
      </c>
      <c r="X28" s="26">
        <f t="shared" si="10"/>
        <v>2000</v>
      </c>
      <c r="Y28" s="26">
        <f t="shared" si="6"/>
        <v>1000</v>
      </c>
      <c r="Z28" s="26">
        <f t="shared" si="7"/>
        <v>1000</v>
      </c>
      <c r="AB28" s="289" t="s">
        <v>392</v>
      </c>
      <c r="AC28" s="289" t="s">
        <v>392</v>
      </c>
      <c r="AD28" s="32">
        <v>3</v>
      </c>
      <c r="AE28" s="32" t="str">
        <f t="shared" si="8"/>
        <v>25</v>
      </c>
      <c r="AL28" s="32" t="s">
        <v>42</v>
      </c>
      <c r="AM28" s="224">
        <v>0</v>
      </c>
      <c r="AN28" s="32" t="str">
        <f t="shared" si="2"/>
        <v>No Retargeting</v>
      </c>
      <c r="AO28" s="32" t="s">
        <v>589</v>
      </c>
      <c r="AP28" s="32" t="str">
        <f t="shared" si="3"/>
        <v>no contextual</v>
      </c>
    </row>
    <row r="29" spans="2:43" s="32" customFormat="1" ht="15" customHeight="1" x14ac:dyDescent="0.25">
      <c r="B29" s="32">
        <v>20160021</v>
      </c>
      <c r="C29" s="32" t="s">
        <v>35</v>
      </c>
      <c r="D29" s="32" t="s">
        <v>719</v>
      </c>
      <c r="E29" s="32" t="s">
        <v>720</v>
      </c>
      <c r="F29" s="32" t="s">
        <v>731</v>
      </c>
      <c r="G29" s="244">
        <v>42394</v>
      </c>
      <c r="H29" s="244">
        <v>42414</v>
      </c>
      <c r="I29" s="91">
        <f t="shared" si="9"/>
        <v>42387</v>
      </c>
      <c r="J29" s="32" t="s">
        <v>396</v>
      </c>
      <c r="K29" s="32" t="s">
        <v>595</v>
      </c>
      <c r="L29" s="32" t="s">
        <v>561</v>
      </c>
      <c r="Q29" s="32" t="s">
        <v>628</v>
      </c>
      <c r="R29" s="186">
        <v>0.5</v>
      </c>
      <c r="S29" s="186">
        <v>0.5</v>
      </c>
      <c r="T29" s="254">
        <v>1250000</v>
      </c>
      <c r="U29" s="254">
        <f t="shared" si="4"/>
        <v>625000</v>
      </c>
      <c r="V29" s="254">
        <f t="shared" si="5"/>
        <v>625000</v>
      </c>
      <c r="W29" s="255">
        <v>4</v>
      </c>
      <c r="X29" s="26">
        <f t="shared" si="10"/>
        <v>5000</v>
      </c>
      <c r="Y29" s="26">
        <f t="shared" si="6"/>
        <v>2500</v>
      </c>
      <c r="Z29" s="26">
        <f t="shared" si="7"/>
        <v>2500</v>
      </c>
      <c r="AB29" s="289" t="s">
        <v>392</v>
      </c>
      <c r="AC29" s="289" t="s">
        <v>392</v>
      </c>
      <c r="AD29" s="32">
        <v>3</v>
      </c>
      <c r="AE29" s="32" t="str">
        <f t="shared" si="8"/>
        <v>25</v>
      </c>
      <c r="AH29" s="32" t="s">
        <v>710</v>
      </c>
      <c r="AL29" s="32" t="s">
        <v>42</v>
      </c>
      <c r="AM29" s="224">
        <v>0</v>
      </c>
      <c r="AN29" s="32" t="str">
        <f t="shared" si="2"/>
        <v>No Retargeting</v>
      </c>
      <c r="AO29" s="32" t="s">
        <v>589</v>
      </c>
      <c r="AP29" s="32" t="str">
        <f t="shared" si="3"/>
        <v>no contextual</v>
      </c>
    </row>
    <row r="30" spans="2:43" s="32" customFormat="1" ht="15" customHeight="1" x14ac:dyDescent="0.25">
      <c r="B30" s="32">
        <v>20160022</v>
      </c>
      <c r="C30" s="32" t="s">
        <v>34</v>
      </c>
      <c r="D30" s="32" t="s">
        <v>733</v>
      </c>
      <c r="E30" s="32" t="s">
        <v>734</v>
      </c>
      <c r="F30" s="32" t="s">
        <v>718</v>
      </c>
      <c r="G30" s="244">
        <v>42383</v>
      </c>
      <c r="H30" s="244">
        <v>42400</v>
      </c>
      <c r="I30" s="91">
        <f t="shared" si="9"/>
        <v>42376</v>
      </c>
      <c r="J30" s="32" t="s">
        <v>396</v>
      </c>
      <c r="K30" s="32" t="s">
        <v>595</v>
      </c>
      <c r="L30" s="32" t="s">
        <v>561</v>
      </c>
      <c r="Q30" s="32" t="s">
        <v>628</v>
      </c>
      <c r="R30" s="186">
        <v>0.5</v>
      </c>
      <c r="S30" s="186">
        <v>0.5</v>
      </c>
      <c r="T30" s="254">
        <v>1000000</v>
      </c>
      <c r="U30" s="254">
        <f t="shared" si="4"/>
        <v>500000</v>
      </c>
      <c r="V30" s="254">
        <f t="shared" si="5"/>
        <v>500000</v>
      </c>
      <c r="W30" s="255">
        <v>4</v>
      </c>
      <c r="X30" s="26">
        <f t="shared" si="10"/>
        <v>4000</v>
      </c>
      <c r="Y30" s="26">
        <f t="shared" si="6"/>
        <v>2000</v>
      </c>
      <c r="Z30" s="26">
        <f t="shared" si="7"/>
        <v>2000</v>
      </c>
      <c r="AB30" s="289" t="s">
        <v>392</v>
      </c>
      <c r="AC30" s="289" t="s">
        <v>392</v>
      </c>
      <c r="AD30" s="32">
        <v>3</v>
      </c>
      <c r="AE30" s="32" t="str">
        <f t="shared" si="8"/>
        <v>25</v>
      </c>
      <c r="AH30" s="32" t="s">
        <v>666</v>
      </c>
      <c r="AL30" s="32" t="s">
        <v>42</v>
      </c>
      <c r="AM30" s="224">
        <v>0</v>
      </c>
      <c r="AN30" s="32" t="str">
        <f t="shared" si="2"/>
        <v>No Retargeting</v>
      </c>
      <c r="AO30" s="32" t="s">
        <v>589</v>
      </c>
      <c r="AP30" s="32" t="str">
        <f t="shared" si="3"/>
        <v>no contextual</v>
      </c>
    </row>
    <row r="31" spans="2:43" s="32" customFormat="1" ht="15" customHeight="1" x14ac:dyDescent="0.25">
      <c r="B31" s="32">
        <v>20160023</v>
      </c>
      <c r="C31" s="32" t="s">
        <v>34</v>
      </c>
      <c r="D31" s="32" t="s">
        <v>733</v>
      </c>
      <c r="E31" s="32" t="s">
        <v>734</v>
      </c>
      <c r="F31" s="32" t="s">
        <v>735</v>
      </c>
      <c r="G31" s="244">
        <v>42383</v>
      </c>
      <c r="H31" s="244">
        <v>42400</v>
      </c>
      <c r="I31" s="91">
        <f t="shared" si="9"/>
        <v>42376</v>
      </c>
      <c r="J31" s="32" t="s">
        <v>396</v>
      </c>
      <c r="K31" s="32" t="s">
        <v>595</v>
      </c>
      <c r="L31" s="32" t="s">
        <v>528</v>
      </c>
      <c r="Q31" s="32" t="s">
        <v>628</v>
      </c>
      <c r="R31" s="186">
        <v>0.5</v>
      </c>
      <c r="S31" s="186">
        <v>0.5</v>
      </c>
      <c r="T31" s="254">
        <v>200000</v>
      </c>
      <c r="U31" s="254">
        <f t="shared" si="4"/>
        <v>100000</v>
      </c>
      <c r="V31" s="254">
        <f t="shared" si="5"/>
        <v>100000</v>
      </c>
      <c r="W31" s="255">
        <v>5</v>
      </c>
      <c r="X31" s="26">
        <f t="shared" si="10"/>
        <v>1000</v>
      </c>
      <c r="Y31" s="26">
        <f t="shared" si="6"/>
        <v>500</v>
      </c>
      <c r="Z31" s="26">
        <f t="shared" si="7"/>
        <v>500</v>
      </c>
      <c r="AB31" s="289" t="s">
        <v>392</v>
      </c>
      <c r="AC31" s="289" t="s">
        <v>392</v>
      </c>
      <c r="AD31" s="32">
        <v>3</v>
      </c>
      <c r="AE31" s="32" t="str">
        <f t="shared" si="8"/>
        <v>25</v>
      </c>
      <c r="AL31" s="32" t="s">
        <v>42</v>
      </c>
      <c r="AM31" s="224">
        <v>0</v>
      </c>
      <c r="AN31" s="32" t="str">
        <f t="shared" si="2"/>
        <v>Specify Tagging</v>
      </c>
      <c r="AO31" s="32" t="s">
        <v>589</v>
      </c>
      <c r="AP31" s="32" t="str">
        <f t="shared" si="3"/>
        <v>no contextual</v>
      </c>
    </row>
    <row r="32" spans="2:43" s="32" customFormat="1" ht="15" customHeight="1" x14ac:dyDescent="0.25">
      <c r="B32" s="32">
        <v>20160024</v>
      </c>
      <c r="C32" s="32" t="s">
        <v>33</v>
      </c>
      <c r="D32" s="32" t="s">
        <v>686</v>
      </c>
      <c r="E32" s="32" t="s">
        <v>736</v>
      </c>
      <c r="F32" s="32" t="s">
        <v>737</v>
      </c>
      <c r="G32" s="244">
        <v>42379</v>
      </c>
      <c r="H32" s="244">
        <v>42399</v>
      </c>
      <c r="I32" s="91">
        <f t="shared" si="9"/>
        <v>42373</v>
      </c>
      <c r="J32" s="32" t="s">
        <v>404</v>
      </c>
      <c r="K32" s="32" t="s">
        <v>584</v>
      </c>
      <c r="L32" s="32" t="s">
        <v>561</v>
      </c>
      <c r="M32" s="32" t="s">
        <v>562</v>
      </c>
      <c r="Q32" s="32" t="s">
        <v>628</v>
      </c>
      <c r="R32" s="186">
        <v>0.4</v>
      </c>
      <c r="S32" s="186">
        <v>0.6</v>
      </c>
      <c r="T32" s="254">
        <v>141000</v>
      </c>
      <c r="U32" s="254">
        <f t="shared" si="4"/>
        <v>56400</v>
      </c>
      <c r="V32" s="254">
        <f t="shared" si="5"/>
        <v>84600</v>
      </c>
      <c r="W32" s="255">
        <v>25</v>
      </c>
      <c r="X32" s="26">
        <f t="shared" si="10"/>
        <v>3525</v>
      </c>
      <c r="Y32" s="26">
        <f t="shared" si="6"/>
        <v>1410</v>
      </c>
      <c r="Z32" s="26">
        <f t="shared" si="7"/>
        <v>2115</v>
      </c>
      <c r="AB32" s="289" t="s">
        <v>392</v>
      </c>
      <c r="AC32" s="289" t="s">
        <v>738</v>
      </c>
      <c r="AD32" s="32">
        <v>3</v>
      </c>
      <c r="AE32" s="32" t="str">
        <f t="shared" si="8"/>
        <v>10</v>
      </c>
      <c r="AH32" s="32" t="s">
        <v>701</v>
      </c>
      <c r="AL32" s="32" t="s">
        <v>19</v>
      </c>
      <c r="AM32" s="224">
        <v>0</v>
      </c>
      <c r="AN32" s="32" t="str">
        <f t="shared" si="2"/>
        <v>No Retargeting</v>
      </c>
      <c r="AO32" s="32" t="s">
        <v>589</v>
      </c>
      <c r="AP32" s="32" t="str">
        <f t="shared" si="3"/>
        <v>no contextual</v>
      </c>
      <c r="AQ32" s="32" t="s">
        <v>739</v>
      </c>
    </row>
    <row r="33" spans="2:43" s="32" customFormat="1" ht="15" customHeight="1" x14ac:dyDescent="0.25">
      <c r="B33" s="32">
        <v>20160025</v>
      </c>
      <c r="C33" s="32" t="s">
        <v>35</v>
      </c>
      <c r="D33" s="32" t="s">
        <v>719</v>
      </c>
      <c r="E33" s="32" t="s">
        <v>720</v>
      </c>
      <c r="F33" s="32" t="s">
        <v>791</v>
      </c>
      <c r="G33" s="244">
        <v>42384</v>
      </c>
      <c r="H33" s="244">
        <v>42415</v>
      </c>
      <c r="I33" s="91">
        <f t="shared" si="9"/>
        <v>42377</v>
      </c>
      <c r="J33" s="32" t="s">
        <v>396</v>
      </c>
      <c r="K33" s="32" t="s">
        <v>595</v>
      </c>
      <c r="L33" s="32" t="s">
        <v>561</v>
      </c>
      <c r="Q33" s="32" t="s">
        <v>628</v>
      </c>
      <c r="R33" s="186">
        <v>0.5</v>
      </c>
      <c r="S33" s="186">
        <v>0.5</v>
      </c>
      <c r="T33" s="254">
        <v>2075000</v>
      </c>
      <c r="U33" s="254">
        <f t="shared" si="4"/>
        <v>1037500</v>
      </c>
      <c r="V33" s="254">
        <f t="shared" si="5"/>
        <v>1037500</v>
      </c>
      <c r="W33" s="255">
        <v>4</v>
      </c>
      <c r="X33" s="26">
        <f t="shared" si="10"/>
        <v>8300</v>
      </c>
      <c r="Y33" s="26">
        <f t="shared" si="6"/>
        <v>4150</v>
      </c>
      <c r="Z33" s="26">
        <f t="shared" si="7"/>
        <v>4150</v>
      </c>
      <c r="AB33" s="289" t="s">
        <v>392</v>
      </c>
      <c r="AC33" s="289" t="s">
        <v>392</v>
      </c>
      <c r="AD33" s="32">
        <v>3</v>
      </c>
      <c r="AE33" s="32" t="str">
        <f t="shared" si="8"/>
        <v>25</v>
      </c>
      <c r="AH33" s="32" t="s">
        <v>395</v>
      </c>
      <c r="AL33" s="32" t="s">
        <v>42</v>
      </c>
      <c r="AM33" s="224">
        <v>0</v>
      </c>
      <c r="AN33" s="32" t="str">
        <f t="shared" si="2"/>
        <v>No Retargeting</v>
      </c>
      <c r="AO33" s="32" t="s">
        <v>589</v>
      </c>
      <c r="AP33" s="32" t="str">
        <f t="shared" si="3"/>
        <v>no contextual</v>
      </c>
    </row>
    <row r="34" spans="2:43" s="32" customFormat="1" ht="15" customHeight="1" x14ac:dyDescent="0.25">
      <c r="B34" s="32">
        <v>20160026</v>
      </c>
      <c r="C34" s="32" t="s">
        <v>35</v>
      </c>
      <c r="D34" s="32" t="s">
        <v>719</v>
      </c>
      <c r="E34" s="32" t="s">
        <v>720</v>
      </c>
      <c r="F34" s="32" t="s">
        <v>792</v>
      </c>
      <c r="G34" s="244">
        <v>42384</v>
      </c>
      <c r="H34" s="244">
        <v>42415</v>
      </c>
      <c r="I34" s="91">
        <f t="shared" si="9"/>
        <v>42377</v>
      </c>
      <c r="J34" s="32" t="s">
        <v>396</v>
      </c>
      <c r="K34" s="32" t="s">
        <v>595</v>
      </c>
      <c r="L34" s="32" t="s">
        <v>562</v>
      </c>
      <c r="Q34" s="32" t="s">
        <v>628</v>
      </c>
      <c r="R34" s="186">
        <v>0.5</v>
      </c>
      <c r="S34" s="186">
        <v>0.5</v>
      </c>
      <c r="T34" s="254">
        <v>3000000</v>
      </c>
      <c r="U34" s="254">
        <f t="shared" si="4"/>
        <v>1500000</v>
      </c>
      <c r="V34" s="254">
        <f t="shared" si="5"/>
        <v>1500000</v>
      </c>
      <c r="W34" s="255">
        <v>3.5</v>
      </c>
      <c r="X34" s="26">
        <f t="shared" si="10"/>
        <v>10500</v>
      </c>
      <c r="Y34" s="26">
        <f t="shared" si="6"/>
        <v>5250</v>
      </c>
      <c r="Z34" s="26">
        <f t="shared" si="7"/>
        <v>5250</v>
      </c>
      <c r="AB34" s="289" t="s">
        <v>391</v>
      </c>
      <c r="AC34" s="289" t="s">
        <v>742</v>
      </c>
      <c r="AD34" s="32">
        <v>3</v>
      </c>
      <c r="AE34" s="32" t="str">
        <f t="shared" si="8"/>
        <v>25</v>
      </c>
      <c r="AL34" s="32" t="s">
        <v>42</v>
      </c>
      <c r="AM34" s="224">
        <v>0</v>
      </c>
      <c r="AN34" s="32" t="str">
        <f t="shared" si="2"/>
        <v>No Retargeting</v>
      </c>
      <c r="AO34" s="32" t="s">
        <v>589</v>
      </c>
      <c r="AP34" s="32" t="str">
        <f t="shared" si="3"/>
        <v>no contextual</v>
      </c>
    </row>
    <row r="35" spans="2:43" s="32" customFormat="1" ht="15" customHeight="1" x14ac:dyDescent="0.25">
      <c r="B35" s="32">
        <v>20160027</v>
      </c>
      <c r="C35" s="32" t="s">
        <v>34</v>
      </c>
      <c r="D35" s="32" t="s">
        <v>733</v>
      </c>
      <c r="E35" s="32" t="s">
        <v>743</v>
      </c>
      <c r="F35" s="32" t="s">
        <v>718</v>
      </c>
      <c r="G35" s="244">
        <v>42380</v>
      </c>
      <c r="H35" s="244">
        <v>42400</v>
      </c>
      <c r="I35" s="91">
        <f t="shared" si="9"/>
        <v>42373</v>
      </c>
      <c r="J35" s="32" t="s">
        <v>396</v>
      </c>
      <c r="K35" s="32" t="s">
        <v>595</v>
      </c>
      <c r="L35" s="32" t="s">
        <v>561</v>
      </c>
      <c r="M35" s="32" t="s">
        <v>562</v>
      </c>
      <c r="Q35" s="32" t="s">
        <v>628</v>
      </c>
      <c r="R35" s="186">
        <v>0.5</v>
      </c>
      <c r="S35" s="186">
        <v>0.5</v>
      </c>
      <c r="T35" s="254">
        <v>1500000</v>
      </c>
      <c r="U35" s="254">
        <f t="shared" si="4"/>
        <v>750000</v>
      </c>
      <c r="V35" s="254">
        <f t="shared" si="5"/>
        <v>750000</v>
      </c>
      <c r="W35" s="255">
        <v>4</v>
      </c>
      <c r="X35" s="26">
        <f t="shared" si="10"/>
        <v>6000</v>
      </c>
      <c r="Y35" s="26">
        <f t="shared" si="6"/>
        <v>3000</v>
      </c>
      <c r="Z35" s="26">
        <f t="shared" si="7"/>
        <v>3000</v>
      </c>
      <c r="AB35" s="289" t="s">
        <v>391</v>
      </c>
      <c r="AC35" s="289" t="s">
        <v>744</v>
      </c>
      <c r="AD35" s="32">
        <v>3</v>
      </c>
      <c r="AE35" s="32" t="str">
        <f t="shared" si="8"/>
        <v>25</v>
      </c>
      <c r="AH35" s="32" t="s">
        <v>666</v>
      </c>
      <c r="AL35" s="32" t="s">
        <v>42</v>
      </c>
      <c r="AM35" s="224">
        <v>0</v>
      </c>
      <c r="AN35" s="32" t="str">
        <f t="shared" si="2"/>
        <v>No Retargeting</v>
      </c>
      <c r="AO35" s="32" t="s">
        <v>589</v>
      </c>
      <c r="AP35" s="32" t="str">
        <f t="shared" si="3"/>
        <v>no contextual</v>
      </c>
    </row>
    <row r="36" spans="2:43" s="32" customFormat="1" ht="15" customHeight="1" x14ac:dyDescent="0.25">
      <c r="B36" s="32">
        <v>20160028</v>
      </c>
      <c r="C36" s="32" t="s">
        <v>34</v>
      </c>
      <c r="D36" s="32" t="s">
        <v>733</v>
      </c>
      <c r="E36" s="32" t="s">
        <v>743</v>
      </c>
      <c r="F36" s="32" t="s">
        <v>735</v>
      </c>
      <c r="G36" s="244">
        <v>42380</v>
      </c>
      <c r="H36" s="244">
        <v>42400</v>
      </c>
      <c r="I36" s="91">
        <f t="shared" si="9"/>
        <v>42373</v>
      </c>
      <c r="J36" s="32" t="s">
        <v>396</v>
      </c>
      <c r="K36" s="32" t="s">
        <v>595</v>
      </c>
      <c r="L36" s="32" t="s">
        <v>528</v>
      </c>
      <c r="Q36" s="32" t="s">
        <v>628</v>
      </c>
      <c r="R36" s="186">
        <v>0.5</v>
      </c>
      <c r="S36" s="186">
        <v>0.5</v>
      </c>
      <c r="T36" s="254">
        <v>200000</v>
      </c>
      <c r="U36" s="254">
        <f t="shared" si="4"/>
        <v>100000</v>
      </c>
      <c r="V36" s="254">
        <f t="shared" si="5"/>
        <v>100000</v>
      </c>
      <c r="W36" s="255">
        <v>5</v>
      </c>
      <c r="X36" s="26">
        <f t="shared" si="10"/>
        <v>1000</v>
      </c>
      <c r="Y36" s="26">
        <f t="shared" si="6"/>
        <v>500</v>
      </c>
      <c r="Z36" s="26">
        <f t="shared" si="7"/>
        <v>500</v>
      </c>
      <c r="AB36" s="289" t="s">
        <v>392</v>
      </c>
      <c r="AC36" s="289" t="s">
        <v>392</v>
      </c>
      <c r="AD36" s="32">
        <v>3</v>
      </c>
      <c r="AE36" s="32" t="str">
        <f t="shared" si="8"/>
        <v>25</v>
      </c>
      <c r="AL36" s="32" t="s">
        <v>42</v>
      </c>
      <c r="AM36" s="224">
        <v>0</v>
      </c>
      <c r="AN36" s="32" t="str">
        <f t="shared" si="2"/>
        <v>Specify Tagging</v>
      </c>
      <c r="AO36" s="32" t="s">
        <v>589</v>
      </c>
      <c r="AP36" s="32" t="str">
        <f t="shared" si="3"/>
        <v>no contextual</v>
      </c>
    </row>
    <row r="37" spans="2:43" s="32" customFormat="1" ht="15" customHeight="1" x14ac:dyDescent="0.25">
      <c r="B37" s="32">
        <v>20160029</v>
      </c>
      <c r="C37" s="32" t="s">
        <v>33</v>
      </c>
      <c r="D37" s="32" t="s">
        <v>745</v>
      </c>
      <c r="E37" s="32" t="s">
        <v>746</v>
      </c>
      <c r="F37" s="32" t="s">
        <v>747</v>
      </c>
      <c r="G37" s="244">
        <v>42373</v>
      </c>
      <c r="H37" s="244">
        <v>42400</v>
      </c>
      <c r="I37" s="91">
        <f t="shared" si="9"/>
        <v>42366</v>
      </c>
      <c r="J37" s="32" t="s">
        <v>404</v>
      </c>
      <c r="K37" s="32" t="s">
        <v>584</v>
      </c>
      <c r="L37" s="32" t="s">
        <v>562</v>
      </c>
      <c r="Q37" s="32" t="s">
        <v>628</v>
      </c>
      <c r="R37" s="186">
        <v>0.4</v>
      </c>
      <c r="S37" s="186">
        <v>0.6</v>
      </c>
      <c r="T37" s="254">
        <v>635550</v>
      </c>
      <c r="U37" s="254">
        <f t="shared" si="4"/>
        <v>254220</v>
      </c>
      <c r="V37" s="254">
        <f t="shared" si="5"/>
        <v>381330</v>
      </c>
      <c r="W37" s="255">
        <v>20</v>
      </c>
      <c r="X37" s="26">
        <f t="shared" si="10"/>
        <v>12711</v>
      </c>
      <c r="Y37" s="26">
        <f t="shared" si="6"/>
        <v>5084.4000000000005</v>
      </c>
      <c r="Z37" s="26">
        <f t="shared" si="7"/>
        <v>7626.5999999999995</v>
      </c>
      <c r="AB37" s="289" t="s">
        <v>392</v>
      </c>
      <c r="AC37" s="289" t="s">
        <v>748</v>
      </c>
      <c r="AD37" s="32">
        <v>3</v>
      </c>
      <c r="AE37" s="32" t="str">
        <f t="shared" si="8"/>
        <v>10</v>
      </c>
      <c r="AL37" s="32" t="s">
        <v>353</v>
      </c>
      <c r="AM37" s="224">
        <v>0</v>
      </c>
      <c r="AN37" s="32" t="str">
        <f t="shared" si="2"/>
        <v>No Retargeting</v>
      </c>
      <c r="AO37" s="32" t="s">
        <v>589</v>
      </c>
      <c r="AP37" s="32" t="str">
        <f t="shared" si="3"/>
        <v>no contextual</v>
      </c>
      <c r="AQ37" s="32" t="s">
        <v>749</v>
      </c>
    </row>
    <row r="38" spans="2:43" s="32" customFormat="1" ht="15" customHeight="1" x14ac:dyDescent="0.25">
      <c r="B38" s="32">
        <v>20160030</v>
      </c>
      <c r="C38" s="32" t="s">
        <v>34</v>
      </c>
      <c r="D38" s="32" t="s">
        <v>750</v>
      </c>
      <c r="E38" s="32" t="s">
        <v>751</v>
      </c>
      <c r="F38" s="32" t="s">
        <v>752</v>
      </c>
      <c r="G38" s="244"/>
      <c r="H38" s="244"/>
      <c r="I38" s="91">
        <f t="shared" si="9"/>
        <v>0</v>
      </c>
      <c r="J38" s="32" t="s">
        <v>396</v>
      </c>
      <c r="K38" s="32" t="s">
        <v>595</v>
      </c>
      <c r="L38" s="32" t="s">
        <v>561</v>
      </c>
      <c r="Q38" s="32" t="s">
        <v>530</v>
      </c>
      <c r="R38" s="186"/>
      <c r="S38" s="186">
        <v>1</v>
      </c>
      <c r="T38" s="254">
        <v>1250000</v>
      </c>
      <c r="U38" s="254">
        <f t="shared" si="4"/>
        <v>0</v>
      </c>
      <c r="V38" s="254">
        <f t="shared" si="5"/>
        <v>1250000</v>
      </c>
      <c r="W38" s="255">
        <v>4</v>
      </c>
      <c r="X38" s="26">
        <f t="shared" si="10"/>
        <v>5000</v>
      </c>
      <c r="Y38" s="26">
        <f t="shared" si="6"/>
        <v>0</v>
      </c>
      <c r="Z38" s="26">
        <f t="shared" si="7"/>
        <v>5000</v>
      </c>
      <c r="AB38" s="289" t="s">
        <v>392</v>
      </c>
      <c r="AC38" s="289" t="s">
        <v>392</v>
      </c>
      <c r="AD38" s="32">
        <v>3</v>
      </c>
      <c r="AE38" s="32" t="str">
        <f t="shared" si="8"/>
        <v>25</v>
      </c>
      <c r="AI38" s="32" t="s">
        <v>753</v>
      </c>
      <c r="AL38" s="32" t="s">
        <v>65</v>
      </c>
      <c r="AM38" s="224">
        <v>0</v>
      </c>
      <c r="AN38" s="32" t="str">
        <f t="shared" si="2"/>
        <v>No Retargeting</v>
      </c>
      <c r="AO38" s="32" t="s">
        <v>589</v>
      </c>
      <c r="AP38" s="32" t="str">
        <f t="shared" si="3"/>
        <v>no contextual</v>
      </c>
    </row>
    <row r="39" spans="2:43" s="32" customFormat="1" ht="15" customHeight="1" x14ac:dyDescent="0.25">
      <c r="B39" s="32">
        <v>20160031</v>
      </c>
      <c r="C39" s="32" t="s">
        <v>34</v>
      </c>
      <c r="D39" s="32" t="s">
        <v>756</v>
      </c>
      <c r="E39" s="32" t="s">
        <v>757</v>
      </c>
      <c r="F39" s="32" t="s">
        <v>759</v>
      </c>
      <c r="G39" s="244">
        <v>42380</v>
      </c>
      <c r="H39" s="244">
        <v>42400</v>
      </c>
      <c r="I39" s="91">
        <f t="shared" si="9"/>
        <v>42373</v>
      </c>
      <c r="J39" s="32" t="s">
        <v>404</v>
      </c>
      <c r="K39" s="32" t="s">
        <v>584</v>
      </c>
      <c r="L39" s="32" t="s">
        <v>561</v>
      </c>
      <c r="M39" s="32" t="s">
        <v>562</v>
      </c>
      <c r="Q39" s="32" t="s">
        <v>628</v>
      </c>
      <c r="R39" s="186">
        <v>0.5</v>
      </c>
      <c r="S39" s="186">
        <v>0.5</v>
      </c>
      <c r="T39" s="254">
        <v>200000</v>
      </c>
      <c r="U39" s="254">
        <f t="shared" si="4"/>
        <v>100000</v>
      </c>
      <c r="V39" s="254">
        <f t="shared" si="5"/>
        <v>100000</v>
      </c>
      <c r="W39" s="255">
        <v>25</v>
      </c>
      <c r="X39" s="26">
        <f t="shared" si="10"/>
        <v>5000</v>
      </c>
      <c r="Y39" s="26">
        <f t="shared" si="6"/>
        <v>2500</v>
      </c>
      <c r="Z39" s="26">
        <f t="shared" si="7"/>
        <v>2500</v>
      </c>
      <c r="AB39" s="289" t="s">
        <v>392</v>
      </c>
      <c r="AC39" s="289" t="s">
        <v>760</v>
      </c>
      <c r="AD39" s="32">
        <v>3</v>
      </c>
      <c r="AE39" s="32" t="str">
        <f t="shared" si="8"/>
        <v>10</v>
      </c>
      <c r="AH39" s="32" t="s">
        <v>395</v>
      </c>
      <c r="AI39" s="32" t="s">
        <v>703</v>
      </c>
      <c r="AJ39" s="32" t="s">
        <v>15</v>
      </c>
      <c r="AL39" s="32" t="s">
        <v>42</v>
      </c>
      <c r="AM39" s="224">
        <v>0</v>
      </c>
      <c r="AN39" s="32" t="str">
        <f t="shared" si="2"/>
        <v>No Retargeting</v>
      </c>
      <c r="AO39" s="32" t="s">
        <v>802</v>
      </c>
      <c r="AP39" s="32" t="str">
        <f t="shared" si="3"/>
        <v>no contextual</v>
      </c>
      <c r="AQ39" s="32" t="s">
        <v>803</v>
      </c>
    </row>
    <row r="40" spans="2:43" s="32" customFormat="1" ht="15" customHeight="1" x14ac:dyDescent="0.25">
      <c r="B40" s="32">
        <v>20160032</v>
      </c>
      <c r="C40" s="32" t="s">
        <v>34</v>
      </c>
      <c r="D40" s="32" t="s">
        <v>756</v>
      </c>
      <c r="E40" s="32" t="s">
        <v>757</v>
      </c>
      <c r="F40" s="32" t="s">
        <v>758</v>
      </c>
      <c r="G40" s="244">
        <v>42380</v>
      </c>
      <c r="H40" s="244">
        <v>42400</v>
      </c>
      <c r="I40" s="91">
        <f t="shared" si="9"/>
        <v>42373</v>
      </c>
      <c r="J40" s="32" t="s">
        <v>396</v>
      </c>
      <c r="K40" s="32" t="s">
        <v>595</v>
      </c>
      <c r="L40" s="32" t="s">
        <v>561</v>
      </c>
      <c r="M40" s="32" t="s">
        <v>562</v>
      </c>
      <c r="Q40" s="32" t="s">
        <v>628</v>
      </c>
      <c r="R40" s="186">
        <v>0.5</v>
      </c>
      <c r="S40" s="186">
        <v>0.5</v>
      </c>
      <c r="T40" s="254">
        <v>1750000</v>
      </c>
      <c r="U40" s="254">
        <f t="shared" si="4"/>
        <v>875000</v>
      </c>
      <c r="V40" s="254">
        <f t="shared" si="5"/>
        <v>875000</v>
      </c>
      <c r="W40" s="255">
        <v>4</v>
      </c>
      <c r="X40" s="26">
        <f t="shared" si="10"/>
        <v>7000</v>
      </c>
      <c r="Y40" s="26">
        <f t="shared" si="6"/>
        <v>3500</v>
      </c>
      <c r="Z40" s="26">
        <f t="shared" si="7"/>
        <v>3500</v>
      </c>
      <c r="AB40" s="289" t="s">
        <v>392</v>
      </c>
      <c r="AC40" s="289" t="s">
        <v>760</v>
      </c>
      <c r="AD40" s="32">
        <v>3</v>
      </c>
      <c r="AE40" s="32" t="str">
        <f t="shared" si="8"/>
        <v>25</v>
      </c>
      <c r="AH40" s="32" t="s">
        <v>395</v>
      </c>
      <c r="AL40" s="32" t="s">
        <v>42</v>
      </c>
      <c r="AM40" s="224">
        <v>0</v>
      </c>
      <c r="AN40" s="32" t="str">
        <f t="shared" si="2"/>
        <v>No Retargeting</v>
      </c>
      <c r="AO40" s="32" t="s">
        <v>802</v>
      </c>
      <c r="AP40" s="32" t="str">
        <f t="shared" si="3"/>
        <v>no contextual</v>
      </c>
      <c r="AQ40" s="32" t="s">
        <v>804</v>
      </c>
    </row>
    <row r="41" spans="2:43" s="32" customFormat="1" ht="15" customHeight="1" x14ac:dyDescent="0.25">
      <c r="B41" s="32">
        <v>20160033</v>
      </c>
      <c r="C41" s="32" t="s">
        <v>33</v>
      </c>
      <c r="D41" s="32" t="s">
        <v>761</v>
      </c>
      <c r="E41" s="32" t="s">
        <v>673</v>
      </c>
      <c r="F41" s="32" t="s">
        <v>762</v>
      </c>
      <c r="G41" s="244">
        <v>42371</v>
      </c>
      <c r="H41" s="244">
        <v>42385</v>
      </c>
      <c r="I41" s="91">
        <f t="shared" si="9"/>
        <v>42366</v>
      </c>
      <c r="J41" s="32" t="s">
        <v>396</v>
      </c>
      <c r="K41" s="32" t="s">
        <v>595</v>
      </c>
      <c r="L41" s="32" t="s">
        <v>562</v>
      </c>
      <c r="Q41" s="32" t="s">
        <v>628</v>
      </c>
      <c r="R41" s="186"/>
      <c r="S41" s="186">
        <v>1</v>
      </c>
      <c r="T41" s="254">
        <v>620000</v>
      </c>
      <c r="U41" s="254">
        <f t="shared" si="4"/>
        <v>0</v>
      </c>
      <c r="V41" s="254">
        <f t="shared" si="5"/>
        <v>620000</v>
      </c>
      <c r="W41" s="255">
        <v>3.5</v>
      </c>
      <c r="X41" s="26">
        <f t="shared" si="10"/>
        <v>2170</v>
      </c>
      <c r="Y41" s="26">
        <f t="shared" si="6"/>
        <v>0</v>
      </c>
      <c r="Z41" s="26">
        <f t="shared" si="7"/>
        <v>2170</v>
      </c>
      <c r="AB41" s="289" t="s">
        <v>401</v>
      </c>
      <c r="AC41" s="289" t="s">
        <v>732</v>
      </c>
      <c r="AD41" s="32">
        <v>3</v>
      </c>
      <c r="AE41" s="32" t="str">
        <f t="shared" si="8"/>
        <v>25</v>
      </c>
      <c r="AL41" s="32" t="s">
        <v>79</v>
      </c>
      <c r="AM41" s="224">
        <v>0</v>
      </c>
      <c r="AN41" s="32" t="str">
        <f t="shared" si="2"/>
        <v>No Retargeting</v>
      </c>
      <c r="AO41" s="32" t="s">
        <v>589</v>
      </c>
      <c r="AP41" s="32" t="str">
        <f t="shared" si="3"/>
        <v>no contextual</v>
      </c>
    </row>
    <row r="42" spans="2:43" s="32" customFormat="1" ht="15" customHeight="1" x14ac:dyDescent="0.25">
      <c r="B42" s="32">
        <v>20160034</v>
      </c>
      <c r="C42" s="32" t="s">
        <v>35</v>
      </c>
      <c r="D42" s="32" t="s">
        <v>741</v>
      </c>
      <c r="E42" s="32" t="s">
        <v>763</v>
      </c>
      <c r="F42" s="32" t="s">
        <v>764</v>
      </c>
      <c r="G42" s="244">
        <v>42380</v>
      </c>
      <c r="H42" s="244">
        <v>42414</v>
      </c>
      <c r="I42" s="91">
        <v>42373</v>
      </c>
      <c r="J42" s="32" t="s">
        <v>404</v>
      </c>
      <c r="K42" s="32" t="s">
        <v>584</v>
      </c>
      <c r="L42" s="32" t="s">
        <v>562</v>
      </c>
      <c r="Q42" s="32" t="s">
        <v>628</v>
      </c>
      <c r="R42" s="186">
        <v>0.4</v>
      </c>
      <c r="S42" s="186">
        <v>0.6</v>
      </c>
      <c r="T42" s="254">
        <v>200000</v>
      </c>
      <c r="U42" s="254">
        <f t="shared" si="4"/>
        <v>80000</v>
      </c>
      <c r="V42" s="254">
        <f t="shared" si="5"/>
        <v>120000</v>
      </c>
      <c r="W42" s="255">
        <v>20</v>
      </c>
      <c r="X42" s="26">
        <v>4000</v>
      </c>
      <c r="Y42" s="26">
        <f t="shared" si="6"/>
        <v>1600</v>
      </c>
      <c r="Z42" s="26">
        <f t="shared" si="7"/>
        <v>2400</v>
      </c>
      <c r="AA42" s="32" t="s">
        <v>765</v>
      </c>
      <c r="AB42" s="289" t="s">
        <v>392</v>
      </c>
      <c r="AC42" s="289" t="s">
        <v>766</v>
      </c>
      <c r="AD42" s="32">
        <v>3</v>
      </c>
      <c r="AE42" s="32" t="str">
        <f t="shared" si="8"/>
        <v>10</v>
      </c>
      <c r="AL42" s="32" t="s">
        <v>73</v>
      </c>
      <c r="AM42" s="224">
        <v>0</v>
      </c>
      <c r="AN42" s="32" t="str">
        <f t="shared" si="2"/>
        <v>No Retargeting</v>
      </c>
      <c r="AO42" s="32" t="s">
        <v>589</v>
      </c>
      <c r="AP42" s="32" t="str">
        <f t="shared" si="3"/>
        <v>no contextual</v>
      </c>
      <c r="AQ42" s="32" t="s">
        <v>767</v>
      </c>
    </row>
    <row r="43" spans="2:43" s="32" customFormat="1" ht="15" customHeight="1" x14ac:dyDescent="0.25">
      <c r="B43" s="32">
        <v>20160035</v>
      </c>
      <c r="C43" s="32" t="s">
        <v>33</v>
      </c>
      <c r="D43" s="32" t="s">
        <v>686</v>
      </c>
      <c r="E43" s="32" t="s">
        <v>768</v>
      </c>
      <c r="F43" s="32" t="s">
        <v>769</v>
      </c>
      <c r="G43" s="244">
        <v>42382</v>
      </c>
      <c r="H43" s="244">
        <v>42393</v>
      </c>
      <c r="I43" s="91">
        <f t="shared" si="9"/>
        <v>42375</v>
      </c>
      <c r="J43" s="32" t="s">
        <v>404</v>
      </c>
      <c r="K43" s="32" t="s">
        <v>584</v>
      </c>
      <c r="L43" s="32" t="s">
        <v>561</v>
      </c>
      <c r="M43" s="32" t="s">
        <v>562</v>
      </c>
      <c r="Q43" s="32" t="s">
        <v>628</v>
      </c>
      <c r="R43" s="186">
        <v>0.4</v>
      </c>
      <c r="S43" s="186">
        <v>0.6</v>
      </c>
      <c r="T43" s="254">
        <v>362500</v>
      </c>
      <c r="U43" s="254">
        <f t="shared" si="4"/>
        <v>145000</v>
      </c>
      <c r="V43" s="254">
        <f t="shared" si="5"/>
        <v>217500</v>
      </c>
      <c r="W43" s="255">
        <v>25</v>
      </c>
      <c r="X43" s="26">
        <f t="shared" si="10"/>
        <v>9062.5</v>
      </c>
      <c r="Y43" s="26">
        <f t="shared" si="6"/>
        <v>3625</v>
      </c>
      <c r="Z43" s="26">
        <f t="shared" si="7"/>
        <v>5437.5</v>
      </c>
      <c r="AB43" s="289" t="s">
        <v>392</v>
      </c>
      <c r="AC43" s="289" t="s">
        <v>773</v>
      </c>
      <c r="AD43" s="32">
        <v>3</v>
      </c>
      <c r="AE43" s="32" t="str">
        <f t="shared" si="8"/>
        <v>10</v>
      </c>
      <c r="AH43" s="32" t="s">
        <v>703</v>
      </c>
      <c r="AI43" s="32" t="s">
        <v>774</v>
      </c>
      <c r="AL43" s="32" t="s">
        <v>19</v>
      </c>
      <c r="AM43" s="224">
        <v>0</v>
      </c>
      <c r="AN43" s="32" t="str">
        <f t="shared" si="2"/>
        <v>No Retargeting</v>
      </c>
      <c r="AO43" s="32" t="s">
        <v>589</v>
      </c>
      <c r="AP43" s="32" t="str">
        <f t="shared" si="3"/>
        <v>no contextual</v>
      </c>
      <c r="AQ43" s="32" t="s">
        <v>696</v>
      </c>
    </row>
    <row r="44" spans="2:43" s="32" customFormat="1" ht="15" customHeight="1" x14ac:dyDescent="0.25">
      <c r="B44" s="32">
        <v>20160036</v>
      </c>
      <c r="C44" s="32" t="s">
        <v>35</v>
      </c>
      <c r="D44" s="32" t="s">
        <v>719</v>
      </c>
      <c r="E44" s="32" t="s">
        <v>770</v>
      </c>
      <c r="F44" s="32" t="s">
        <v>771</v>
      </c>
      <c r="G44" s="244">
        <v>42370</v>
      </c>
      <c r="H44" s="244">
        <v>42407</v>
      </c>
      <c r="I44" s="91">
        <f t="shared" si="9"/>
        <v>42363</v>
      </c>
      <c r="J44" s="32" t="s">
        <v>404</v>
      </c>
      <c r="K44" s="32" t="s">
        <v>584</v>
      </c>
      <c r="L44" s="32" t="s">
        <v>562</v>
      </c>
      <c r="Q44" s="32" t="s">
        <v>628</v>
      </c>
      <c r="R44" s="186">
        <v>0.5</v>
      </c>
      <c r="S44" s="186">
        <v>0.5</v>
      </c>
      <c r="T44" s="254">
        <v>1000000</v>
      </c>
      <c r="U44" s="254">
        <f t="shared" si="4"/>
        <v>500000</v>
      </c>
      <c r="V44" s="254">
        <f t="shared" si="5"/>
        <v>500000</v>
      </c>
      <c r="W44" s="255">
        <v>20</v>
      </c>
      <c r="X44" s="26">
        <f t="shared" si="10"/>
        <v>20000</v>
      </c>
      <c r="Y44" s="26">
        <f t="shared" si="6"/>
        <v>10000</v>
      </c>
      <c r="Z44" s="26">
        <f t="shared" si="7"/>
        <v>10000</v>
      </c>
      <c r="AB44" s="289" t="s">
        <v>401</v>
      </c>
      <c r="AC44" s="289" t="s">
        <v>772</v>
      </c>
      <c r="AD44" s="32">
        <v>3</v>
      </c>
      <c r="AE44" s="32" t="str">
        <f t="shared" si="8"/>
        <v>10</v>
      </c>
      <c r="AL44" s="32" t="s">
        <v>353</v>
      </c>
      <c r="AM44" s="224">
        <v>0</v>
      </c>
      <c r="AN44" s="32" t="str">
        <f t="shared" si="2"/>
        <v>No Retargeting</v>
      </c>
      <c r="AO44" s="32" t="s">
        <v>589</v>
      </c>
      <c r="AP44" s="32" t="str">
        <f t="shared" si="3"/>
        <v>no contextual</v>
      </c>
    </row>
    <row r="45" spans="2:43" s="32" customFormat="1" ht="15" customHeight="1" x14ac:dyDescent="0.25">
      <c r="B45" s="32">
        <v>20160037</v>
      </c>
      <c r="C45" s="32" t="s">
        <v>35</v>
      </c>
      <c r="D45" s="32" t="s">
        <v>719</v>
      </c>
      <c r="E45" s="32" t="s">
        <v>775</v>
      </c>
      <c r="F45" s="32" t="s">
        <v>776</v>
      </c>
      <c r="G45" s="244">
        <v>42419</v>
      </c>
      <c r="H45" s="244">
        <v>42477</v>
      </c>
      <c r="I45" s="91">
        <f t="shared" si="9"/>
        <v>42412</v>
      </c>
      <c r="J45" s="32" t="s">
        <v>396</v>
      </c>
      <c r="K45" s="32" t="s">
        <v>595</v>
      </c>
      <c r="L45" s="32" t="s">
        <v>561</v>
      </c>
      <c r="Q45" s="32" t="s">
        <v>21</v>
      </c>
      <c r="R45" s="186"/>
      <c r="S45" s="186">
        <v>1</v>
      </c>
      <c r="T45" s="254">
        <v>927500</v>
      </c>
      <c r="U45" s="254">
        <f t="shared" si="4"/>
        <v>0</v>
      </c>
      <c r="V45" s="254">
        <f t="shared" si="5"/>
        <v>927500</v>
      </c>
      <c r="W45" s="255">
        <v>4</v>
      </c>
      <c r="X45" s="26">
        <f t="shared" si="10"/>
        <v>3710</v>
      </c>
      <c r="Y45" s="26">
        <f t="shared" si="6"/>
        <v>0</v>
      </c>
      <c r="Z45" s="26">
        <f t="shared" si="7"/>
        <v>3710</v>
      </c>
      <c r="AB45" s="289" t="s">
        <v>392</v>
      </c>
      <c r="AC45" s="289" t="s">
        <v>392</v>
      </c>
      <c r="AD45" s="32">
        <v>3</v>
      </c>
      <c r="AE45" s="32" t="str">
        <f t="shared" si="8"/>
        <v>25</v>
      </c>
      <c r="AI45" s="32" t="s">
        <v>778</v>
      </c>
      <c r="AL45" s="32" t="s">
        <v>65</v>
      </c>
      <c r="AM45" s="224">
        <v>0</v>
      </c>
      <c r="AN45" s="32" t="str">
        <f t="shared" si="2"/>
        <v>No Retargeting</v>
      </c>
      <c r="AO45" s="32" t="s">
        <v>589</v>
      </c>
      <c r="AP45" s="32" t="str">
        <f t="shared" si="3"/>
        <v>no contextual</v>
      </c>
    </row>
    <row r="46" spans="2:43" s="32" customFormat="1" ht="15" customHeight="1" x14ac:dyDescent="0.25">
      <c r="B46" s="32">
        <v>20160038</v>
      </c>
      <c r="C46" s="32" t="s">
        <v>35</v>
      </c>
      <c r="D46" s="32" t="s">
        <v>719</v>
      </c>
      <c r="E46" s="32" t="s">
        <v>775</v>
      </c>
      <c r="F46" s="32" t="s">
        <v>777</v>
      </c>
      <c r="G46" s="244">
        <v>42419</v>
      </c>
      <c r="H46" s="244">
        <v>42477</v>
      </c>
      <c r="I46" s="91">
        <f t="shared" si="9"/>
        <v>42412</v>
      </c>
      <c r="J46" s="32" t="s">
        <v>396</v>
      </c>
      <c r="K46" s="32" t="s">
        <v>595</v>
      </c>
      <c r="L46" s="32" t="s">
        <v>561</v>
      </c>
      <c r="Q46" s="32" t="s">
        <v>21</v>
      </c>
      <c r="R46" s="186"/>
      <c r="S46" s="186">
        <v>1</v>
      </c>
      <c r="T46" s="254">
        <v>750000</v>
      </c>
      <c r="U46" s="254">
        <f t="shared" si="4"/>
        <v>0</v>
      </c>
      <c r="V46" s="254">
        <f t="shared" si="5"/>
        <v>750000</v>
      </c>
      <c r="W46" s="255">
        <v>4</v>
      </c>
      <c r="X46" s="26">
        <f t="shared" si="10"/>
        <v>3000</v>
      </c>
      <c r="Y46" s="26">
        <f t="shared" si="6"/>
        <v>0</v>
      </c>
      <c r="Z46" s="26">
        <f t="shared" si="7"/>
        <v>3000</v>
      </c>
      <c r="AB46" s="289" t="s">
        <v>392</v>
      </c>
      <c r="AC46" s="289" t="s">
        <v>392</v>
      </c>
      <c r="AD46" s="32">
        <v>3</v>
      </c>
      <c r="AE46" s="32" t="str">
        <f t="shared" si="8"/>
        <v>25</v>
      </c>
      <c r="AI46" s="32" t="s">
        <v>778</v>
      </c>
      <c r="AL46" s="32" t="s">
        <v>65</v>
      </c>
      <c r="AM46" s="224">
        <v>0</v>
      </c>
      <c r="AN46" s="32" t="str">
        <f t="shared" si="2"/>
        <v>No Retargeting</v>
      </c>
      <c r="AO46" s="32" t="s">
        <v>589</v>
      </c>
      <c r="AP46" s="32" t="str">
        <f t="shared" si="3"/>
        <v>no contextual</v>
      </c>
    </row>
    <row r="47" spans="2:43" s="32" customFormat="1" ht="15" customHeight="1" x14ac:dyDescent="0.25">
      <c r="B47" s="32">
        <v>20160039</v>
      </c>
      <c r="C47" s="32" t="s">
        <v>35</v>
      </c>
      <c r="D47" s="32" t="s">
        <v>719</v>
      </c>
      <c r="E47" s="32" t="s">
        <v>727</v>
      </c>
      <c r="F47" s="32" t="s">
        <v>779</v>
      </c>
      <c r="G47" s="244">
        <v>42373</v>
      </c>
      <c r="H47" s="244">
        <v>42393</v>
      </c>
      <c r="I47" s="91">
        <f t="shared" si="9"/>
        <v>42366</v>
      </c>
      <c r="J47" s="32" t="s">
        <v>396</v>
      </c>
      <c r="K47" s="32" t="s">
        <v>595</v>
      </c>
      <c r="L47" s="32" t="s">
        <v>561</v>
      </c>
      <c r="Q47" s="32" t="s">
        <v>628</v>
      </c>
      <c r="R47" s="186"/>
      <c r="S47" s="186">
        <v>1</v>
      </c>
      <c r="T47" s="254">
        <v>505875</v>
      </c>
      <c r="U47" s="254">
        <f t="shared" si="4"/>
        <v>0</v>
      </c>
      <c r="V47" s="254">
        <f t="shared" si="5"/>
        <v>505875</v>
      </c>
      <c r="W47" s="255">
        <v>4</v>
      </c>
      <c r="X47" s="26">
        <v>2023.5</v>
      </c>
      <c r="Y47" s="26">
        <f t="shared" si="6"/>
        <v>0</v>
      </c>
      <c r="Z47" s="26">
        <f t="shared" si="7"/>
        <v>2023.5</v>
      </c>
      <c r="AA47" s="32" t="s">
        <v>517</v>
      </c>
      <c r="AB47" s="289" t="s">
        <v>392</v>
      </c>
      <c r="AC47" s="289" t="s">
        <v>392</v>
      </c>
      <c r="AD47" s="32">
        <v>3</v>
      </c>
      <c r="AE47" s="32" t="s">
        <v>664</v>
      </c>
      <c r="AH47" s="32" t="s">
        <v>20</v>
      </c>
      <c r="AL47" s="32" t="s">
        <v>20</v>
      </c>
      <c r="AM47" s="224">
        <v>194</v>
      </c>
      <c r="AN47" s="32" t="s">
        <v>780</v>
      </c>
      <c r="AO47" s="32" t="s">
        <v>589</v>
      </c>
      <c r="AP47" s="32" t="s">
        <v>665</v>
      </c>
      <c r="AQ47" s="32" t="s">
        <v>784</v>
      </c>
    </row>
    <row r="48" spans="2:43" s="32" customFormat="1" ht="15" customHeight="1" x14ac:dyDescent="0.25">
      <c r="B48" s="32">
        <v>20160040</v>
      </c>
      <c r="C48" s="32" t="s">
        <v>35</v>
      </c>
      <c r="D48" s="32" t="s">
        <v>719</v>
      </c>
      <c r="E48" s="32" t="s">
        <v>727</v>
      </c>
      <c r="F48" s="32" t="s">
        <v>781</v>
      </c>
      <c r="G48" s="244">
        <v>42373</v>
      </c>
      <c r="H48" s="244">
        <v>42393</v>
      </c>
      <c r="I48" s="91">
        <f t="shared" si="9"/>
        <v>42366</v>
      </c>
      <c r="J48" s="32" t="s">
        <v>396</v>
      </c>
      <c r="K48" s="32" t="s">
        <v>595</v>
      </c>
      <c r="L48" s="32" t="s">
        <v>563</v>
      </c>
      <c r="Q48" s="32" t="s">
        <v>628</v>
      </c>
      <c r="R48" s="186"/>
      <c r="S48" s="186">
        <v>1</v>
      </c>
      <c r="T48" s="254">
        <v>184000</v>
      </c>
      <c r="U48" s="254">
        <f t="shared" si="4"/>
        <v>0</v>
      </c>
      <c r="V48" s="254">
        <f t="shared" si="5"/>
        <v>184000</v>
      </c>
      <c r="W48" s="255">
        <v>3</v>
      </c>
      <c r="X48" s="26">
        <v>552</v>
      </c>
      <c r="Y48" s="26">
        <f t="shared" si="6"/>
        <v>0</v>
      </c>
      <c r="Z48" s="26">
        <f t="shared" si="7"/>
        <v>552</v>
      </c>
      <c r="AA48" s="32" t="s">
        <v>517</v>
      </c>
      <c r="AB48" s="289" t="s">
        <v>392</v>
      </c>
      <c r="AC48" s="289" t="s">
        <v>392</v>
      </c>
      <c r="AD48" s="32">
        <v>3</v>
      </c>
      <c r="AE48" s="32" t="s">
        <v>664</v>
      </c>
      <c r="AL48" s="32" t="s">
        <v>20</v>
      </c>
      <c r="AM48" s="32">
        <v>0</v>
      </c>
      <c r="AN48" s="32" t="str">
        <f t="shared" si="2"/>
        <v>No Retargeting</v>
      </c>
      <c r="AO48" s="32" t="s">
        <v>589</v>
      </c>
      <c r="AP48" s="32" t="str">
        <f t="shared" si="3"/>
        <v>Please Provide list</v>
      </c>
      <c r="AQ48" s="32" t="s">
        <v>785</v>
      </c>
    </row>
    <row r="49" spans="2:43" s="32" customFormat="1" ht="15" customHeight="1" x14ac:dyDescent="0.25">
      <c r="B49" s="32">
        <v>20160041</v>
      </c>
      <c r="C49" s="32" t="s">
        <v>35</v>
      </c>
      <c r="D49" s="32" t="s">
        <v>719</v>
      </c>
      <c r="E49" s="32" t="s">
        <v>727</v>
      </c>
      <c r="F49" s="32" t="s">
        <v>782</v>
      </c>
      <c r="G49" s="244">
        <v>42373</v>
      </c>
      <c r="H49" s="244">
        <v>42393</v>
      </c>
      <c r="I49" s="91">
        <f t="shared" si="9"/>
        <v>42366</v>
      </c>
      <c r="J49" s="32" t="s">
        <v>396</v>
      </c>
      <c r="K49" s="32" t="s">
        <v>595</v>
      </c>
      <c r="L49" s="32" t="s">
        <v>561</v>
      </c>
      <c r="Q49" s="32" t="s">
        <v>628</v>
      </c>
      <c r="R49" s="186"/>
      <c r="S49" s="186">
        <v>1</v>
      </c>
      <c r="T49" s="254">
        <v>293625</v>
      </c>
      <c r="U49" s="254">
        <f t="shared" si="4"/>
        <v>0</v>
      </c>
      <c r="V49" s="254">
        <f t="shared" si="5"/>
        <v>293625</v>
      </c>
      <c r="W49" s="255">
        <v>4</v>
      </c>
      <c r="X49" s="26">
        <v>1174.5</v>
      </c>
      <c r="Y49" s="26">
        <f t="shared" si="6"/>
        <v>0</v>
      </c>
      <c r="Z49" s="26">
        <f t="shared" si="7"/>
        <v>1174.5</v>
      </c>
      <c r="AA49" s="32" t="s">
        <v>517</v>
      </c>
      <c r="AB49" s="289" t="s">
        <v>392</v>
      </c>
      <c r="AC49" s="289" t="s">
        <v>392</v>
      </c>
      <c r="AD49" s="32">
        <v>3</v>
      </c>
      <c r="AE49" s="32" t="s">
        <v>664</v>
      </c>
      <c r="AI49" s="32" t="s">
        <v>783</v>
      </c>
      <c r="AL49" s="32" t="s">
        <v>20</v>
      </c>
      <c r="AM49" s="32">
        <v>0</v>
      </c>
      <c r="AN49" s="32" t="str">
        <f t="shared" si="2"/>
        <v>No Retargeting</v>
      </c>
      <c r="AO49" s="32" t="s">
        <v>589</v>
      </c>
      <c r="AP49" s="32" t="str">
        <f t="shared" si="3"/>
        <v>no contextual</v>
      </c>
      <c r="AQ49" s="32" t="s">
        <v>786</v>
      </c>
    </row>
    <row r="50" spans="2:43" s="32" customFormat="1" ht="15" customHeight="1" x14ac:dyDescent="0.25">
      <c r="B50" s="32">
        <v>20160042</v>
      </c>
      <c r="C50" s="32" t="s">
        <v>35</v>
      </c>
      <c r="D50" s="32" t="s">
        <v>719</v>
      </c>
      <c r="E50" s="32" t="s">
        <v>775</v>
      </c>
      <c r="F50" s="32" t="s">
        <v>788</v>
      </c>
      <c r="G50" s="244">
        <v>42401</v>
      </c>
      <c r="H50" s="244">
        <v>42427</v>
      </c>
      <c r="I50" s="91">
        <f t="shared" si="9"/>
        <v>42394</v>
      </c>
      <c r="J50" s="32" t="s">
        <v>396</v>
      </c>
      <c r="K50" s="32" t="s">
        <v>595</v>
      </c>
      <c r="L50" s="32" t="s">
        <v>561</v>
      </c>
      <c r="Q50" s="32" t="s">
        <v>628</v>
      </c>
      <c r="R50" s="186"/>
      <c r="S50" s="186">
        <v>1</v>
      </c>
      <c r="T50" s="254">
        <v>743250</v>
      </c>
      <c r="U50" s="254">
        <f t="shared" si="4"/>
        <v>0</v>
      </c>
      <c r="V50" s="254">
        <f t="shared" si="5"/>
        <v>743250</v>
      </c>
      <c r="W50" s="255">
        <v>4</v>
      </c>
      <c r="X50" s="26">
        <f t="shared" si="10"/>
        <v>2973</v>
      </c>
      <c r="Y50" s="26">
        <f t="shared" si="6"/>
        <v>0</v>
      </c>
      <c r="Z50" s="26">
        <f t="shared" si="7"/>
        <v>2973</v>
      </c>
      <c r="AB50" s="289" t="s">
        <v>392</v>
      </c>
      <c r="AC50" s="289" t="s">
        <v>392</v>
      </c>
      <c r="AD50" s="32">
        <v>3</v>
      </c>
      <c r="AE50" s="32" t="str">
        <f t="shared" si="8"/>
        <v>25</v>
      </c>
      <c r="AI50" s="32" t="s">
        <v>778</v>
      </c>
      <c r="AL50" s="32" t="s">
        <v>65</v>
      </c>
      <c r="AM50" s="32">
        <v>0</v>
      </c>
      <c r="AN50" s="32" t="str">
        <f t="shared" si="2"/>
        <v>No Retargeting</v>
      </c>
      <c r="AO50" s="32" t="s">
        <v>589</v>
      </c>
      <c r="AP50" s="32" t="str">
        <f t="shared" si="3"/>
        <v>no contextual</v>
      </c>
    </row>
    <row r="51" spans="2:43" s="32" customFormat="1" ht="15" customHeight="1" x14ac:dyDescent="0.25">
      <c r="B51" s="32">
        <v>20160043</v>
      </c>
      <c r="C51" s="32" t="s">
        <v>35</v>
      </c>
      <c r="D51" s="32" t="s">
        <v>719</v>
      </c>
      <c r="E51" s="32" t="s">
        <v>775</v>
      </c>
      <c r="F51" s="32" t="s">
        <v>789</v>
      </c>
      <c r="G51" s="244">
        <v>42401</v>
      </c>
      <c r="H51" s="244">
        <v>42427</v>
      </c>
      <c r="I51" s="91">
        <f t="shared" si="9"/>
        <v>42394</v>
      </c>
      <c r="J51" s="32" t="s">
        <v>396</v>
      </c>
      <c r="K51" s="32" t="s">
        <v>595</v>
      </c>
      <c r="L51" s="32" t="s">
        <v>561</v>
      </c>
      <c r="Q51" s="32" t="s">
        <v>628</v>
      </c>
      <c r="R51" s="186"/>
      <c r="S51" s="186">
        <v>1</v>
      </c>
      <c r="T51" s="254">
        <v>500000</v>
      </c>
      <c r="U51" s="254">
        <f t="shared" si="4"/>
        <v>0</v>
      </c>
      <c r="V51" s="254">
        <f t="shared" si="5"/>
        <v>500000</v>
      </c>
      <c r="W51" s="255">
        <v>4</v>
      </c>
      <c r="X51" s="26">
        <f t="shared" si="10"/>
        <v>2000</v>
      </c>
      <c r="Y51" s="26">
        <f t="shared" si="6"/>
        <v>0</v>
      </c>
      <c r="Z51" s="26">
        <f t="shared" si="7"/>
        <v>2000</v>
      </c>
      <c r="AB51" s="289" t="s">
        <v>392</v>
      </c>
      <c r="AC51" s="289" t="s">
        <v>392</v>
      </c>
      <c r="AD51" s="32">
        <v>3</v>
      </c>
      <c r="AE51" s="32" t="str">
        <f t="shared" si="8"/>
        <v>25</v>
      </c>
      <c r="AI51" s="32" t="s">
        <v>778</v>
      </c>
      <c r="AL51" s="32" t="s">
        <v>65</v>
      </c>
      <c r="AM51" s="32">
        <v>0</v>
      </c>
      <c r="AN51" s="32" t="str">
        <f t="shared" si="2"/>
        <v>No Retargeting</v>
      </c>
      <c r="AO51" s="32" t="s">
        <v>589</v>
      </c>
      <c r="AP51" s="32" t="str">
        <f t="shared" si="3"/>
        <v>no contextual</v>
      </c>
    </row>
    <row r="52" spans="2:43" s="32" customFormat="1" ht="15" customHeight="1" x14ac:dyDescent="0.25">
      <c r="B52" s="32">
        <v>20160044</v>
      </c>
      <c r="C52" s="32" t="s">
        <v>33</v>
      </c>
      <c r="D52" s="32" t="s">
        <v>793</v>
      </c>
      <c r="E52" s="32" t="s">
        <v>794</v>
      </c>
      <c r="F52" s="32" t="s">
        <v>795</v>
      </c>
      <c r="G52" s="244">
        <v>42375</v>
      </c>
      <c r="H52" s="244">
        <v>42400</v>
      </c>
      <c r="I52" s="91">
        <f t="shared" si="9"/>
        <v>42368</v>
      </c>
      <c r="J52" s="32" t="s">
        <v>404</v>
      </c>
      <c r="K52" s="32" t="s">
        <v>584</v>
      </c>
      <c r="L52" s="32" t="s">
        <v>557</v>
      </c>
      <c r="Q52" s="32" t="s">
        <v>628</v>
      </c>
      <c r="R52" s="186">
        <v>0.5</v>
      </c>
      <c r="S52" s="186">
        <v>0.5</v>
      </c>
      <c r="T52" s="254">
        <v>600000</v>
      </c>
      <c r="U52" s="254">
        <f t="shared" si="4"/>
        <v>300000</v>
      </c>
      <c r="V52" s="254">
        <f t="shared" si="5"/>
        <v>300000</v>
      </c>
      <c r="W52" s="255">
        <v>15</v>
      </c>
      <c r="X52" s="26">
        <f t="shared" si="10"/>
        <v>9000</v>
      </c>
      <c r="Y52" s="26">
        <f t="shared" si="6"/>
        <v>4500</v>
      </c>
      <c r="Z52" s="26">
        <f t="shared" si="7"/>
        <v>4500</v>
      </c>
      <c r="AB52" s="289" t="s">
        <v>392</v>
      </c>
      <c r="AC52" s="289" t="s">
        <v>392</v>
      </c>
      <c r="AD52" s="32">
        <v>3</v>
      </c>
      <c r="AE52" s="32" t="str">
        <f t="shared" si="8"/>
        <v>10</v>
      </c>
      <c r="AL52" s="32" t="s">
        <v>42</v>
      </c>
      <c r="AM52" s="32">
        <v>0</v>
      </c>
      <c r="AN52" s="32" t="str">
        <f t="shared" si="2"/>
        <v>No Retargeting</v>
      </c>
      <c r="AO52" s="32" t="s">
        <v>589</v>
      </c>
      <c r="AP52" s="32" t="str">
        <f t="shared" si="3"/>
        <v>no contextual</v>
      </c>
      <c r="AQ52" s="32" t="s">
        <v>796</v>
      </c>
    </row>
    <row r="53" spans="2:43" s="32" customFormat="1" ht="15" customHeight="1" x14ac:dyDescent="0.25">
      <c r="B53" s="32">
        <v>20160045</v>
      </c>
      <c r="C53" s="32" t="s">
        <v>33</v>
      </c>
      <c r="D53" s="32" t="s">
        <v>686</v>
      </c>
      <c r="E53" s="32" t="s">
        <v>797</v>
      </c>
      <c r="F53" s="32" t="s">
        <v>798</v>
      </c>
      <c r="G53" s="244">
        <v>42387</v>
      </c>
      <c r="H53" s="244">
        <v>42400</v>
      </c>
      <c r="I53" s="91">
        <f t="shared" si="9"/>
        <v>42380</v>
      </c>
      <c r="J53" s="32" t="s">
        <v>396</v>
      </c>
      <c r="K53" s="32" t="s">
        <v>595</v>
      </c>
      <c r="L53" s="32" t="s">
        <v>561</v>
      </c>
      <c r="Q53" s="32" t="s">
        <v>21</v>
      </c>
      <c r="R53" s="186">
        <v>0.4</v>
      </c>
      <c r="S53" s="186">
        <v>0.6</v>
      </c>
      <c r="T53" s="254">
        <v>835000</v>
      </c>
      <c r="U53" s="254">
        <f t="shared" si="4"/>
        <v>334000</v>
      </c>
      <c r="V53" s="254">
        <f t="shared" si="5"/>
        <v>501000</v>
      </c>
      <c r="W53" s="255">
        <v>4</v>
      </c>
      <c r="X53" s="26">
        <f t="shared" si="10"/>
        <v>3340</v>
      </c>
      <c r="Y53" s="26">
        <f t="shared" si="6"/>
        <v>1336</v>
      </c>
      <c r="Z53" s="26">
        <f t="shared" si="7"/>
        <v>2004</v>
      </c>
      <c r="AB53" s="289" t="s">
        <v>392</v>
      </c>
      <c r="AC53" s="289" t="s">
        <v>392</v>
      </c>
      <c r="AD53" s="32">
        <v>3</v>
      </c>
      <c r="AE53" s="32" t="str">
        <f t="shared" si="8"/>
        <v>25</v>
      </c>
      <c r="AH53" s="32" t="s">
        <v>706</v>
      </c>
      <c r="AL53" s="32" t="s">
        <v>19</v>
      </c>
      <c r="AM53" s="32">
        <v>0</v>
      </c>
      <c r="AN53" s="32" t="str">
        <f t="shared" si="2"/>
        <v>No Retargeting</v>
      </c>
      <c r="AO53" s="32" t="s">
        <v>589</v>
      </c>
      <c r="AP53" s="32" t="str">
        <f t="shared" si="3"/>
        <v>no contextual</v>
      </c>
      <c r="AQ53" s="381" t="s">
        <v>815</v>
      </c>
    </row>
    <row r="54" spans="2:43" s="32" customFormat="1" ht="15" customHeight="1" x14ac:dyDescent="0.25">
      <c r="B54" s="32">
        <v>20160046</v>
      </c>
      <c r="C54" s="32" t="s">
        <v>34</v>
      </c>
      <c r="D54" s="32" t="s">
        <v>679</v>
      </c>
      <c r="E54" s="32" t="s">
        <v>799</v>
      </c>
      <c r="F54" s="32" t="s">
        <v>800</v>
      </c>
      <c r="G54" s="244">
        <v>42374</v>
      </c>
      <c r="H54" s="244">
        <v>42735</v>
      </c>
      <c r="I54" s="91">
        <f t="shared" si="9"/>
        <v>42367</v>
      </c>
      <c r="J54" s="32" t="s">
        <v>396</v>
      </c>
      <c r="K54" s="32" t="s">
        <v>595</v>
      </c>
      <c r="L54" s="32" t="s">
        <v>561</v>
      </c>
      <c r="Q54" s="32" t="s">
        <v>628</v>
      </c>
      <c r="R54" s="186">
        <v>0.5</v>
      </c>
      <c r="S54" s="186">
        <v>0.5</v>
      </c>
      <c r="T54" s="254">
        <v>17500000</v>
      </c>
      <c r="U54" s="254">
        <f t="shared" si="4"/>
        <v>8750000</v>
      </c>
      <c r="V54" s="254">
        <f t="shared" si="5"/>
        <v>8750000</v>
      </c>
      <c r="W54" s="255">
        <v>4</v>
      </c>
      <c r="X54" s="26">
        <f t="shared" si="10"/>
        <v>70000</v>
      </c>
      <c r="Y54" s="26">
        <f t="shared" si="6"/>
        <v>35000</v>
      </c>
      <c r="Z54" s="26">
        <f t="shared" si="7"/>
        <v>35000</v>
      </c>
      <c r="AB54" s="289" t="s">
        <v>392</v>
      </c>
      <c r="AC54" s="289" t="s">
        <v>392</v>
      </c>
      <c r="AD54" s="32">
        <v>3</v>
      </c>
      <c r="AE54" s="32" t="str">
        <f t="shared" si="8"/>
        <v>25</v>
      </c>
      <c r="AH54" s="32" t="s">
        <v>20</v>
      </c>
      <c r="AL54" s="32" t="s">
        <v>20</v>
      </c>
      <c r="AM54" s="32">
        <v>0</v>
      </c>
      <c r="AN54" s="32" t="str">
        <f t="shared" si="2"/>
        <v>No Retargeting</v>
      </c>
      <c r="AO54" s="32" t="s">
        <v>589</v>
      </c>
      <c r="AP54" s="32" t="str">
        <f t="shared" si="3"/>
        <v>no contextual</v>
      </c>
    </row>
    <row r="55" spans="2:43" s="32" customFormat="1" ht="15" customHeight="1" x14ac:dyDescent="0.25">
      <c r="B55" s="32">
        <v>20160047</v>
      </c>
      <c r="C55" s="32" t="s">
        <v>34</v>
      </c>
      <c r="D55" s="32" t="s">
        <v>679</v>
      </c>
      <c r="E55" s="32" t="s">
        <v>799</v>
      </c>
      <c r="F55" s="32" t="s">
        <v>801</v>
      </c>
      <c r="G55" s="244">
        <v>42374</v>
      </c>
      <c r="H55" s="244">
        <v>42735</v>
      </c>
      <c r="I55" s="91">
        <f t="shared" si="9"/>
        <v>42367</v>
      </c>
      <c r="J55" s="32" t="s">
        <v>396</v>
      </c>
      <c r="K55" s="32" t="s">
        <v>595</v>
      </c>
      <c r="L55" s="32" t="s">
        <v>528</v>
      </c>
      <c r="Q55" s="32" t="s">
        <v>628</v>
      </c>
      <c r="R55" s="186">
        <v>0.5</v>
      </c>
      <c r="S55" s="186">
        <v>0.5</v>
      </c>
      <c r="T55" s="254">
        <v>6000000</v>
      </c>
      <c r="U55" s="254">
        <f t="shared" si="4"/>
        <v>3000000</v>
      </c>
      <c r="V55" s="254">
        <f t="shared" si="5"/>
        <v>3000000</v>
      </c>
      <c r="W55" s="255">
        <v>5</v>
      </c>
      <c r="X55" s="26">
        <f t="shared" si="10"/>
        <v>30000</v>
      </c>
      <c r="Y55" s="26">
        <f t="shared" si="6"/>
        <v>15000</v>
      </c>
      <c r="Z55" s="26">
        <f t="shared" si="7"/>
        <v>15000</v>
      </c>
      <c r="AB55" s="289" t="s">
        <v>392</v>
      </c>
      <c r="AC55" s="289" t="s">
        <v>392</v>
      </c>
      <c r="AD55" s="32">
        <v>3</v>
      </c>
      <c r="AE55" s="32" t="str">
        <f t="shared" si="8"/>
        <v>25</v>
      </c>
      <c r="AL55" s="32" t="s">
        <v>20</v>
      </c>
      <c r="AM55" s="32">
        <v>0</v>
      </c>
      <c r="AN55" s="32" t="str">
        <f t="shared" si="2"/>
        <v>Specify Tagging</v>
      </c>
      <c r="AO55" s="32" t="s">
        <v>589</v>
      </c>
      <c r="AP55" s="32" t="str">
        <f t="shared" si="3"/>
        <v>no contextual</v>
      </c>
    </row>
    <row r="56" spans="2:43" s="32" customFormat="1" ht="15" customHeight="1" x14ac:dyDescent="0.25">
      <c r="B56" s="32">
        <v>20160048</v>
      </c>
      <c r="C56" s="32" t="s">
        <v>35</v>
      </c>
      <c r="D56" s="32" t="s">
        <v>719</v>
      </c>
      <c r="E56" s="32" t="s">
        <v>770</v>
      </c>
      <c r="F56" s="32" t="s">
        <v>807</v>
      </c>
      <c r="G56" s="244">
        <v>42380</v>
      </c>
      <c r="H56" s="244">
        <v>42414</v>
      </c>
      <c r="I56" s="91">
        <f t="shared" si="9"/>
        <v>42373</v>
      </c>
      <c r="J56" s="32" t="s">
        <v>404</v>
      </c>
      <c r="K56" s="32" t="s">
        <v>584</v>
      </c>
      <c r="R56" s="186"/>
      <c r="S56" s="186"/>
      <c r="T56" s="254"/>
      <c r="U56" s="254">
        <f t="shared" si="4"/>
        <v>0</v>
      </c>
      <c r="V56" s="254">
        <f t="shared" si="5"/>
        <v>0</v>
      </c>
      <c r="W56" s="255"/>
      <c r="X56" s="26">
        <f t="shared" si="10"/>
        <v>0</v>
      </c>
      <c r="Y56" s="26">
        <f t="shared" si="6"/>
        <v>0</v>
      </c>
      <c r="Z56" s="26">
        <f t="shared" si="7"/>
        <v>0</v>
      </c>
      <c r="AB56" s="289"/>
      <c r="AC56" s="289"/>
      <c r="AD56" s="32">
        <v>3</v>
      </c>
      <c r="AE56" s="32" t="str">
        <f t="shared" si="8"/>
        <v>10</v>
      </c>
      <c r="AM56" s="32">
        <v>0</v>
      </c>
      <c r="AN56" s="32" t="str">
        <f t="shared" si="2"/>
        <v>No Retargeting</v>
      </c>
      <c r="AO56" s="32" t="s">
        <v>589</v>
      </c>
      <c r="AP56" s="32" t="str">
        <f t="shared" si="3"/>
        <v>no contextual</v>
      </c>
    </row>
    <row r="57" spans="2:43" s="32" customFormat="1" ht="15" customHeight="1" x14ac:dyDescent="0.25">
      <c r="B57" s="32">
        <v>20160049</v>
      </c>
      <c r="C57" s="32" t="s">
        <v>35</v>
      </c>
      <c r="D57" s="32" t="s">
        <v>741</v>
      </c>
      <c r="E57" s="32" t="s">
        <v>808</v>
      </c>
      <c r="G57" s="244"/>
      <c r="H57" s="244"/>
      <c r="I57" s="91">
        <f t="shared" si="9"/>
        <v>0</v>
      </c>
      <c r="R57" s="186"/>
      <c r="S57" s="186"/>
      <c r="T57" s="254"/>
      <c r="U57" s="254">
        <f t="shared" si="4"/>
        <v>0</v>
      </c>
      <c r="V57" s="254">
        <f t="shared" si="5"/>
        <v>0</v>
      </c>
      <c r="W57" s="255"/>
      <c r="X57" s="26">
        <f t="shared" si="10"/>
        <v>0</v>
      </c>
      <c r="Y57" s="26">
        <f t="shared" si="6"/>
        <v>0</v>
      </c>
      <c r="Z57" s="26">
        <f t="shared" si="7"/>
        <v>0</v>
      </c>
      <c r="AB57" s="289"/>
      <c r="AC57" s="289"/>
      <c r="AD57" s="32">
        <v>3</v>
      </c>
      <c r="AE57" s="32" t="str">
        <f t="shared" si="8"/>
        <v>25</v>
      </c>
      <c r="AM57" s="32">
        <v>0</v>
      </c>
      <c r="AN57" s="32" t="str">
        <f t="shared" si="2"/>
        <v>No Retargeting</v>
      </c>
      <c r="AO57" s="32" t="s">
        <v>589</v>
      </c>
      <c r="AP57" s="32" t="str">
        <f t="shared" si="3"/>
        <v>no contextual</v>
      </c>
    </row>
    <row r="58" spans="2:43" s="32" customFormat="1" ht="15" customHeight="1" x14ac:dyDescent="0.25">
      <c r="B58" s="32">
        <v>20160050</v>
      </c>
      <c r="C58" s="32" t="s">
        <v>34</v>
      </c>
      <c r="D58" s="32" t="s">
        <v>716</v>
      </c>
      <c r="E58" s="32" t="s">
        <v>717</v>
      </c>
      <c r="F58" s="32" t="s">
        <v>835</v>
      </c>
      <c r="G58" s="244">
        <v>42401</v>
      </c>
      <c r="H58" s="315">
        <v>42421</v>
      </c>
      <c r="I58" s="91">
        <f t="shared" si="9"/>
        <v>42394</v>
      </c>
      <c r="J58" s="32" t="s">
        <v>396</v>
      </c>
      <c r="K58" s="32" t="s">
        <v>595</v>
      </c>
      <c r="L58" s="32" t="s">
        <v>561</v>
      </c>
      <c r="M58" s="32" t="s">
        <v>562</v>
      </c>
      <c r="Q58" s="32" t="s">
        <v>22</v>
      </c>
      <c r="R58" s="186">
        <v>0.5</v>
      </c>
      <c r="S58" s="186">
        <v>0.5</v>
      </c>
      <c r="T58" s="254">
        <v>2500000</v>
      </c>
      <c r="U58" s="254">
        <f t="shared" si="4"/>
        <v>1250000</v>
      </c>
      <c r="V58" s="254">
        <f t="shared" si="5"/>
        <v>1250000</v>
      </c>
      <c r="W58" s="255">
        <v>4</v>
      </c>
      <c r="X58" s="331">
        <f t="shared" si="10"/>
        <v>10000</v>
      </c>
      <c r="Y58" s="26">
        <f t="shared" si="6"/>
        <v>5000</v>
      </c>
      <c r="Z58" s="26">
        <f t="shared" si="7"/>
        <v>5000</v>
      </c>
      <c r="AB58" s="289" t="s">
        <v>392</v>
      </c>
      <c r="AC58" s="289" t="s">
        <v>809</v>
      </c>
      <c r="AD58" s="32">
        <v>3</v>
      </c>
      <c r="AE58" s="32" t="str">
        <f t="shared" si="8"/>
        <v>25</v>
      </c>
      <c r="AH58" s="32" t="s">
        <v>395</v>
      </c>
      <c r="AL58" s="32" t="s">
        <v>42</v>
      </c>
      <c r="AM58" s="32">
        <v>0</v>
      </c>
      <c r="AN58" s="32" t="str">
        <f t="shared" si="2"/>
        <v>No Retargeting</v>
      </c>
      <c r="AO58" s="32" t="s">
        <v>810</v>
      </c>
      <c r="AP58" s="32" t="str">
        <f t="shared" si="3"/>
        <v>no contextual</v>
      </c>
      <c r="AQ58" s="32" t="s">
        <v>811</v>
      </c>
    </row>
    <row r="59" spans="2:43" s="32" customFormat="1" ht="15" customHeight="1" x14ac:dyDescent="0.25">
      <c r="B59" s="32">
        <v>20160051</v>
      </c>
      <c r="C59" s="32" t="s">
        <v>34</v>
      </c>
      <c r="D59" s="32" t="s">
        <v>812</v>
      </c>
      <c r="E59" s="32" t="s">
        <v>751</v>
      </c>
      <c r="F59" s="32" t="s">
        <v>752</v>
      </c>
      <c r="G59" s="244">
        <v>42384</v>
      </c>
      <c r="H59" s="315">
        <v>42415</v>
      </c>
      <c r="I59" s="91">
        <f t="shared" si="9"/>
        <v>42377</v>
      </c>
      <c r="J59" s="32" t="s">
        <v>396</v>
      </c>
      <c r="K59" s="32" t="s">
        <v>595</v>
      </c>
      <c r="L59" s="32" t="s">
        <v>561</v>
      </c>
      <c r="M59" s="32" t="s">
        <v>562</v>
      </c>
      <c r="Q59" s="32" t="s">
        <v>628</v>
      </c>
      <c r="R59" s="186"/>
      <c r="S59" s="186">
        <v>1</v>
      </c>
      <c r="T59" s="254">
        <v>1250000</v>
      </c>
      <c r="U59" s="254">
        <f t="shared" si="4"/>
        <v>0</v>
      </c>
      <c r="V59" s="254">
        <f t="shared" si="5"/>
        <v>1250000</v>
      </c>
      <c r="W59" s="255">
        <v>4</v>
      </c>
      <c r="X59" s="331">
        <f t="shared" si="10"/>
        <v>5000</v>
      </c>
      <c r="Y59" s="26">
        <f t="shared" si="6"/>
        <v>0</v>
      </c>
      <c r="Z59" s="26">
        <f t="shared" si="7"/>
        <v>5000</v>
      </c>
      <c r="AB59" s="289" t="s">
        <v>392</v>
      </c>
      <c r="AC59" s="289" t="s">
        <v>813</v>
      </c>
      <c r="AD59" s="32">
        <v>3</v>
      </c>
      <c r="AE59" s="32" t="str">
        <f t="shared" si="8"/>
        <v>25</v>
      </c>
      <c r="AH59" s="32" t="s">
        <v>702</v>
      </c>
      <c r="AL59" s="32" t="s">
        <v>65</v>
      </c>
      <c r="AM59" s="32">
        <v>0</v>
      </c>
      <c r="AN59" s="32" t="str">
        <f t="shared" si="2"/>
        <v>No Retargeting</v>
      </c>
      <c r="AO59" s="32" t="s">
        <v>589</v>
      </c>
      <c r="AP59" s="32" t="str">
        <f t="shared" si="3"/>
        <v>no contextual</v>
      </c>
      <c r="AQ59" s="32" t="s">
        <v>814</v>
      </c>
    </row>
    <row r="60" spans="2:43" s="32" customFormat="1" ht="15" customHeight="1" x14ac:dyDescent="0.25">
      <c r="B60" s="32">
        <v>20160052</v>
      </c>
      <c r="C60" s="32" t="s">
        <v>33</v>
      </c>
      <c r="D60" s="32" t="s">
        <v>686</v>
      </c>
      <c r="E60" s="32" t="s">
        <v>797</v>
      </c>
      <c r="F60" s="32" t="s">
        <v>816</v>
      </c>
      <c r="G60" s="244">
        <v>42401</v>
      </c>
      <c r="H60" s="244">
        <v>42407</v>
      </c>
      <c r="I60" s="91">
        <f t="shared" si="9"/>
        <v>42394</v>
      </c>
      <c r="J60" s="32" t="s">
        <v>404</v>
      </c>
      <c r="K60" s="32" t="s">
        <v>584</v>
      </c>
      <c r="L60" s="32" t="s">
        <v>561</v>
      </c>
      <c r="Q60" s="32" t="s">
        <v>21</v>
      </c>
      <c r="R60" s="186">
        <v>0.5</v>
      </c>
      <c r="S60" s="186">
        <v>0.5</v>
      </c>
      <c r="T60" s="254">
        <v>200000</v>
      </c>
      <c r="U60" s="254">
        <f t="shared" si="4"/>
        <v>100000</v>
      </c>
      <c r="V60" s="254">
        <f t="shared" si="5"/>
        <v>100000</v>
      </c>
      <c r="W60" s="255">
        <v>25</v>
      </c>
      <c r="X60" s="26">
        <f t="shared" si="10"/>
        <v>5000</v>
      </c>
      <c r="Y60" s="26">
        <f t="shared" si="6"/>
        <v>2500</v>
      </c>
      <c r="Z60" s="26">
        <f t="shared" si="7"/>
        <v>2500</v>
      </c>
      <c r="AB60" s="289" t="s">
        <v>392</v>
      </c>
      <c r="AC60" s="289" t="s">
        <v>392</v>
      </c>
      <c r="AD60" s="32">
        <v>3</v>
      </c>
      <c r="AE60" s="32" t="str">
        <f t="shared" si="8"/>
        <v>10</v>
      </c>
      <c r="AH60" s="32" t="s">
        <v>706</v>
      </c>
      <c r="AL60" s="32" t="s">
        <v>19</v>
      </c>
      <c r="AM60" s="32">
        <v>0</v>
      </c>
      <c r="AN60" s="32" t="str">
        <f t="shared" si="2"/>
        <v>No Retargeting</v>
      </c>
      <c r="AO60" s="32" t="s">
        <v>589</v>
      </c>
      <c r="AP60" s="32" t="str">
        <f t="shared" si="3"/>
        <v>no contextual</v>
      </c>
      <c r="AQ60" s="381" t="s">
        <v>815</v>
      </c>
    </row>
    <row r="61" spans="2:43" s="32" customFormat="1" ht="15" customHeight="1" x14ac:dyDescent="0.25">
      <c r="B61" s="32">
        <v>20160053</v>
      </c>
      <c r="C61" s="32" t="s">
        <v>33</v>
      </c>
      <c r="D61" s="32" t="s">
        <v>686</v>
      </c>
      <c r="E61" s="32" t="s">
        <v>797</v>
      </c>
      <c r="F61" s="32" t="s">
        <v>817</v>
      </c>
      <c r="G61" s="244">
        <v>42433</v>
      </c>
      <c r="H61" s="244">
        <v>42446</v>
      </c>
      <c r="I61" s="91">
        <f t="shared" si="9"/>
        <v>42426</v>
      </c>
      <c r="J61" s="32" t="s">
        <v>404</v>
      </c>
      <c r="K61" s="32" t="s">
        <v>584</v>
      </c>
      <c r="L61" s="32" t="s">
        <v>561</v>
      </c>
      <c r="Q61" s="32" t="s">
        <v>21</v>
      </c>
      <c r="R61" s="186">
        <v>0.5</v>
      </c>
      <c r="S61" s="186">
        <v>0.5</v>
      </c>
      <c r="T61" s="254">
        <v>310000</v>
      </c>
      <c r="U61" s="254">
        <f t="shared" si="4"/>
        <v>155000</v>
      </c>
      <c r="V61" s="254">
        <f t="shared" si="5"/>
        <v>155000</v>
      </c>
      <c r="W61" s="255">
        <v>25</v>
      </c>
      <c r="X61" s="26">
        <f t="shared" si="10"/>
        <v>7750</v>
      </c>
      <c r="Y61" s="26">
        <f t="shared" si="6"/>
        <v>3875</v>
      </c>
      <c r="Z61" s="26">
        <f t="shared" si="7"/>
        <v>3875</v>
      </c>
      <c r="AB61" s="289" t="s">
        <v>392</v>
      </c>
      <c r="AC61" s="289" t="s">
        <v>392</v>
      </c>
      <c r="AD61" s="32">
        <v>3</v>
      </c>
      <c r="AE61" s="32" t="str">
        <f t="shared" si="8"/>
        <v>10</v>
      </c>
      <c r="AH61" s="32" t="s">
        <v>706</v>
      </c>
      <c r="AL61" s="32" t="s">
        <v>19</v>
      </c>
      <c r="AM61" s="32">
        <v>0</v>
      </c>
      <c r="AN61" s="32" t="str">
        <f t="shared" si="2"/>
        <v>No Retargeting</v>
      </c>
      <c r="AO61" s="32" t="s">
        <v>589</v>
      </c>
      <c r="AP61" s="32" t="str">
        <f t="shared" si="3"/>
        <v>no contextual</v>
      </c>
      <c r="AQ61" s="381" t="s">
        <v>815</v>
      </c>
    </row>
    <row r="62" spans="2:43" s="32" customFormat="1" ht="15" customHeight="1" x14ac:dyDescent="0.25">
      <c r="B62" s="32">
        <v>20160054</v>
      </c>
      <c r="C62" s="32" t="s">
        <v>35</v>
      </c>
      <c r="D62" s="32" t="s">
        <v>719</v>
      </c>
      <c r="E62" s="32" t="s">
        <v>775</v>
      </c>
      <c r="F62" s="32" t="s">
        <v>827</v>
      </c>
      <c r="G62" s="244">
        <v>42387</v>
      </c>
      <c r="H62" s="244">
        <v>42442</v>
      </c>
      <c r="I62" s="91">
        <f t="shared" si="9"/>
        <v>42380</v>
      </c>
      <c r="J62" s="32" t="s">
        <v>396</v>
      </c>
      <c r="K62" s="32" t="s">
        <v>595</v>
      </c>
      <c r="L62" s="32" t="s">
        <v>562</v>
      </c>
      <c r="Q62" s="32" t="s">
        <v>628</v>
      </c>
      <c r="R62" s="186"/>
      <c r="S62" s="186">
        <v>1</v>
      </c>
      <c r="T62" s="254">
        <v>1347011</v>
      </c>
      <c r="U62" s="254">
        <f t="shared" si="4"/>
        <v>0</v>
      </c>
      <c r="V62" s="254">
        <f t="shared" si="5"/>
        <v>1347011</v>
      </c>
      <c r="W62" s="255">
        <v>3.5</v>
      </c>
      <c r="X62" s="26">
        <f t="shared" si="10"/>
        <v>4714.5384999999997</v>
      </c>
      <c r="Y62" s="26">
        <f t="shared" si="6"/>
        <v>0</v>
      </c>
      <c r="Z62" s="26">
        <f t="shared" si="7"/>
        <v>4714.5384999999997</v>
      </c>
      <c r="AB62" s="289" t="s">
        <v>392</v>
      </c>
      <c r="AC62" s="289" t="s">
        <v>818</v>
      </c>
      <c r="AD62" s="32">
        <v>3</v>
      </c>
      <c r="AE62" s="32" t="str">
        <f t="shared" si="8"/>
        <v>25</v>
      </c>
      <c r="AL62" s="32" t="s">
        <v>65</v>
      </c>
      <c r="AM62" s="32">
        <v>0</v>
      </c>
      <c r="AN62" s="32" t="str">
        <f t="shared" si="2"/>
        <v>No Retargeting</v>
      </c>
      <c r="AO62" s="32" t="s">
        <v>589</v>
      </c>
      <c r="AP62" s="32" t="str">
        <f t="shared" si="3"/>
        <v>no contextual</v>
      </c>
      <c r="AQ62" s="32" t="s">
        <v>819</v>
      </c>
    </row>
    <row r="63" spans="2:43" s="32" customFormat="1" ht="15" customHeight="1" x14ac:dyDescent="0.25">
      <c r="B63" s="32">
        <v>20160055</v>
      </c>
      <c r="C63" s="32" t="s">
        <v>35</v>
      </c>
      <c r="D63" s="32" t="s">
        <v>719</v>
      </c>
      <c r="E63" s="32" t="s">
        <v>775</v>
      </c>
      <c r="F63" s="32" t="s">
        <v>828</v>
      </c>
      <c r="G63" s="244">
        <v>42387</v>
      </c>
      <c r="H63" s="244">
        <v>42442</v>
      </c>
      <c r="I63" s="91">
        <f t="shared" si="9"/>
        <v>42380</v>
      </c>
      <c r="J63" s="32" t="s">
        <v>396</v>
      </c>
      <c r="K63" s="32" t="s">
        <v>595</v>
      </c>
      <c r="L63" s="32" t="s">
        <v>561</v>
      </c>
      <c r="Q63" s="32" t="s">
        <v>628</v>
      </c>
      <c r="R63" s="186"/>
      <c r="S63" s="186">
        <v>1</v>
      </c>
      <c r="T63" s="254">
        <v>500000</v>
      </c>
      <c r="U63" s="254">
        <f t="shared" si="4"/>
        <v>0</v>
      </c>
      <c r="V63" s="254">
        <f t="shared" si="5"/>
        <v>500000</v>
      </c>
      <c r="W63" s="255">
        <v>4</v>
      </c>
      <c r="X63" s="26">
        <f t="shared" si="10"/>
        <v>2000</v>
      </c>
      <c r="Y63" s="26">
        <f t="shared" si="6"/>
        <v>0</v>
      </c>
      <c r="Z63" s="26">
        <f t="shared" si="7"/>
        <v>2000</v>
      </c>
      <c r="AB63" s="289" t="s">
        <v>392</v>
      </c>
      <c r="AC63" s="289" t="s">
        <v>392</v>
      </c>
      <c r="AD63" s="32">
        <v>3</v>
      </c>
      <c r="AE63" s="32" t="str">
        <f t="shared" si="8"/>
        <v>25</v>
      </c>
      <c r="AH63" s="32" t="s">
        <v>496</v>
      </c>
      <c r="AL63" s="32" t="s">
        <v>65</v>
      </c>
      <c r="AM63" s="32">
        <v>0</v>
      </c>
      <c r="AN63" s="32" t="str">
        <f t="shared" si="2"/>
        <v>No Retargeting</v>
      </c>
      <c r="AO63" s="32" t="s">
        <v>589</v>
      </c>
      <c r="AP63" s="32" t="str">
        <f t="shared" si="3"/>
        <v>no contextual</v>
      </c>
      <c r="AQ63" s="32" t="s">
        <v>819</v>
      </c>
    </row>
    <row r="64" spans="2:43" s="32" customFormat="1" ht="15" customHeight="1" x14ac:dyDescent="0.25">
      <c r="B64" s="32">
        <v>20160056</v>
      </c>
      <c r="C64" s="32" t="s">
        <v>35</v>
      </c>
      <c r="D64" s="32" t="s">
        <v>719</v>
      </c>
      <c r="E64" s="32" t="s">
        <v>775</v>
      </c>
      <c r="F64" s="32" t="s">
        <v>829</v>
      </c>
      <c r="G64" s="244">
        <v>42387</v>
      </c>
      <c r="H64" s="244">
        <v>42442</v>
      </c>
      <c r="I64" s="91">
        <f t="shared" si="9"/>
        <v>42380</v>
      </c>
      <c r="J64" s="32" t="s">
        <v>396</v>
      </c>
      <c r="K64" s="32" t="s">
        <v>595</v>
      </c>
      <c r="L64" s="32" t="s">
        <v>561</v>
      </c>
      <c r="Q64" s="32" t="s">
        <v>628</v>
      </c>
      <c r="R64" s="186"/>
      <c r="S64" s="186">
        <v>1</v>
      </c>
      <c r="T64" s="254">
        <v>1000000</v>
      </c>
      <c r="U64" s="254">
        <f t="shared" si="4"/>
        <v>0</v>
      </c>
      <c r="V64" s="254">
        <f t="shared" si="5"/>
        <v>1000000</v>
      </c>
      <c r="W64" s="255">
        <v>4</v>
      </c>
      <c r="X64" s="26">
        <f t="shared" si="10"/>
        <v>4000</v>
      </c>
      <c r="Y64" s="26">
        <f t="shared" si="6"/>
        <v>0</v>
      </c>
      <c r="Z64" s="26">
        <f t="shared" si="7"/>
        <v>4000</v>
      </c>
      <c r="AB64" s="289" t="s">
        <v>392</v>
      </c>
      <c r="AC64" s="289" t="s">
        <v>392</v>
      </c>
      <c r="AD64" s="32">
        <v>3</v>
      </c>
      <c r="AE64" s="32" t="str">
        <f t="shared" si="8"/>
        <v>25</v>
      </c>
      <c r="AH64" s="32" t="s">
        <v>702</v>
      </c>
      <c r="AL64" s="32" t="s">
        <v>65</v>
      </c>
      <c r="AM64" s="32">
        <v>0</v>
      </c>
      <c r="AN64" s="32" t="str">
        <f t="shared" si="2"/>
        <v>No Retargeting</v>
      </c>
      <c r="AO64" s="32" t="s">
        <v>589</v>
      </c>
      <c r="AP64" s="32" t="str">
        <f t="shared" si="3"/>
        <v>no contextual</v>
      </c>
      <c r="AQ64" s="32" t="s">
        <v>820</v>
      </c>
    </row>
    <row r="65" spans="2:43" s="32" customFormat="1" ht="15" customHeight="1" x14ac:dyDescent="0.25">
      <c r="B65" s="32">
        <v>20160057</v>
      </c>
      <c r="C65" s="32" t="s">
        <v>35</v>
      </c>
      <c r="D65" s="32" t="s">
        <v>719</v>
      </c>
      <c r="E65" s="32" t="s">
        <v>770</v>
      </c>
      <c r="F65" s="32" t="s">
        <v>822</v>
      </c>
      <c r="G65" s="244">
        <v>42387</v>
      </c>
      <c r="H65" s="244">
        <v>42414</v>
      </c>
      <c r="I65" s="91">
        <f t="shared" si="9"/>
        <v>42380</v>
      </c>
      <c r="J65" s="32" t="s">
        <v>404</v>
      </c>
      <c r="K65" s="32" t="s">
        <v>584</v>
      </c>
      <c r="L65" s="32" t="s">
        <v>562</v>
      </c>
      <c r="Q65" s="32" t="s">
        <v>628</v>
      </c>
      <c r="R65" s="186">
        <v>0.5</v>
      </c>
      <c r="S65" s="186">
        <v>0.5</v>
      </c>
      <c r="T65" s="254">
        <v>1500000</v>
      </c>
      <c r="U65" s="254">
        <f t="shared" si="4"/>
        <v>750000</v>
      </c>
      <c r="V65" s="254">
        <f t="shared" si="5"/>
        <v>750000</v>
      </c>
      <c r="W65" s="255">
        <v>20</v>
      </c>
      <c r="X65" s="26">
        <f t="shared" si="10"/>
        <v>30000</v>
      </c>
      <c r="Y65" s="26">
        <f t="shared" si="6"/>
        <v>15000</v>
      </c>
      <c r="Z65" s="26">
        <f t="shared" si="7"/>
        <v>15000</v>
      </c>
      <c r="AB65" s="289" t="s">
        <v>392</v>
      </c>
      <c r="AC65" s="289" t="s">
        <v>809</v>
      </c>
      <c r="AD65" s="32">
        <v>3</v>
      </c>
      <c r="AE65" s="32" t="str">
        <f t="shared" si="8"/>
        <v>10</v>
      </c>
      <c r="AL65" s="32" t="s">
        <v>353</v>
      </c>
      <c r="AM65" s="32">
        <v>0</v>
      </c>
      <c r="AN65" s="32" t="str">
        <f t="shared" si="2"/>
        <v>No Retargeting</v>
      </c>
      <c r="AO65" s="32" t="s">
        <v>589</v>
      </c>
      <c r="AP65" s="32" t="str">
        <f t="shared" si="3"/>
        <v>no contextual</v>
      </c>
      <c r="AQ65" s="32" t="s">
        <v>821</v>
      </c>
    </row>
    <row r="66" spans="2:43" s="32" customFormat="1" ht="15" customHeight="1" x14ac:dyDescent="0.25">
      <c r="B66" s="32">
        <v>20160058</v>
      </c>
      <c r="C66" s="32" t="s">
        <v>35</v>
      </c>
      <c r="D66" s="32" t="s">
        <v>823</v>
      </c>
      <c r="E66" s="32" t="s">
        <v>824</v>
      </c>
      <c r="F66" s="32" t="s">
        <v>825</v>
      </c>
      <c r="G66" s="244">
        <v>42408</v>
      </c>
      <c r="H66" s="244">
        <v>42435</v>
      </c>
      <c r="I66" s="91">
        <f t="shared" si="9"/>
        <v>42401</v>
      </c>
      <c r="J66" s="32" t="s">
        <v>404</v>
      </c>
      <c r="K66" s="32" t="s">
        <v>584</v>
      </c>
      <c r="L66" s="32" t="s">
        <v>562</v>
      </c>
      <c r="Q66" s="32" t="s">
        <v>21</v>
      </c>
      <c r="R66" s="186">
        <v>0.5</v>
      </c>
      <c r="S66" s="186">
        <v>0.5</v>
      </c>
      <c r="T66" s="254">
        <v>583350</v>
      </c>
      <c r="U66" s="254">
        <f t="shared" si="4"/>
        <v>291675</v>
      </c>
      <c r="V66" s="254">
        <f t="shared" si="5"/>
        <v>291675</v>
      </c>
      <c r="W66" s="255">
        <v>20</v>
      </c>
      <c r="X66" s="26">
        <f t="shared" si="10"/>
        <v>11667</v>
      </c>
      <c r="Y66" s="26">
        <f t="shared" si="6"/>
        <v>5833.5</v>
      </c>
      <c r="Z66" s="26">
        <f t="shared" si="7"/>
        <v>5833.5</v>
      </c>
      <c r="AB66" s="289" t="s">
        <v>392</v>
      </c>
      <c r="AC66" s="289" t="s">
        <v>826</v>
      </c>
      <c r="AD66" s="32">
        <v>3</v>
      </c>
      <c r="AE66" s="32" t="str">
        <f t="shared" si="8"/>
        <v>10</v>
      </c>
      <c r="AL66" s="32" t="s">
        <v>67</v>
      </c>
      <c r="AM66" s="32">
        <v>0</v>
      </c>
      <c r="AN66" s="32" t="str">
        <f t="shared" si="2"/>
        <v>No Retargeting</v>
      </c>
      <c r="AO66" s="32" t="s">
        <v>589</v>
      </c>
      <c r="AP66" s="32" t="str">
        <f t="shared" si="3"/>
        <v>no contextual</v>
      </c>
    </row>
    <row r="67" spans="2:43" s="32" customFormat="1" ht="15" customHeight="1" x14ac:dyDescent="0.25">
      <c r="B67" s="32">
        <v>20160059</v>
      </c>
      <c r="C67" s="32" t="s">
        <v>33</v>
      </c>
      <c r="D67" s="32" t="s">
        <v>686</v>
      </c>
      <c r="E67" s="32" t="s">
        <v>830</v>
      </c>
      <c r="F67" s="32" t="s">
        <v>831</v>
      </c>
      <c r="G67" s="244">
        <v>42395</v>
      </c>
      <c r="H67" s="244">
        <v>42409</v>
      </c>
      <c r="I67" s="91">
        <f t="shared" si="9"/>
        <v>42388</v>
      </c>
      <c r="J67" s="32" t="s">
        <v>396</v>
      </c>
      <c r="K67" s="32" t="s">
        <v>595</v>
      </c>
      <c r="L67" s="32" t="s">
        <v>557</v>
      </c>
      <c r="Q67" s="32" t="s">
        <v>21</v>
      </c>
      <c r="R67" s="186"/>
      <c r="S67" s="186">
        <v>1</v>
      </c>
      <c r="T67" s="254">
        <v>450000</v>
      </c>
      <c r="U67" s="254">
        <f t="shared" si="4"/>
        <v>0</v>
      </c>
      <c r="V67" s="254">
        <f t="shared" si="5"/>
        <v>450000</v>
      </c>
      <c r="W67" s="255">
        <v>2</v>
      </c>
      <c r="X67" s="26">
        <f t="shared" si="10"/>
        <v>900</v>
      </c>
      <c r="Y67" s="26">
        <f t="shared" si="6"/>
        <v>0</v>
      </c>
      <c r="Z67" s="26">
        <f t="shared" si="7"/>
        <v>900</v>
      </c>
      <c r="AB67" s="289" t="s">
        <v>392</v>
      </c>
      <c r="AC67" s="289" t="s">
        <v>392</v>
      </c>
      <c r="AD67" s="32">
        <v>3</v>
      </c>
      <c r="AE67" s="32" t="str">
        <f t="shared" si="8"/>
        <v>25</v>
      </c>
      <c r="AL67" s="32" t="s">
        <v>45</v>
      </c>
      <c r="AM67" s="32">
        <v>0</v>
      </c>
      <c r="AN67" s="32" t="str">
        <f t="shared" si="2"/>
        <v>No Retargeting</v>
      </c>
      <c r="AO67" s="32" t="s">
        <v>589</v>
      </c>
      <c r="AP67" s="32" t="str">
        <f t="shared" si="3"/>
        <v>no contextual</v>
      </c>
    </row>
    <row r="68" spans="2:43" s="32" customFormat="1" ht="15" customHeight="1" x14ac:dyDescent="0.25">
      <c r="B68" s="32">
        <v>20160060</v>
      </c>
      <c r="C68" s="32" t="s">
        <v>35</v>
      </c>
      <c r="D68" s="32" t="s">
        <v>823</v>
      </c>
      <c r="E68" s="32" t="s">
        <v>763</v>
      </c>
      <c r="F68" s="32" t="s">
        <v>832</v>
      </c>
      <c r="G68" s="244">
        <v>42415</v>
      </c>
      <c r="H68" s="244">
        <v>42435</v>
      </c>
      <c r="I68" s="91">
        <f t="shared" si="9"/>
        <v>42408</v>
      </c>
      <c r="J68" s="32" t="s">
        <v>404</v>
      </c>
      <c r="K68" s="32" t="s">
        <v>584</v>
      </c>
      <c r="L68" s="32" t="s">
        <v>562</v>
      </c>
      <c r="Q68" s="32" t="s">
        <v>22</v>
      </c>
      <c r="R68" s="186">
        <v>0.2</v>
      </c>
      <c r="S68" s="186">
        <v>0.8</v>
      </c>
      <c r="T68" s="254">
        <v>304000</v>
      </c>
      <c r="U68" s="254">
        <f t="shared" si="4"/>
        <v>60800</v>
      </c>
      <c r="V68" s="254">
        <f t="shared" si="5"/>
        <v>243200</v>
      </c>
      <c r="W68" s="255">
        <v>25</v>
      </c>
      <c r="X68" s="26">
        <f t="shared" si="10"/>
        <v>7600</v>
      </c>
      <c r="Y68" s="26">
        <f t="shared" si="6"/>
        <v>1520</v>
      </c>
      <c r="Z68" s="26">
        <f t="shared" si="7"/>
        <v>6080</v>
      </c>
      <c r="AB68" s="289" t="s">
        <v>401</v>
      </c>
      <c r="AC68" s="289" t="s">
        <v>826</v>
      </c>
      <c r="AD68" s="32">
        <v>3</v>
      </c>
      <c r="AE68" s="32" t="str">
        <f t="shared" si="8"/>
        <v>10</v>
      </c>
      <c r="AL68" s="32" t="s">
        <v>73</v>
      </c>
      <c r="AM68" s="32">
        <v>0</v>
      </c>
      <c r="AN68" s="32" t="str">
        <f t="shared" si="2"/>
        <v>No Retargeting</v>
      </c>
      <c r="AO68" s="32" t="s">
        <v>589</v>
      </c>
      <c r="AP68" s="32" t="str">
        <f t="shared" si="3"/>
        <v>no contextual</v>
      </c>
      <c r="AQ68" s="382" t="s">
        <v>834</v>
      </c>
    </row>
    <row r="69" spans="2:43" s="32" customFormat="1" ht="15" customHeight="1" x14ac:dyDescent="0.25">
      <c r="B69" s="32">
        <v>20160061</v>
      </c>
      <c r="C69" s="32" t="s">
        <v>35</v>
      </c>
      <c r="D69" s="32" t="s">
        <v>823</v>
      </c>
      <c r="E69" s="32" t="s">
        <v>763</v>
      </c>
      <c r="F69" s="32" t="s">
        <v>833</v>
      </c>
      <c r="G69" s="244">
        <v>42408</v>
      </c>
      <c r="H69" s="244">
        <v>42428</v>
      </c>
      <c r="I69" s="91">
        <f t="shared" si="9"/>
        <v>42401</v>
      </c>
      <c r="J69" s="32" t="s">
        <v>404</v>
      </c>
      <c r="K69" s="32" t="s">
        <v>584</v>
      </c>
      <c r="L69" s="32" t="s">
        <v>562</v>
      </c>
      <c r="Q69" s="32" t="s">
        <v>22</v>
      </c>
      <c r="R69" s="186">
        <v>0.2</v>
      </c>
      <c r="S69" s="186">
        <v>0.8</v>
      </c>
      <c r="T69" s="254">
        <v>304000</v>
      </c>
      <c r="U69" s="254">
        <f t="shared" si="4"/>
        <v>60800</v>
      </c>
      <c r="V69" s="254">
        <f t="shared" si="5"/>
        <v>243200</v>
      </c>
      <c r="W69" s="255">
        <v>25</v>
      </c>
      <c r="X69" s="26">
        <f t="shared" si="10"/>
        <v>7600</v>
      </c>
      <c r="Y69" s="26">
        <f t="shared" si="6"/>
        <v>1520</v>
      </c>
      <c r="Z69" s="26">
        <f t="shared" si="7"/>
        <v>6080</v>
      </c>
      <c r="AB69" s="289" t="s">
        <v>401</v>
      </c>
      <c r="AC69" s="289" t="s">
        <v>826</v>
      </c>
      <c r="AD69" s="32">
        <v>3</v>
      </c>
      <c r="AE69" s="32" t="str">
        <f t="shared" si="8"/>
        <v>10</v>
      </c>
      <c r="AL69" s="32" t="s">
        <v>73</v>
      </c>
      <c r="AM69" s="32">
        <v>0</v>
      </c>
      <c r="AN69" s="32" t="str">
        <f t="shared" si="2"/>
        <v>No Retargeting</v>
      </c>
      <c r="AO69" s="32" t="s">
        <v>589</v>
      </c>
      <c r="AP69" s="32" t="str">
        <f t="shared" si="3"/>
        <v>no contextual</v>
      </c>
      <c r="AQ69" s="32" t="s">
        <v>834</v>
      </c>
    </row>
    <row r="70" spans="2:43" s="32" customFormat="1" ht="15" customHeight="1" x14ac:dyDescent="0.25">
      <c r="B70" s="32">
        <v>20160062</v>
      </c>
      <c r="C70" s="32" t="s">
        <v>33</v>
      </c>
      <c r="D70" s="32" t="s">
        <v>836</v>
      </c>
      <c r="E70" s="32" t="s">
        <v>837</v>
      </c>
      <c r="F70" s="32" t="s">
        <v>838</v>
      </c>
      <c r="G70" s="244">
        <v>42415</v>
      </c>
      <c r="H70" s="244">
        <v>42435</v>
      </c>
      <c r="I70" s="91">
        <f t="shared" ref="I70:I134" si="11">IF(G70=0,0,(WORKDAY(G70,-5,Holidays)))</f>
        <v>42408</v>
      </c>
      <c r="J70" s="32" t="s">
        <v>404</v>
      </c>
      <c r="K70" s="32" t="s">
        <v>584</v>
      </c>
      <c r="L70" s="32" t="s">
        <v>562</v>
      </c>
      <c r="Q70" s="32" t="s">
        <v>21</v>
      </c>
      <c r="R70" s="186"/>
      <c r="S70" s="186">
        <v>1</v>
      </c>
      <c r="T70" s="254">
        <v>1139807</v>
      </c>
      <c r="U70" s="254">
        <f t="shared" si="4"/>
        <v>0</v>
      </c>
      <c r="V70" s="254">
        <f t="shared" si="5"/>
        <v>1139807</v>
      </c>
      <c r="W70" s="255">
        <v>20</v>
      </c>
      <c r="X70" s="26">
        <f t="shared" si="10"/>
        <v>22796.14</v>
      </c>
      <c r="Y70" s="26">
        <f t="shared" si="6"/>
        <v>0</v>
      </c>
      <c r="Z70" s="26">
        <f t="shared" si="7"/>
        <v>22796.14</v>
      </c>
      <c r="AB70" s="289" t="s">
        <v>392</v>
      </c>
      <c r="AC70" s="289" t="s">
        <v>50</v>
      </c>
      <c r="AD70" s="32">
        <v>3</v>
      </c>
      <c r="AE70" s="32" t="str">
        <f t="shared" si="8"/>
        <v>10</v>
      </c>
      <c r="AL70" s="32" t="s">
        <v>79</v>
      </c>
      <c r="AM70" s="32">
        <v>0</v>
      </c>
      <c r="AN70" s="32" t="str">
        <f t="shared" si="2"/>
        <v>No Retargeting</v>
      </c>
      <c r="AO70" s="32" t="s">
        <v>589</v>
      </c>
      <c r="AP70" s="32" t="str">
        <f t="shared" si="3"/>
        <v>no contextual</v>
      </c>
      <c r="AQ70" s="32" t="s">
        <v>839</v>
      </c>
    </row>
    <row r="71" spans="2:43" s="32" customFormat="1" ht="15" customHeight="1" x14ac:dyDescent="0.25">
      <c r="B71" s="32">
        <v>20160063</v>
      </c>
      <c r="C71" s="32" t="s">
        <v>33</v>
      </c>
      <c r="D71" s="32" t="s">
        <v>686</v>
      </c>
      <c r="E71" s="32" t="s">
        <v>840</v>
      </c>
      <c r="F71" s="32" t="s">
        <v>841</v>
      </c>
      <c r="G71" s="244">
        <v>42395</v>
      </c>
      <c r="H71" s="244">
        <v>42428</v>
      </c>
      <c r="I71" s="91">
        <f t="shared" si="11"/>
        <v>42388</v>
      </c>
      <c r="J71" s="32" t="s">
        <v>404</v>
      </c>
      <c r="K71" s="32" t="s">
        <v>584</v>
      </c>
      <c r="L71" s="32" t="s">
        <v>562</v>
      </c>
      <c r="Q71" s="32" t="s">
        <v>21</v>
      </c>
      <c r="R71" s="186">
        <v>0.4</v>
      </c>
      <c r="S71" s="186">
        <v>0.6</v>
      </c>
      <c r="T71" s="254">
        <v>450000</v>
      </c>
      <c r="U71" s="254">
        <f t="shared" si="4"/>
        <v>180000</v>
      </c>
      <c r="V71" s="254">
        <f t="shared" si="5"/>
        <v>270000</v>
      </c>
      <c r="W71" s="255">
        <v>20</v>
      </c>
      <c r="X71" s="26">
        <f t="shared" si="10"/>
        <v>9000</v>
      </c>
      <c r="Y71" s="26">
        <f t="shared" si="6"/>
        <v>3600</v>
      </c>
      <c r="Z71" s="26">
        <f t="shared" si="7"/>
        <v>5400</v>
      </c>
      <c r="AB71" s="289" t="s">
        <v>392</v>
      </c>
      <c r="AC71" s="289" t="s">
        <v>692</v>
      </c>
      <c r="AD71" s="32">
        <v>3</v>
      </c>
      <c r="AE71" s="32" t="str">
        <f t="shared" si="8"/>
        <v>10</v>
      </c>
      <c r="AL71" s="32" t="s">
        <v>19</v>
      </c>
      <c r="AM71" s="32">
        <v>0</v>
      </c>
      <c r="AN71" s="32" t="str">
        <f t="shared" si="2"/>
        <v>No Retargeting</v>
      </c>
      <c r="AO71" s="32" t="s">
        <v>589</v>
      </c>
      <c r="AP71" s="32" t="str">
        <f t="shared" si="3"/>
        <v>no contextual</v>
      </c>
    </row>
    <row r="72" spans="2:43" s="32" customFormat="1" ht="15" customHeight="1" x14ac:dyDescent="0.25">
      <c r="B72" s="32">
        <v>20160064</v>
      </c>
      <c r="C72" s="32" t="s">
        <v>33</v>
      </c>
      <c r="D72" s="32" t="s">
        <v>686</v>
      </c>
      <c r="E72" s="32" t="s">
        <v>687</v>
      </c>
      <c r="F72" s="32" t="s">
        <v>843</v>
      </c>
      <c r="G72" s="244">
        <v>42401</v>
      </c>
      <c r="H72" s="244">
        <v>42429</v>
      </c>
      <c r="I72" s="91">
        <f t="shared" si="11"/>
        <v>42394</v>
      </c>
      <c r="J72" s="32" t="s">
        <v>396</v>
      </c>
      <c r="K72" s="32" t="s">
        <v>595</v>
      </c>
      <c r="L72" s="32" t="s">
        <v>528</v>
      </c>
      <c r="Q72" s="32" t="s">
        <v>21</v>
      </c>
      <c r="R72" s="186">
        <v>0.3</v>
      </c>
      <c r="S72" s="186">
        <v>0.7</v>
      </c>
      <c r="T72" s="254">
        <v>248000</v>
      </c>
      <c r="U72" s="254">
        <f t="shared" si="4"/>
        <v>74400</v>
      </c>
      <c r="V72" s="254">
        <f t="shared" si="5"/>
        <v>173600</v>
      </c>
      <c r="W72" s="255">
        <v>5</v>
      </c>
      <c r="X72" s="26">
        <f t="shared" si="10"/>
        <v>1240</v>
      </c>
      <c r="Y72" s="26">
        <f t="shared" si="6"/>
        <v>372</v>
      </c>
      <c r="Z72" s="26">
        <f t="shared" si="7"/>
        <v>868</v>
      </c>
      <c r="AB72" s="289" t="s">
        <v>392</v>
      </c>
      <c r="AC72" s="289" t="s">
        <v>392</v>
      </c>
      <c r="AD72" s="32">
        <v>3</v>
      </c>
      <c r="AE72" s="32" t="str">
        <f t="shared" ref="AE72:AE134" si="12">IF(J72="xaxis TV","10","25")</f>
        <v>25</v>
      </c>
      <c r="AL72" s="32" t="s">
        <v>45</v>
      </c>
      <c r="AM72" s="32">
        <v>0</v>
      </c>
      <c r="AN72" s="32" t="str">
        <f t="shared" si="2"/>
        <v>Specify Tagging</v>
      </c>
      <c r="AO72" s="32" t="s">
        <v>589</v>
      </c>
      <c r="AP72" s="32" t="str">
        <f t="shared" si="3"/>
        <v>no contextual</v>
      </c>
      <c r="AQ72" s="32" t="s">
        <v>842</v>
      </c>
    </row>
    <row r="73" spans="2:43" s="32" customFormat="1" ht="15" customHeight="1" x14ac:dyDescent="0.25">
      <c r="B73" s="32">
        <v>20160065</v>
      </c>
      <c r="G73" s="244"/>
      <c r="H73" s="244"/>
      <c r="I73" s="91">
        <f t="shared" si="11"/>
        <v>0</v>
      </c>
      <c r="R73" s="186"/>
      <c r="S73" s="186"/>
      <c r="T73" s="254"/>
      <c r="U73" s="254">
        <f t="shared" si="4"/>
        <v>0</v>
      </c>
      <c r="V73" s="254">
        <f t="shared" si="5"/>
        <v>0</v>
      </c>
      <c r="W73" s="255"/>
      <c r="X73" s="26">
        <f t="shared" si="10"/>
        <v>0</v>
      </c>
      <c r="Y73" s="26">
        <f t="shared" si="6"/>
        <v>0</v>
      </c>
      <c r="Z73" s="26">
        <f t="shared" si="7"/>
        <v>0</v>
      </c>
      <c r="AB73" s="289"/>
      <c r="AC73" s="289"/>
      <c r="AD73" s="32">
        <v>3</v>
      </c>
      <c r="AE73" s="32" t="str">
        <f t="shared" si="12"/>
        <v>25</v>
      </c>
      <c r="AM73" s="32">
        <v>0</v>
      </c>
      <c r="AN73" s="32" t="str">
        <f t="shared" ref="AN73:AN136" si="13">IF(ISNUMBER(SEARCH("retargeting",L73&amp;M73&amp;N73&amp;O73,1)),"Specify Tagging","No Retargeting")</f>
        <v>No Retargeting</v>
      </c>
      <c r="AO73" s="32" t="s">
        <v>589</v>
      </c>
      <c r="AP73" s="32" t="str">
        <f t="shared" ref="AP73:AP136" si="14">IF(ISNUMBER(SEARCH("Context",L73&amp;M73&amp;N73&amp;O73,1)),"Please Provide list","no contextual")</f>
        <v>no contextual</v>
      </c>
    </row>
    <row r="74" spans="2:43" s="32" customFormat="1" ht="15" customHeight="1" x14ac:dyDescent="0.25">
      <c r="B74" s="32">
        <v>20160066</v>
      </c>
      <c r="G74" s="244"/>
      <c r="H74" s="244"/>
      <c r="I74" s="91">
        <f t="shared" si="11"/>
        <v>0</v>
      </c>
      <c r="R74" s="186"/>
      <c r="S74" s="186"/>
      <c r="T74" s="254"/>
      <c r="U74" s="254">
        <f t="shared" ref="U74:U137" si="15">T74*R74</f>
        <v>0</v>
      </c>
      <c r="V74" s="254">
        <f t="shared" ref="V74:V137" si="16">T74*S74</f>
        <v>0</v>
      </c>
      <c r="W74" s="255"/>
      <c r="X74" s="26">
        <f t="shared" si="10"/>
        <v>0</v>
      </c>
      <c r="Y74" s="26">
        <f t="shared" ref="Y74:Y137" si="17">X74*R74</f>
        <v>0</v>
      </c>
      <c r="Z74" s="26">
        <f t="shared" ref="Z74:Z137" si="18">X74*S74</f>
        <v>0</v>
      </c>
      <c r="AB74" s="289"/>
      <c r="AC74" s="289"/>
      <c r="AD74" s="32">
        <v>3</v>
      </c>
      <c r="AE74" s="32" t="str">
        <f t="shared" si="12"/>
        <v>25</v>
      </c>
      <c r="AM74" s="32">
        <v>0</v>
      </c>
      <c r="AN74" s="32" t="str">
        <f t="shared" si="13"/>
        <v>No Retargeting</v>
      </c>
      <c r="AO74" s="32" t="s">
        <v>589</v>
      </c>
      <c r="AP74" s="32" t="str">
        <f t="shared" si="14"/>
        <v>no contextual</v>
      </c>
    </row>
    <row r="75" spans="2:43" s="32" customFormat="1" ht="15" customHeight="1" x14ac:dyDescent="0.25">
      <c r="B75" s="32">
        <v>20160067</v>
      </c>
      <c r="G75" s="244"/>
      <c r="H75" s="244"/>
      <c r="I75" s="91">
        <f t="shared" si="11"/>
        <v>0</v>
      </c>
      <c r="R75" s="186"/>
      <c r="S75" s="186"/>
      <c r="T75" s="254"/>
      <c r="U75" s="254">
        <f t="shared" si="15"/>
        <v>0</v>
      </c>
      <c r="V75" s="254">
        <f t="shared" si="16"/>
        <v>0</v>
      </c>
      <c r="W75" s="255"/>
      <c r="X75" s="26">
        <f t="shared" si="10"/>
        <v>0</v>
      </c>
      <c r="Y75" s="26">
        <f t="shared" si="17"/>
        <v>0</v>
      </c>
      <c r="Z75" s="26">
        <f t="shared" si="18"/>
        <v>0</v>
      </c>
      <c r="AB75" s="289"/>
      <c r="AC75" s="289"/>
      <c r="AD75" s="32">
        <v>3</v>
      </c>
      <c r="AE75" s="32" t="str">
        <f t="shared" si="12"/>
        <v>25</v>
      </c>
      <c r="AM75" s="32">
        <v>0</v>
      </c>
      <c r="AN75" s="32" t="str">
        <f t="shared" si="13"/>
        <v>No Retargeting</v>
      </c>
      <c r="AO75" s="32" t="s">
        <v>589</v>
      </c>
      <c r="AP75" s="32" t="str">
        <f t="shared" si="14"/>
        <v>no contextual</v>
      </c>
    </row>
    <row r="76" spans="2:43" s="32" customFormat="1" ht="15" customHeight="1" x14ac:dyDescent="0.25">
      <c r="B76" s="32">
        <v>20160068</v>
      </c>
      <c r="G76" s="244"/>
      <c r="H76" s="244"/>
      <c r="I76" s="91">
        <f t="shared" si="11"/>
        <v>0</v>
      </c>
      <c r="R76" s="186"/>
      <c r="S76" s="186"/>
      <c r="T76" s="254"/>
      <c r="U76" s="254">
        <f t="shared" si="15"/>
        <v>0</v>
      </c>
      <c r="V76" s="254">
        <f t="shared" si="16"/>
        <v>0</v>
      </c>
      <c r="W76" s="255"/>
      <c r="X76" s="26">
        <f t="shared" si="10"/>
        <v>0</v>
      </c>
      <c r="Y76" s="26">
        <f t="shared" si="17"/>
        <v>0</v>
      </c>
      <c r="Z76" s="26">
        <f t="shared" si="18"/>
        <v>0</v>
      </c>
      <c r="AB76" s="289"/>
      <c r="AC76" s="289"/>
      <c r="AD76" s="32">
        <v>3</v>
      </c>
      <c r="AE76" s="32" t="str">
        <f t="shared" si="12"/>
        <v>25</v>
      </c>
      <c r="AM76" s="32">
        <v>0</v>
      </c>
      <c r="AN76" s="32" t="str">
        <f t="shared" si="13"/>
        <v>No Retargeting</v>
      </c>
      <c r="AO76" s="32" t="s">
        <v>589</v>
      </c>
      <c r="AP76" s="32" t="str">
        <f t="shared" si="14"/>
        <v>no contextual</v>
      </c>
    </row>
    <row r="77" spans="2:43" s="32" customFormat="1" ht="15" customHeight="1" x14ac:dyDescent="0.25">
      <c r="B77" s="32">
        <v>20160069</v>
      </c>
      <c r="G77" s="244"/>
      <c r="H77" s="244"/>
      <c r="I77" s="91">
        <f t="shared" si="11"/>
        <v>0</v>
      </c>
      <c r="R77" s="186"/>
      <c r="S77" s="186"/>
      <c r="T77" s="254"/>
      <c r="U77" s="254">
        <f t="shared" si="15"/>
        <v>0</v>
      </c>
      <c r="V77" s="254">
        <f t="shared" si="16"/>
        <v>0</v>
      </c>
      <c r="W77" s="255"/>
      <c r="X77" s="26">
        <f t="shared" si="10"/>
        <v>0</v>
      </c>
      <c r="Y77" s="26">
        <f t="shared" si="17"/>
        <v>0</v>
      </c>
      <c r="Z77" s="26">
        <f t="shared" si="18"/>
        <v>0</v>
      </c>
      <c r="AB77" s="289"/>
      <c r="AC77" s="289"/>
      <c r="AD77" s="32">
        <v>3</v>
      </c>
      <c r="AE77" s="32" t="str">
        <f t="shared" si="12"/>
        <v>25</v>
      </c>
      <c r="AM77" s="32">
        <v>0</v>
      </c>
      <c r="AN77" s="32" t="str">
        <f t="shared" si="13"/>
        <v>No Retargeting</v>
      </c>
      <c r="AO77" s="32" t="s">
        <v>589</v>
      </c>
      <c r="AP77" s="32" t="str">
        <f t="shared" si="14"/>
        <v>no contextual</v>
      </c>
    </row>
    <row r="78" spans="2:43" s="32" customFormat="1" ht="15" customHeight="1" x14ac:dyDescent="0.25">
      <c r="B78" s="32">
        <v>20160070</v>
      </c>
      <c r="G78" s="244"/>
      <c r="H78" s="244"/>
      <c r="I78" s="91">
        <f t="shared" si="11"/>
        <v>0</v>
      </c>
      <c r="R78" s="186"/>
      <c r="S78" s="186"/>
      <c r="T78" s="254"/>
      <c r="U78" s="254">
        <f t="shared" si="15"/>
        <v>0</v>
      </c>
      <c r="V78" s="254">
        <f t="shared" si="16"/>
        <v>0</v>
      </c>
      <c r="W78" s="255"/>
      <c r="X78" s="26">
        <f t="shared" si="10"/>
        <v>0</v>
      </c>
      <c r="Y78" s="26">
        <f t="shared" si="17"/>
        <v>0</v>
      </c>
      <c r="Z78" s="26">
        <f t="shared" si="18"/>
        <v>0</v>
      </c>
      <c r="AB78" s="289"/>
      <c r="AC78" s="289"/>
      <c r="AD78" s="32">
        <v>3</v>
      </c>
      <c r="AE78" s="32" t="str">
        <f t="shared" si="12"/>
        <v>25</v>
      </c>
      <c r="AM78" s="32">
        <v>0</v>
      </c>
      <c r="AN78" s="32" t="str">
        <f t="shared" si="13"/>
        <v>No Retargeting</v>
      </c>
      <c r="AO78" s="32" t="s">
        <v>589</v>
      </c>
      <c r="AP78" s="32" t="str">
        <f t="shared" si="14"/>
        <v>no contextual</v>
      </c>
    </row>
    <row r="79" spans="2:43" s="32" customFormat="1" ht="15" customHeight="1" x14ac:dyDescent="0.25">
      <c r="B79" s="32">
        <v>20160071</v>
      </c>
      <c r="G79" s="244"/>
      <c r="H79" s="244"/>
      <c r="I79" s="91">
        <f t="shared" si="11"/>
        <v>0</v>
      </c>
      <c r="R79" s="186"/>
      <c r="S79" s="186"/>
      <c r="T79" s="254"/>
      <c r="U79" s="254">
        <f t="shared" si="15"/>
        <v>0</v>
      </c>
      <c r="V79" s="254">
        <f t="shared" si="16"/>
        <v>0</v>
      </c>
      <c r="W79" s="255"/>
      <c r="X79" s="26">
        <f t="shared" si="10"/>
        <v>0</v>
      </c>
      <c r="Y79" s="26">
        <f t="shared" si="17"/>
        <v>0</v>
      </c>
      <c r="Z79" s="26">
        <f t="shared" si="18"/>
        <v>0</v>
      </c>
      <c r="AB79" s="289"/>
      <c r="AC79" s="289"/>
      <c r="AD79" s="32">
        <v>3</v>
      </c>
      <c r="AE79" s="32" t="str">
        <f t="shared" si="12"/>
        <v>25</v>
      </c>
      <c r="AM79" s="32">
        <v>0</v>
      </c>
      <c r="AN79" s="32" t="str">
        <f t="shared" si="13"/>
        <v>No Retargeting</v>
      </c>
      <c r="AO79" s="32" t="s">
        <v>589</v>
      </c>
      <c r="AP79" s="32" t="str">
        <f t="shared" si="14"/>
        <v>no contextual</v>
      </c>
    </row>
    <row r="80" spans="2:43" s="32" customFormat="1" ht="15" customHeight="1" x14ac:dyDescent="0.25">
      <c r="B80" s="32">
        <v>20160072</v>
      </c>
      <c r="G80" s="244"/>
      <c r="H80" s="244"/>
      <c r="I80" s="91">
        <f t="shared" si="11"/>
        <v>0</v>
      </c>
      <c r="R80" s="186"/>
      <c r="S80" s="186"/>
      <c r="T80" s="254"/>
      <c r="U80" s="254">
        <f t="shared" si="15"/>
        <v>0</v>
      </c>
      <c r="V80" s="254">
        <f t="shared" si="16"/>
        <v>0</v>
      </c>
      <c r="W80" s="255"/>
      <c r="X80" s="26">
        <f t="shared" si="10"/>
        <v>0</v>
      </c>
      <c r="Y80" s="26">
        <f t="shared" si="17"/>
        <v>0</v>
      </c>
      <c r="Z80" s="26">
        <f t="shared" si="18"/>
        <v>0</v>
      </c>
      <c r="AB80" s="289"/>
      <c r="AC80" s="289"/>
      <c r="AD80" s="32">
        <v>3</v>
      </c>
      <c r="AE80" s="32" t="str">
        <f t="shared" si="12"/>
        <v>25</v>
      </c>
      <c r="AM80" s="32">
        <v>0</v>
      </c>
      <c r="AN80" s="32" t="str">
        <f t="shared" si="13"/>
        <v>No Retargeting</v>
      </c>
      <c r="AO80" s="32" t="s">
        <v>589</v>
      </c>
      <c r="AP80" s="32" t="str">
        <f t="shared" si="14"/>
        <v>no contextual</v>
      </c>
    </row>
    <row r="81" spans="2:42" s="32" customFormat="1" ht="15" customHeight="1" x14ac:dyDescent="0.25">
      <c r="B81" s="32">
        <v>20160073</v>
      </c>
      <c r="G81" s="244"/>
      <c r="H81" s="244"/>
      <c r="I81" s="91">
        <f t="shared" si="11"/>
        <v>0</v>
      </c>
      <c r="R81" s="186"/>
      <c r="S81" s="186"/>
      <c r="T81" s="254"/>
      <c r="U81" s="254">
        <f t="shared" si="15"/>
        <v>0</v>
      </c>
      <c r="V81" s="254">
        <f t="shared" si="16"/>
        <v>0</v>
      </c>
      <c r="W81" s="255"/>
      <c r="X81" s="26">
        <f t="shared" si="10"/>
        <v>0</v>
      </c>
      <c r="Y81" s="26">
        <f t="shared" si="17"/>
        <v>0</v>
      </c>
      <c r="Z81" s="26">
        <f t="shared" si="18"/>
        <v>0</v>
      </c>
      <c r="AB81" s="289"/>
      <c r="AC81" s="289"/>
      <c r="AD81" s="32">
        <v>3</v>
      </c>
      <c r="AE81" s="32" t="str">
        <f t="shared" si="12"/>
        <v>25</v>
      </c>
      <c r="AM81" s="32">
        <v>0</v>
      </c>
      <c r="AN81" s="32" t="str">
        <f t="shared" si="13"/>
        <v>No Retargeting</v>
      </c>
      <c r="AO81" s="32" t="s">
        <v>589</v>
      </c>
      <c r="AP81" s="32" t="str">
        <f t="shared" si="14"/>
        <v>no contextual</v>
      </c>
    </row>
    <row r="82" spans="2:42" s="32" customFormat="1" ht="15" customHeight="1" x14ac:dyDescent="0.25">
      <c r="B82" s="32">
        <v>20160074</v>
      </c>
      <c r="G82" s="244"/>
      <c r="H82" s="244"/>
      <c r="I82" s="91">
        <f t="shared" si="11"/>
        <v>0</v>
      </c>
      <c r="R82" s="186"/>
      <c r="S82" s="186"/>
      <c r="T82" s="254"/>
      <c r="U82" s="254">
        <f t="shared" si="15"/>
        <v>0</v>
      </c>
      <c r="V82" s="254">
        <f t="shared" si="16"/>
        <v>0</v>
      </c>
      <c r="W82" s="255"/>
      <c r="X82" s="26">
        <f t="shared" si="10"/>
        <v>0</v>
      </c>
      <c r="Y82" s="26">
        <f t="shared" si="17"/>
        <v>0</v>
      </c>
      <c r="Z82" s="26">
        <f t="shared" si="18"/>
        <v>0</v>
      </c>
      <c r="AB82" s="289"/>
      <c r="AC82" s="289"/>
      <c r="AD82" s="32">
        <v>3</v>
      </c>
      <c r="AE82" s="32" t="str">
        <f t="shared" si="12"/>
        <v>25</v>
      </c>
      <c r="AM82" s="32">
        <v>0</v>
      </c>
      <c r="AN82" s="32" t="str">
        <f t="shared" si="13"/>
        <v>No Retargeting</v>
      </c>
      <c r="AO82" s="32" t="s">
        <v>589</v>
      </c>
      <c r="AP82" s="32" t="str">
        <f t="shared" si="14"/>
        <v>no contextual</v>
      </c>
    </row>
    <row r="83" spans="2:42" s="32" customFormat="1" ht="15" customHeight="1" x14ac:dyDescent="0.25">
      <c r="B83" s="32">
        <v>20160075</v>
      </c>
      <c r="G83" s="244"/>
      <c r="H83" s="244"/>
      <c r="I83" s="91">
        <f t="shared" si="11"/>
        <v>0</v>
      </c>
      <c r="R83" s="186"/>
      <c r="S83" s="186"/>
      <c r="T83" s="254"/>
      <c r="U83" s="254">
        <f t="shared" si="15"/>
        <v>0</v>
      </c>
      <c r="V83" s="254">
        <f t="shared" si="16"/>
        <v>0</v>
      </c>
      <c r="W83" s="255"/>
      <c r="X83" s="26">
        <f t="shared" si="10"/>
        <v>0</v>
      </c>
      <c r="Y83" s="26">
        <f t="shared" si="17"/>
        <v>0</v>
      </c>
      <c r="Z83" s="26">
        <f t="shared" si="18"/>
        <v>0</v>
      </c>
      <c r="AB83" s="289"/>
      <c r="AC83" s="289"/>
      <c r="AD83" s="32">
        <v>3</v>
      </c>
      <c r="AE83" s="32" t="str">
        <f t="shared" si="12"/>
        <v>25</v>
      </c>
      <c r="AM83" s="32">
        <v>0</v>
      </c>
      <c r="AN83" s="32" t="str">
        <f t="shared" si="13"/>
        <v>No Retargeting</v>
      </c>
      <c r="AO83" s="32" t="s">
        <v>589</v>
      </c>
      <c r="AP83" s="32" t="str">
        <f t="shared" si="14"/>
        <v>no contextual</v>
      </c>
    </row>
    <row r="84" spans="2:42" s="32" customFormat="1" ht="15" customHeight="1" x14ac:dyDescent="0.25">
      <c r="B84" s="32">
        <v>20160076</v>
      </c>
      <c r="G84" s="244"/>
      <c r="H84" s="244"/>
      <c r="I84" s="91">
        <f t="shared" si="11"/>
        <v>0</v>
      </c>
      <c r="R84" s="186"/>
      <c r="S84" s="186"/>
      <c r="T84" s="254"/>
      <c r="U84" s="254">
        <f t="shared" si="15"/>
        <v>0</v>
      </c>
      <c r="V84" s="254">
        <f t="shared" si="16"/>
        <v>0</v>
      </c>
      <c r="W84" s="255"/>
      <c r="X84" s="26">
        <f t="shared" si="10"/>
        <v>0</v>
      </c>
      <c r="Y84" s="26">
        <f t="shared" si="17"/>
        <v>0</v>
      </c>
      <c r="Z84" s="26">
        <f t="shared" si="18"/>
        <v>0</v>
      </c>
      <c r="AB84" s="289"/>
      <c r="AC84" s="289"/>
      <c r="AD84" s="32">
        <v>3</v>
      </c>
      <c r="AE84" s="32" t="str">
        <f t="shared" si="12"/>
        <v>25</v>
      </c>
      <c r="AM84" s="32">
        <v>0</v>
      </c>
      <c r="AN84" s="32" t="str">
        <f t="shared" si="13"/>
        <v>No Retargeting</v>
      </c>
      <c r="AO84" s="32" t="s">
        <v>589</v>
      </c>
      <c r="AP84" s="32" t="str">
        <f t="shared" si="14"/>
        <v>no contextual</v>
      </c>
    </row>
    <row r="85" spans="2:42" s="32" customFormat="1" ht="15" customHeight="1" x14ac:dyDescent="0.25">
      <c r="B85" s="32">
        <v>20160077</v>
      </c>
      <c r="G85" s="244"/>
      <c r="H85" s="244"/>
      <c r="I85" s="91">
        <f t="shared" si="11"/>
        <v>0</v>
      </c>
      <c r="R85" s="186"/>
      <c r="S85" s="186"/>
      <c r="T85" s="254"/>
      <c r="U85" s="254">
        <f t="shared" si="15"/>
        <v>0</v>
      </c>
      <c r="V85" s="254">
        <f t="shared" si="16"/>
        <v>0</v>
      </c>
      <c r="W85" s="255"/>
      <c r="X85" s="26">
        <f t="shared" si="10"/>
        <v>0</v>
      </c>
      <c r="Y85" s="26">
        <f t="shared" si="17"/>
        <v>0</v>
      </c>
      <c r="Z85" s="26">
        <f t="shared" si="18"/>
        <v>0</v>
      </c>
      <c r="AB85" s="289"/>
      <c r="AC85" s="289"/>
      <c r="AD85" s="32">
        <v>3</v>
      </c>
      <c r="AE85" s="32" t="str">
        <f t="shared" si="12"/>
        <v>25</v>
      </c>
      <c r="AM85" s="32">
        <v>0</v>
      </c>
      <c r="AN85" s="32" t="str">
        <f t="shared" si="13"/>
        <v>No Retargeting</v>
      </c>
      <c r="AO85" s="32" t="s">
        <v>589</v>
      </c>
      <c r="AP85" s="32" t="str">
        <f t="shared" si="14"/>
        <v>no contextual</v>
      </c>
    </row>
    <row r="86" spans="2:42" s="32" customFormat="1" ht="15" customHeight="1" x14ac:dyDescent="0.25">
      <c r="B86" s="32">
        <v>20160078</v>
      </c>
      <c r="G86" s="244"/>
      <c r="H86" s="244"/>
      <c r="I86" s="91">
        <f t="shared" si="11"/>
        <v>0</v>
      </c>
      <c r="R86" s="186"/>
      <c r="S86" s="186"/>
      <c r="T86" s="254"/>
      <c r="U86" s="254">
        <f t="shared" si="15"/>
        <v>0</v>
      </c>
      <c r="V86" s="254">
        <f t="shared" si="16"/>
        <v>0</v>
      </c>
      <c r="W86" s="255"/>
      <c r="X86" s="26">
        <f t="shared" si="10"/>
        <v>0</v>
      </c>
      <c r="Y86" s="26">
        <f t="shared" si="17"/>
        <v>0</v>
      </c>
      <c r="Z86" s="26">
        <f t="shared" si="18"/>
        <v>0</v>
      </c>
      <c r="AB86" s="289"/>
      <c r="AC86" s="289"/>
      <c r="AD86" s="32">
        <v>3</v>
      </c>
      <c r="AE86" s="32" t="str">
        <f t="shared" si="12"/>
        <v>25</v>
      </c>
      <c r="AM86" s="32">
        <v>0</v>
      </c>
      <c r="AN86" s="32" t="str">
        <f t="shared" si="13"/>
        <v>No Retargeting</v>
      </c>
      <c r="AO86" s="32" t="s">
        <v>589</v>
      </c>
      <c r="AP86" s="32" t="str">
        <f t="shared" si="14"/>
        <v>no contextual</v>
      </c>
    </row>
    <row r="87" spans="2:42" s="32" customFormat="1" ht="15" customHeight="1" x14ac:dyDescent="0.25">
      <c r="B87" s="32">
        <v>20160079</v>
      </c>
      <c r="G87" s="244"/>
      <c r="H87" s="244"/>
      <c r="I87" s="91">
        <f t="shared" si="11"/>
        <v>0</v>
      </c>
      <c r="R87" s="186"/>
      <c r="S87" s="186"/>
      <c r="T87" s="254"/>
      <c r="U87" s="254">
        <f t="shared" si="15"/>
        <v>0</v>
      </c>
      <c r="V87" s="254">
        <f t="shared" si="16"/>
        <v>0</v>
      </c>
      <c r="W87" s="255"/>
      <c r="X87" s="331">
        <f t="shared" ref="X87:X134" si="19">T87/1000*W87</f>
        <v>0</v>
      </c>
      <c r="Y87" s="26">
        <f t="shared" si="17"/>
        <v>0</v>
      </c>
      <c r="Z87" s="26">
        <f t="shared" si="18"/>
        <v>0</v>
      </c>
      <c r="AB87" s="289"/>
      <c r="AC87" s="289"/>
      <c r="AD87" s="32">
        <v>3</v>
      </c>
      <c r="AE87" s="32" t="str">
        <f t="shared" si="12"/>
        <v>25</v>
      </c>
      <c r="AM87" s="32">
        <v>0</v>
      </c>
      <c r="AN87" s="32" t="str">
        <f t="shared" si="13"/>
        <v>No Retargeting</v>
      </c>
      <c r="AO87" s="32" t="s">
        <v>589</v>
      </c>
      <c r="AP87" s="32" t="str">
        <f t="shared" si="14"/>
        <v>no contextual</v>
      </c>
    </row>
    <row r="88" spans="2:42" s="32" customFormat="1" ht="15" customHeight="1" x14ac:dyDescent="0.25">
      <c r="B88" s="32">
        <v>20160080</v>
      </c>
      <c r="G88" s="244"/>
      <c r="H88" s="244"/>
      <c r="I88" s="91">
        <f t="shared" si="11"/>
        <v>0</v>
      </c>
      <c r="R88" s="186"/>
      <c r="S88" s="186"/>
      <c r="T88" s="254"/>
      <c r="U88" s="254">
        <f t="shared" si="15"/>
        <v>0</v>
      </c>
      <c r="V88" s="254">
        <f t="shared" si="16"/>
        <v>0</v>
      </c>
      <c r="W88" s="255"/>
      <c r="X88" s="331">
        <f t="shared" si="19"/>
        <v>0</v>
      </c>
      <c r="Y88" s="26">
        <f t="shared" si="17"/>
        <v>0</v>
      </c>
      <c r="Z88" s="26">
        <f t="shared" si="18"/>
        <v>0</v>
      </c>
      <c r="AB88" s="289"/>
      <c r="AC88" s="289"/>
      <c r="AD88" s="32">
        <v>3</v>
      </c>
      <c r="AE88" s="32" t="str">
        <f t="shared" si="12"/>
        <v>25</v>
      </c>
      <c r="AM88" s="32">
        <v>0</v>
      </c>
      <c r="AN88" s="32" t="str">
        <f t="shared" si="13"/>
        <v>No Retargeting</v>
      </c>
      <c r="AO88" s="32" t="s">
        <v>589</v>
      </c>
      <c r="AP88" s="32" t="str">
        <f t="shared" si="14"/>
        <v>no contextual</v>
      </c>
    </row>
    <row r="89" spans="2:42" s="32" customFormat="1" ht="15" customHeight="1" x14ac:dyDescent="0.25">
      <c r="B89" s="32">
        <v>20160081</v>
      </c>
      <c r="G89" s="244"/>
      <c r="H89" s="244"/>
      <c r="I89" s="91">
        <f t="shared" si="11"/>
        <v>0</v>
      </c>
      <c r="R89" s="186"/>
      <c r="S89" s="186"/>
      <c r="T89" s="254"/>
      <c r="U89" s="254">
        <f t="shared" si="15"/>
        <v>0</v>
      </c>
      <c r="V89" s="254">
        <f t="shared" si="16"/>
        <v>0</v>
      </c>
      <c r="W89" s="255"/>
      <c r="X89" s="26">
        <f t="shared" si="19"/>
        <v>0</v>
      </c>
      <c r="Y89" s="26">
        <f t="shared" si="17"/>
        <v>0</v>
      </c>
      <c r="Z89" s="26">
        <f t="shared" si="18"/>
        <v>0</v>
      </c>
      <c r="AB89" s="289"/>
      <c r="AC89" s="289"/>
      <c r="AD89" s="32">
        <v>3</v>
      </c>
      <c r="AE89" s="32" t="str">
        <f t="shared" si="12"/>
        <v>25</v>
      </c>
      <c r="AM89" s="32">
        <v>0</v>
      </c>
      <c r="AN89" s="32" t="str">
        <f t="shared" si="13"/>
        <v>No Retargeting</v>
      </c>
      <c r="AO89" s="32" t="s">
        <v>589</v>
      </c>
      <c r="AP89" s="32" t="str">
        <f t="shared" si="14"/>
        <v>no contextual</v>
      </c>
    </row>
    <row r="90" spans="2:42" s="32" customFormat="1" ht="15" customHeight="1" x14ac:dyDescent="0.25">
      <c r="B90" s="32">
        <v>20160082</v>
      </c>
      <c r="G90" s="244"/>
      <c r="H90" s="244"/>
      <c r="I90" s="91">
        <f t="shared" si="11"/>
        <v>0</v>
      </c>
      <c r="R90" s="186"/>
      <c r="S90" s="186"/>
      <c r="T90" s="254"/>
      <c r="U90" s="254">
        <f t="shared" si="15"/>
        <v>0</v>
      </c>
      <c r="V90" s="254">
        <f t="shared" si="16"/>
        <v>0</v>
      </c>
      <c r="W90" s="255"/>
      <c r="X90" s="26">
        <f t="shared" si="19"/>
        <v>0</v>
      </c>
      <c r="Y90" s="26">
        <f t="shared" si="17"/>
        <v>0</v>
      </c>
      <c r="Z90" s="26">
        <f t="shared" si="18"/>
        <v>0</v>
      </c>
      <c r="AB90" s="289"/>
      <c r="AC90" s="289"/>
      <c r="AD90" s="32">
        <v>3</v>
      </c>
      <c r="AE90" s="32" t="str">
        <f t="shared" si="12"/>
        <v>25</v>
      </c>
      <c r="AM90" s="32">
        <v>0</v>
      </c>
      <c r="AN90" s="32" t="str">
        <f t="shared" si="13"/>
        <v>No Retargeting</v>
      </c>
      <c r="AO90" s="32" t="s">
        <v>589</v>
      </c>
      <c r="AP90" s="32" t="str">
        <f t="shared" si="14"/>
        <v>no contextual</v>
      </c>
    </row>
    <row r="91" spans="2:42" s="32" customFormat="1" ht="15" customHeight="1" x14ac:dyDescent="0.25">
      <c r="B91" s="32">
        <v>20160083</v>
      </c>
      <c r="G91" s="244"/>
      <c r="H91" s="244"/>
      <c r="I91" s="91">
        <f t="shared" si="11"/>
        <v>0</v>
      </c>
      <c r="R91" s="186"/>
      <c r="S91" s="186"/>
      <c r="T91" s="254"/>
      <c r="U91" s="254">
        <f t="shared" si="15"/>
        <v>0</v>
      </c>
      <c r="V91" s="254">
        <f t="shared" si="16"/>
        <v>0</v>
      </c>
      <c r="W91" s="255"/>
      <c r="X91" s="26">
        <f t="shared" si="19"/>
        <v>0</v>
      </c>
      <c r="Y91" s="26">
        <f t="shared" si="17"/>
        <v>0</v>
      </c>
      <c r="Z91" s="26">
        <f t="shared" si="18"/>
        <v>0</v>
      </c>
      <c r="AB91" s="289"/>
      <c r="AC91" s="289"/>
      <c r="AD91" s="32">
        <v>3</v>
      </c>
      <c r="AE91" s="32" t="str">
        <f t="shared" si="12"/>
        <v>25</v>
      </c>
      <c r="AM91" s="32">
        <v>0</v>
      </c>
      <c r="AN91" s="32" t="str">
        <f t="shared" si="13"/>
        <v>No Retargeting</v>
      </c>
      <c r="AO91" s="32" t="s">
        <v>589</v>
      </c>
      <c r="AP91" s="32" t="str">
        <f t="shared" si="14"/>
        <v>no contextual</v>
      </c>
    </row>
    <row r="92" spans="2:42" s="32" customFormat="1" ht="15" customHeight="1" x14ac:dyDescent="0.25">
      <c r="B92" s="32">
        <v>20160084</v>
      </c>
      <c r="G92" s="244"/>
      <c r="H92" s="244"/>
      <c r="I92" s="91">
        <f t="shared" si="11"/>
        <v>0</v>
      </c>
      <c r="R92" s="186"/>
      <c r="S92" s="186"/>
      <c r="T92" s="254"/>
      <c r="U92" s="254">
        <f t="shared" si="15"/>
        <v>0</v>
      </c>
      <c r="V92" s="254">
        <f t="shared" si="16"/>
        <v>0</v>
      </c>
      <c r="W92" s="255"/>
      <c r="X92" s="26">
        <f t="shared" si="19"/>
        <v>0</v>
      </c>
      <c r="Y92" s="26">
        <f t="shared" si="17"/>
        <v>0</v>
      </c>
      <c r="Z92" s="26">
        <f t="shared" si="18"/>
        <v>0</v>
      </c>
      <c r="AB92" s="289"/>
      <c r="AC92" s="289"/>
      <c r="AD92" s="32">
        <v>3</v>
      </c>
      <c r="AE92" s="32" t="str">
        <f t="shared" si="12"/>
        <v>25</v>
      </c>
      <c r="AM92" s="32">
        <v>0</v>
      </c>
      <c r="AN92" s="32" t="str">
        <f t="shared" si="13"/>
        <v>No Retargeting</v>
      </c>
      <c r="AO92" s="32" t="s">
        <v>589</v>
      </c>
      <c r="AP92" s="32" t="str">
        <f t="shared" si="14"/>
        <v>no contextual</v>
      </c>
    </row>
    <row r="93" spans="2:42" s="32" customFormat="1" ht="15" customHeight="1" x14ac:dyDescent="0.25">
      <c r="B93" s="32">
        <v>20160085</v>
      </c>
      <c r="G93" s="244"/>
      <c r="H93" s="244"/>
      <c r="I93" s="91">
        <f t="shared" si="11"/>
        <v>0</v>
      </c>
      <c r="R93" s="186"/>
      <c r="S93" s="186"/>
      <c r="T93" s="254"/>
      <c r="U93" s="254">
        <f t="shared" si="15"/>
        <v>0</v>
      </c>
      <c r="V93" s="254">
        <f t="shared" si="16"/>
        <v>0</v>
      </c>
      <c r="W93" s="255"/>
      <c r="X93" s="26">
        <f t="shared" si="19"/>
        <v>0</v>
      </c>
      <c r="Y93" s="26">
        <f t="shared" si="17"/>
        <v>0</v>
      </c>
      <c r="Z93" s="26">
        <f t="shared" si="18"/>
        <v>0</v>
      </c>
      <c r="AB93" s="289"/>
      <c r="AC93" s="289"/>
      <c r="AD93" s="32">
        <v>3</v>
      </c>
      <c r="AE93" s="32" t="str">
        <f t="shared" si="12"/>
        <v>25</v>
      </c>
      <c r="AM93" s="32">
        <v>0</v>
      </c>
      <c r="AN93" s="32" t="str">
        <f t="shared" si="13"/>
        <v>No Retargeting</v>
      </c>
      <c r="AO93" s="32" t="s">
        <v>589</v>
      </c>
      <c r="AP93" s="32" t="str">
        <f t="shared" si="14"/>
        <v>no contextual</v>
      </c>
    </row>
    <row r="94" spans="2:42" s="32" customFormat="1" ht="15" customHeight="1" x14ac:dyDescent="0.25">
      <c r="B94" s="32">
        <v>20160086</v>
      </c>
      <c r="G94" s="244"/>
      <c r="H94" s="244"/>
      <c r="I94" s="91">
        <f t="shared" si="11"/>
        <v>0</v>
      </c>
      <c r="R94" s="186"/>
      <c r="S94" s="186"/>
      <c r="T94" s="254"/>
      <c r="U94" s="254">
        <f t="shared" si="15"/>
        <v>0</v>
      </c>
      <c r="V94" s="254">
        <f t="shared" si="16"/>
        <v>0</v>
      </c>
      <c r="W94" s="255"/>
      <c r="X94" s="26">
        <f t="shared" si="19"/>
        <v>0</v>
      </c>
      <c r="Y94" s="26">
        <f t="shared" si="17"/>
        <v>0</v>
      </c>
      <c r="Z94" s="26">
        <f t="shared" si="18"/>
        <v>0</v>
      </c>
      <c r="AB94" s="289"/>
      <c r="AC94" s="289"/>
      <c r="AD94" s="32">
        <v>3</v>
      </c>
      <c r="AE94" s="32" t="str">
        <f t="shared" si="12"/>
        <v>25</v>
      </c>
      <c r="AM94" s="32">
        <v>0</v>
      </c>
      <c r="AN94" s="32" t="str">
        <f t="shared" si="13"/>
        <v>No Retargeting</v>
      </c>
      <c r="AO94" s="32" t="s">
        <v>589</v>
      </c>
      <c r="AP94" s="32" t="str">
        <f t="shared" si="14"/>
        <v>no contextual</v>
      </c>
    </row>
    <row r="95" spans="2:42" s="32" customFormat="1" ht="15" customHeight="1" x14ac:dyDescent="0.25">
      <c r="B95" s="32">
        <v>20160087</v>
      </c>
      <c r="G95" s="244"/>
      <c r="H95" s="244"/>
      <c r="I95" s="91">
        <f t="shared" si="11"/>
        <v>0</v>
      </c>
      <c r="R95" s="186"/>
      <c r="S95" s="186"/>
      <c r="T95" s="254"/>
      <c r="U95" s="254">
        <f t="shared" si="15"/>
        <v>0</v>
      </c>
      <c r="V95" s="254">
        <f t="shared" si="16"/>
        <v>0</v>
      </c>
      <c r="W95" s="255"/>
      <c r="X95" s="26">
        <f t="shared" si="19"/>
        <v>0</v>
      </c>
      <c r="Y95" s="26">
        <f t="shared" si="17"/>
        <v>0</v>
      </c>
      <c r="Z95" s="26">
        <f t="shared" si="18"/>
        <v>0</v>
      </c>
      <c r="AB95" s="289"/>
      <c r="AC95" s="289"/>
      <c r="AD95" s="32">
        <v>3</v>
      </c>
      <c r="AE95" s="32" t="str">
        <f t="shared" si="12"/>
        <v>25</v>
      </c>
      <c r="AM95" s="32">
        <v>0</v>
      </c>
      <c r="AN95" s="32" t="str">
        <f t="shared" si="13"/>
        <v>No Retargeting</v>
      </c>
      <c r="AO95" s="32" t="s">
        <v>589</v>
      </c>
      <c r="AP95" s="32" t="str">
        <f t="shared" si="14"/>
        <v>no contextual</v>
      </c>
    </row>
    <row r="96" spans="2:42" s="32" customFormat="1" ht="15" customHeight="1" x14ac:dyDescent="0.25">
      <c r="B96" s="32">
        <v>20160088</v>
      </c>
      <c r="G96" s="244"/>
      <c r="H96" s="244"/>
      <c r="I96" s="91">
        <f t="shared" si="11"/>
        <v>0</v>
      </c>
      <c r="R96" s="186"/>
      <c r="S96" s="186"/>
      <c r="T96" s="254"/>
      <c r="U96" s="254">
        <f t="shared" si="15"/>
        <v>0</v>
      </c>
      <c r="V96" s="254">
        <f t="shared" si="16"/>
        <v>0</v>
      </c>
      <c r="W96" s="255"/>
      <c r="X96" s="26">
        <f t="shared" si="19"/>
        <v>0</v>
      </c>
      <c r="Y96" s="26">
        <f t="shared" si="17"/>
        <v>0</v>
      </c>
      <c r="Z96" s="26">
        <f t="shared" si="18"/>
        <v>0</v>
      </c>
      <c r="AB96" s="289"/>
      <c r="AC96" s="289"/>
      <c r="AD96" s="32">
        <v>3</v>
      </c>
      <c r="AE96" s="32" t="str">
        <f t="shared" si="12"/>
        <v>25</v>
      </c>
      <c r="AM96" s="32">
        <v>0</v>
      </c>
      <c r="AN96" s="32" t="str">
        <f t="shared" si="13"/>
        <v>No Retargeting</v>
      </c>
      <c r="AO96" s="32" t="s">
        <v>589</v>
      </c>
      <c r="AP96" s="32" t="str">
        <f t="shared" si="14"/>
        <v>no contextual</v>
      </c>
    </row>
    <row r="97" spans="2:42" s="32" customFormat="1" ht="15" customHeight="1" x14ac:dyDescent="0.25">
      <c r="B97" s="32">
        <v>20160089</v>
      </c>
      <c r="G97" s="244"/>
      <c r="H97" s="244"/>
      <c r="I97" s="91">
        <f t="shared" si="11"/>
        <v>0</v>
      </c>
      <c r="R97" s="186"/>
      <c r="S97" s="186"/>
      <c r="T97" s="254"/>
      <c r="U97" s="254">
        <f t="shared" si="15"/>
        <v>0</v>
      </c>
      <c r="V97" s="254">
        <f t="shared" si="16"/>
        <v>0</v>
      </c>
      <c r="W97" s="255"/>
      <c r="X97" s="26">
        <f t="shared" si="19"/>
        <v>0</v>
      </c>
      <c r="Y97" s="26">
        <f t="shared" si="17"/>
        <v>0</v>
      </c>
      <c r="Z97" s="26">
        <f t="shared" si="18"/>
        <v>0</v>
      </c>
      <c r="AB97" s="289"/>
      <c r="AC97" s="289"/>
      <c r="AD97" s="32">
        <v>3</v>
      </c>
      <c r="AE97" s="32" t="str">
        <f t="shared" si="12"/>
        <v>25</v>
      </c>
      <c r="AM97" s="32">
        <v>0</v>
      </c>
      <c r="AN97" s="32" t="str">
        <f t="shared" si="13"/>
        <v>No Retargeting</v>
      </c>
      <c r="AO97" s="32" t="s">
        <v>589</v>
      </c>
      <c r="AP97" s="32" t="str">
        <f t="shared" si="14"/>
        <v>no contextual</v>
      </c>
    </row>
    <row r="98" spans="2:42" s="32" customFormat="1" ht="15" customHeight="1" x14ac:dyDescent="0.25">
      <c r="B98" s="32">
        <v>20160090</v>
      </c>
      <c r="G98" s="244"/>
      <c r="H98" s="244"/>
      <c r="I98" s="91">
        <f t="shared" si="11"/>
        <v>0</v>
      </c>
      <c r="R98" s="186"/>
      <c r="S98" s="186"/>
      <c r="T98" s="254"/>
      <c r="U98" s="254">
        <f t="shared" si="15"/>
        <v>0</v>
      </c>
      <c r="V98" s="254">
        <f t="shared" si="16"/>
        <v>0</v>
      </c>
      <c r="W98" s="255"/>
      <c r="X98" s="26">
        <f t="shared" si="19"/>
        <v>0</v>
      </c>
      <c r="Y98" s="26">
        <f t="shared" si="17"/>
        <v>0</v>
      </c>
      <c r="Z98" s="26">
        <f t="shared" si="18"/>
        <v>0</v>
      </c>
      <c r="AB98" s="289"/>
      <c r="AC98" s="289"/>
      <c r="AD98" s="32">
        <v>3</v>
      </c>
      <c r="AE98" s="32" t="str">
        <f t="shared" si="12"/>
        <v>25</v>
      </c>
      <c r="AM98" s="32">
        <v>0</v>
      </c>
      <c r="AN98" s="32" t="str">
        <f t="shared" si="13"/>
        <v>No Retargeting</v>
      </c>
      <c r="AO98" s="32" t="s">
        <v>589</v>
      </c>
      <c r="AP98" s="32" t="str">
        <f t="shared" si="14"/>
        <v>no contextual</v>
      </c>
    </row>
    <row r="99" spans="2:42" s="32" customFormat="1" ht="15" customHeight="1" x14ac:dyDescent="0.25">
      <c r="B99" s="32">
        <v>20160091</v>
      </c>
      <c r="G99" s="244"/>
      <c r="H99" s="244"/>
      <c r="I99" s="91">
        <f t="shared" si="11"/>
        <v>0</v>
      </c>
      <c r="R99" s="186"/>
      <c r="S99" s="186"/>
      <c r="T99" s="254"/>
      <c r="U99" s="254">
        <f t="shared" si="15"/>
        <v>0</v>
      </c>
      <c r="V99" s="254">
        <f t="shared" si="16"/>
        <v>0</v>
      </c>
      <c r="W99" s="255"/>
      <c r="X99" s="26">
        <f t="shared" si="19"/>
        <v>0</v>
      </c>
      <c r="Y99" s="26">
        <f t="shared" si="17"/>
        <v>0</v>
      </c>
      <c r="Z99" s="26">
        <f t="shared" si="18"/>
        <v>0</v>
      </c>
      <c r="AB99" s="289"/>
      <c r="AC99" s="289"/>
      <c r="AD99" s="32">
        <v>3</v>
      </c>
      <c r="AE99" s="32" t="str">
        <f t="shared" si="12"/>
        <v>25</v>
      </c>
      <c r="AM99" s="32">
        <v>0</v>
      </c>
      <c r="AN99" s="32" t="str">
        <f t="shared" si="13"/>
        <v>No Retargeting</v>
      </c>
      <c r="AO99" s="32" t="s">
        <v>589</v>
      </c>
      <c r="AP99" s="32" t="str">
        <f t="shared" si="14"/>
        <v>no contextual</v>
      </c>
    </row>
    <row r="100" spans="2:42" s="32" customFormat="1" ht="15" customHeight="1" x14ac:dyDescent="0.25">
      <c r="B100" s="32">
        <v>20160092</v>
      </c>
      <c r="G100" s="244"/>
      <c r="H100" s="244"/>
      <c r="I100" s="91">
        <f t="shared" si="11"/>
        <v>0</v>
      </c>
      <c r="R100" s="186"/>
      <c r="S100" s="186"/>
      <c r="T100" s="254"/>
      <c r="U100" s="254">
        <f t="shared" si="15"/>
        <v>0</v>
      </c>
      <c r="V100" s="254">
        <f t="shared" si="16"/>
        <v>0</v>
      </c>
      <c r="W100" s="255"/>
      <c r="X100" s="26">
        <f t="shared" si="19"/>
        <v>0</v>
      </c>
      <c r="Y100" s="26">
        <f t="shared" si="17"/>
        <v>0</v>
      </c>
      <c r="Z100" s="26">
        <f t="shared" si="18"/>
        <v>0</v>
      </c>
      <c r="AB100" s="289"/>
      <c r="AC100" s="289"/>
      <c r="AD100" s="32">
        <v>3</v>
      </c>
      <c r="AE100" s="32" t="str">
        <f t="shared" si="12"/>
        <v>25</v>
      </c>
      <c r="AM100" s="32">
        <v>0</v>
      </c>
      <c r="AN100" s="32" t="str">
        <f t="shared" si="13"/>
        <v>No Retargeting</v>
      </c>
      <c r="AO100" s="32" t="s">
        <v>589</v>
      </c>
      <c r="AP100" s="32" t="str">
        <f t="shared" si="14"/>
        <v>no contextual</v>
      </c>
    </row>
    <row r="101" spans="2:42" s="32" customFormat="1" ht="15" customHeight="1" x14ac:dyDescent="0.25">
      <c r="B101" s="32">
        <v>20160093</v>
      </c>
      <c r="G101" s="244"/>
      <c r="H101" s="244"/>
      <c r="I101" s="91">
        <f t="shared" si="11"/>
        <v>0</v>
      </c>
      <c r="R101" s="186"/>
      <c r="S101" s="186"/>
      <c r="T101" s="254"/>
      <c r="U101" s="254">
        <f t="shared" si="15"/>
        <v>0</v>
      </c>
      <c r="V101" s="254">
        <f t="shared" si="16"/>
        <v>0</v>
      </c>
      <c r="W101" s="255"/>
      <c r="X101" s="26">
        <f t="shared" si="19"/>
        <v>0</v>
      </c>
      <c r="Y101" s="26">
        <f t="shared" si="17"/>
        <v>0</v>
      </c>
      <c r="Z101" s="26">
        <f t="shared" si="18"/>
        <v>0</v>
      </c>
      <c r="AB101" s="289"/>
      <c r="AC101" s="289"/>
      <c r="AD101" s="32">
        <v>3</v>
      </c>
      <c r="AE101" s="32" t="str">
        <f t="shared" si="12"/>
        <v>25</v>
      </c>
      <c r="AM101" s="32">
        <v>0</v>
      </c>
      <c r="AN101" s="32" t="str">
        <f t="shared" si="13"/>
        <v>No Retargeting</v>
      </c>
      <c r="AO101" s="32" t="s">
        <v>589</v>
      </c>
      <c r="AP101" s="32" t="str">
        <f t="shared" si="14"/>
        <v>no contextual</v>
      </c>
    </row>
    <row r="102" spans="2:42" s="32" customFormat="1" ht="15" customHeight="1" x14ac:dyDescent="0.25">
      <c r="B102" s="32">
        <v>20160094</v>
      </c>
      <c r="G102" s="244"/>
      <c r="H102" s="244"/>
      <c r="I102" s="91">
        <f t="shared" si="11"/>
        <v>0</v>
      </c>
      <c r="R102" s="186"/>
      <c r="S102" s="186"/>
      <c r="T102" s="254"/>
      <c r="U102" s="254">
        <f t="shared" si="15"/>
        <v>0</v>
      </c>
      <c r="V102" s="254">
        <f t="shared" si="16"/>
        <v>0</v>
      </c>
      <c r="W102" s="255"/>
      <c r="X102" s="26">
        <f t="shared" si="19"/>
        <v>0</v>
      </c>
      <c r="Y102" s="26">
        <f t="shared" si="17"/>
        <v>0</v>
      </c>
      <c r="Z102" s="26">
        <f t="shared" si="18"/>
        <v>0</v>
      </c>
      <c r="AB102" s="289"/>
      <c r="AC102" s="289"/>
      <c r="AD102" s="32">
        <v>3</v>
      </c>
      <c r="AE102" s="32" t="str">
        <f t="shared" si="12"/>
        <v>25</v>
      </c>
      <c r="AM102" s="32">
        <v>0</v>
      </c>
      <c r="AN102" s="32" t="str">
        <f t="shared" si="13"/>
        <v>No Retargeting</v>
      </c>
      <c r="AO102" s="32" t="s">
        <v>589</v>
      </c>
      <c r="AP102" s="32" t="str">
        <f t="shared" si="14"/>
        <v>no contextual</v>
      </c>
    </row>
    <row r="103" spans="2:42" s="32" customFormat="1" ht="15" customHeight="1" x14ac:dyDescent="0.25">
      <c r="B103" s="32">
        <v>20160095</v>
      </c>
      <c r="G103" s="244"/>
      <c r="H103" s="244"/>
      <c r="I103" s="91">
        <f t="shared" si="11"/>
        <v>0</v>
      </c>
      <c r="R103" s="186"/>
      <c r="S103" s="186"/>
      <c r="T103" s="254"/>
      <c r="U103" s="254">
        <f t="shared" si="15"/>
        <v>0</v>
      </c>
      <c r="V103" s="254">
        <f t="shared" si="16"/>
        <v>0</v>
      </c>
      <c r="W103" s="255"/>
      <c r="X103" s="26">
        <f t="shared" si="19"/>
        <v>0</v>
      </c>
      <c r="Y103" s="26">
        <f t="shared" si="17"/>
        <v>0</v>
      </c>
      <c r="Z103" s="26">
        <f t="shared" si="18"/>
        <v>0</v>
      </c>
      <c r="AB103" s="289"/>
      <c r="AC103" s="289"/>
      <c r="AD103" s="32">
        <v>3</v>
      </c>
      <c r="AE103" s="32" t="str">
        <f t="shared" si="12"/>
        <v>25</v>
      </c>
      <c r="AM103" s="32">
        <v>0</v>
      </c>
      <c r="AN103" s="32" t="str">
        <f t="shared" si="13"/>
        <v>No Retargeting</v>
      </c>
      <c r="AO103" s="32" t="s">
        <v>589</v>
      </c>
      <c r="AP103" s="32" t="str">
        <f t="shared" si="14"/>
        <v>no contextual</v>
      </c>
    </row>
    <row r="104" spans="2:42" s="32" customFormat="1" ht="15" customHeight="1" x14ac:dyDescent="0.25">
      <c r="B104" s="32">
        <v>20160096</v>
      </c>
      <c r="G104" s="244"/>
      <c r="H104" s="244"/>
      <c r="I104" s="91">
        <f t="shared" si="11"/>
        <v>0</v>
      </c>
      <c r="R104" s="186"/>
      <c r="S104" s="186"/>
      <c r="T104" s="254"/>
      <c r="U104" s="254">
        <f t="shared" si="15"/>
        <v>0</v>
      </c>
      <c r="V104" s="254">
        <f t="shared" si="16"/>
        <v>0</v>
      </c>
      <c r="W104" s="255"/>
      <c r="X104" s="26">
        <f t="shared" si="19"/>
        <v>0</v>
      </c>
      <c r="Y104" s="26">
        <f t="shared" si="17"/>
        <v>0</v>
      </c>
      <c r="Z104" s="26">
        <f t="shared" si="18"/>
        <v>0</v>
      </c>
      <c r="AB104" s="289"/>
      <c r="AC104" s="289"/>
      <c r="AD104" s="32">
        <v>3</v>
      </c>
      <c r="AE104" s="32" t="str">
        <f t="shared" si="12"/>
        <v>25</v>
      </c>
      <c r="AM104" s="32">
        <v>0</v>
      </c>
      <c r="AN104" s="32" t="str">
        <f t="shared" si="13"/>
        <v>No Retargeting</v>
      </c>
      <c r="AO104" s="32" t="s">
        <v>589</v>
      </c>
      <c r="AP104" s="32" t="str">
        <f t="shared" si="14"/>
        <v>no contextual</v>
      </c>
    </row>
    <row r="105" spans="2:42" s="32" customFormat="1" ht="15" customHeight="1" x14ac:dyDescent="0.25">
      <c r="B105" s="32">
        <v>20160097</v>
      </c>
      <c r="G105" s="244"/>
      <c r="H105" s="244"/>
      <c r="I105" s="91">
        <f t="shared" si="11"/>
        <v>0</v>
      </c>
      <c r="R105" s="186"/>
      <c r="S105" s="186"/>
      <c r="T105" s="254"/>
      <c r="U105" s="254">
        <f t="shared" si="15"/>
        <v>0</v>
      </c>
      <c r="V105" s="254">
        <f t="shared" si="16"/>
        <v>0</v>
      </c>
      <c r="W105" s="255"/>
      <c r="X105" s="26">
        <f t="shared" si="19"/>
        <v>0</v>
      </c>
      <c r="Y105" s="26">
        <f t="shared" si="17"/>
        <v>0</v>
      </c>
      <c r="Z105" s="26">
        <f t="shared" si="18"/>
        <v>0</v>
      </c>
      <c r="AB105" s="289"/>
      <c r="AC105" s="289"/>
      <c r="AD105" s="32">
        <v>3</v>
      </c>
      <c r="AE105" s="32" t="str">
        <f t="shared" si="12"/>
        <v>25</v>
      </c>
      <c r="AM105" s="32">
        <v>0</v>
      </c>
      <c r="AN105" s="32" t="str">
        <f t="shared" si="13"/>
        <v>No Retargeting</v>
      </c>
      <c r="AO105" s="32" t="s">
        <v>589</v>
      </c>
      <c r="AP105" s="32" t="str">
        <f t="shared" si="14"/>
        <v>no contextual</v>
      </c>
    </row>
    <row r="106" spans="2:42" s="32" customFormat="1" ht="15" customHeight="1" x14ac:dyDescent="0.25">
      <c r="B106" s="32">
        <v>20160098</v>
      </c>
      <c r="G106" s="244"/>
      <c r="H106" s="244"/>
      <c r="I106" s="91">
        <f t="shared" si="11"/>
        <v>0</v>
      </c>
      <c r="R106" s="186"/>
      <c r="S106" s="186"/>
      <c r="T106" s="254"/>
      <c r="U106" s="254">
        <f t="shared" si="15"/>
        <v>0</v>
      </c>
      <c r="V106" s="254">
        <f t="shared" si="16"/>
        <v>0</v>
      </c>
      <c r="W106" s="255"/>
      <c r="X106" s="26">
        <f t="shared" si="19"/>
        <v>0</v>
      </c>
      <c r="Y106" s="26">
        <f t="shared" si="17"/>
        <v>0</v>
      </c>
      <c r="Z106" s="26">
        <f t="shared" si="18"/>
        <v>0</v>
      </c>
      <c r="AB106" s="289"/>
      <c r="AC106" s="289"/>
      <c r="AD106" s="32">
        <v>3</v>
      </c>
      <c r="AE106" s="32" t="str">
        <f t="shared" si="12"/>
        <v>25</v>
      </c>
      <c r="AM106" s="32">
        <v>0</v>
      </c>
      <c r="AN106" s="32" t="str">
        <f t="shared" si="13"/>
        <v>No Retargeting</v>
      </c>
      <c r="AO106" s="32" t="s">
        <v>589</v>
      </c>
      <c r="AP106" s="32" t="str">
        <f t="shared" si="14"/>
        <v>no contextual</v>
      </c>
    </row>
    <row r="107" spans="2:42" s="32" customFormat="1" ht="15" customHeight="1" x14ac:dyDescent="0.25">
      <c r="B107" s="32">
        <v>20160099</v>
      </c>
      <c r="G107" s="244"/>
      <c r="H107" s="244"/>
      <c r="I107" s="91">
        <f t="shared" si="11"/>
        <v>0</v>
      </c>
      <c r="R107" s="186"/>
      <c r="S107" s="186"/>
      <c r="T107" s="254"/>
      <c r="U107" s="254">
        <f t="shared" si="15"/>
        <v>0</v>
      </c>
      <c r="V107" s="254">
        <f t="shared" si="16"/>
        <v>0</v>
      </c>
      <c r="W107" s="255"/>
      <c r="X107" s="26">
        <f t="shared" si="19"/>
        <v>0</v>
      </c>
      <c r="Y107" s="26">
        <f t="shared" si="17"/>
        <v>0</v>
      </c>
      <c r="Z107" s="26">
        <f t="shared" si="18"/>
        <v>0</v>
      </c>
      <c r="AB107" s="289"/>
      <c r="AC107" s="289"/>
      <c r="AD107" s="32">
        <v>3</v>
      </c>
      <c r="AE107" s="32" t="str">
        <f t="shared" si="12"/>
        <v>25</v>
      </c>
      <c r="AM107" s="32">
        <v>0</v>
      </c>
      <c r="AN107" s="32" t="str">
        <f t="shared" si="13"/>
        <v>No Retargeting</v>
      </c>
      <c r="AO107" s="32" t="s">
        <v>589</v>
      </c>
      <c r="AP107" s="32" t="str">
        <f t="shared" si="14"/>
        <v>no contextual</v>
      </c>
    </row>
    <row r="108" spans="2:42" s="32" customFormat="1" ht="15" customHeight="1" x14ac:dyDescent="0.25">
      <c r="B108" s="32">
        <v>20160100</v>
      </c>
      <c r="G108" s="244"/>
      <c r="H108" s="244"/>
      <c r="I108" s="91">
        <f t="shared" si="11"/>
        <v>0</v>
      </c>
      <c r="R108" s="186"/>
      <c r="S108" s="186"/>
      <c r="T108" s="254"/>
      <c r="U108" s="254">
        <f t="shared" si="15"/>
        <v>0</v>
      </c>
      <c r="V108" s="254">
        <f t="shared" si="16"/>
        <v>0</v>
      </c>
      <c r="W108" s="255"/>
      <c r="X108" s="26">
        <f t="shared" si="19"/>
        <v>0</v>
      </c>
      <c r="Y108" s="26">
        <f t="shared" si="17"/>
        <v>0</v>
      </c>
      <c r="Z108" s="26">
        <f t="shared" si="18"/>
        <v>0</v>
      </c>
      <c r="AB108" s="289"/>
      <c r="AC108" s="289"/>
      <c r="AD108" s="32">
        <v>3</v>
      </c>
      <c r="AE108" s="32" t="str">
        <f t="shared" si="12"/>
        <v>25</v>
      </c>
      <c r="AM108" s="32">
        <v>0</v>
      </c>
      <c r="AN108" s="32" t="str">
        <f t="shared" si="13"/>
        <v>No Retargeting</v>
      </c>
      <c r="AO108" s="32" t="s">
        <v>589</v>
      </c>
      <c r="AP108" s="32" t="str">
        <f t="shared" si="14"/>
        <v>no contextual</v>
      </c>
    </row>
    <row r="109" spans="2:42" s="32" customFormat="1" ht="15" customHeight="1" x14ac:dyDescent="0.25">
      <c r="B109" s="32">
        <v>20160101</v>
      </c>
      <c r="G109" s="244"/>
      <c r="H109" s="244"/>
      <c r="I109" s="91">
        <f t="shared" si="11"/>
        <v>0</v>
      </c>
      <c r="R109" s="186"/>
      <c r="S109" s="186"/>
      <c r="T109" s="254"/>
      <c r="U109" s="254">
        <f t="shared" si="15"/>
        <v>0</v>
      </c>
      <c r="V109" s="254">
        <f t="shared" si="16"/>
        <v>0</v>
      </c>
      <c r="W109" s="255"/>
      <c r="X109" s="26">
        <f t="shared" si="19"/>
        <v>0</v>
      </c>
      <c r="Y109" s="26">
        <f t="shared" si="17"/>
        <v>0</v>
      </c>
      <c r="Z109" s="26">
        <f t="shared" si="18"/>
        <v>0</v>
      </c>
      <c r="AB109" s="289"/>
      <c r="AC109" s="289"/>
      <c r="AD109" s="32">
        <v>3</v>
      </c>
      <c r="AE109" s="32" t="str">
        <f t="shared" si="12"/>
        <v>25</v>
      </c>
      <c r="AM109" s="32">
        <v>0</v>
      </c>
      <c r="AN109" s="32" t="str">
        <f t="shared" si="13"/>
        <v>No Retargeting</v>
      </c>
      <c r="AO109" s="32" t="s">
        <v>589</v>
      </c>
      <c r="AP109" s="32" t="str">
        <f t="shared" si="14"/>
        <v>no contextual</v>
      </c>
    </row>
    <row r="110" spans="2:42" s="32" customFormat="1" ht="15" customHeight="1" x14ac:dyDescent="0.25">
      <c r="B110" s="32">
        <v>20160102</v>
      </c>
      <c r="G110" s="244"/>
      <c r="H110" s="244"/>
      <c r="I110" s="91">
        <f t="shared" si="11"/>
        <v>0</v>
      </c>
      <c r="R110" s="186"/>
      <c r="S110" s="186"/>
      <c r="T110" s="254"/>
      <c r="U110" s="254">
        <f t="shared" si="15"/>
        <v>0</v>
      </c>
      <c r="V110" s="254">
        <f t="shared" si="16"/>
        <v>0</v>
      </c>
      <c r="W110" s="255"/>
      <c r="X110" s="26">
        <f t="shared" si="19"/>
        <v>0</v>
      </c>
      <c r="Y110" s="26">
        <f t="shared" si="17"/>
        <v>0</v>
      </c>
      <c r="Z110" s="26">
        <f t="shared" si="18"/>
        <v>0</v>
      </c>
      <c r="AB110" s="289"/>
      <c r="AC110" s="289"/>
      <c r="AD110" s="32">
        <v>3</v>
      </c>
      <c r="AE110" s="32" t="str">
        <f t="shared" si="12"/>
        <v>25</v>
      </c>
      <c r="AM110" s="32">
        <v>0</v>
      </c>
      <c r="AN110" s="32" t="str">
        <f t="shared" si="13"/>
        <v>No Retargeting</v>
      </c>
      <c r="AO110" s="32" t="s">
        <v>589</v>
      </c>
      <c r="AP110" s="32" t="str">
        <f t="shared" si="14"/>
        <v>no contextual</v>
      </c>
    </row>
    <row r="111" spans="2:42" s="32" customFormat="1" ht="15" customHeight="1" x14ac:dyDescent="0.25">
      <c r="B111" s="32">
        <v>20160103</v>
      </c>
      <c r="G111" s="244"/>
      <c r="H111" s="244"/>
      <c r="I111" s="91">
        <f t="shared" si="11"/>
        <v>0</v>
      </c>
      <c r="R111" s="186"/>
      <c r="S111" s="186"/>
      <c r="T111" s="254"/>
      <c r="U111" s="254">
        <f t="shared" si="15"/>
        <v>0</v>
      </c>
      <c r="V111" s="254">
        <f t="shared" si="16"/>
        <v>0</v>
      </c>
      <c r="W111" s="255"/>
      <c r="X111" s="26">
        <f t="shared" si="19"/>
        <v>0</v>
      </c>
      <c r="Y111" s="26">
        <f t="shared" si="17"/>
        <v>0</v>
      </c>
      <c r="Z111" s="26">
        <f t="shared" si="18"/>
        <v>0</v>
      </c>
      <c r="AB111" s="289"/>
      <c r="AC111" s="289"/>
      <c r="AD111" s="32">
        <v>3</v>
      </c>
      <c r="AE111" s="32" t="str">
        <f t="shared" si="12"/>
        <v>25</v>
      </c>
      <c r="AM111" s="32">
        <v>0</v>
      </c>
      <c r="AN111" s="32" t="str">
        <f t="shared" si="13"/>
        <v>No Retargeting</v>
      </c>
      <c r="AO111" s="32" t="s">
        <v>589</v>
      </c>
      <c r="AP111" s="32" t="str">
        <f t="shared" si="14"/>
        <v>no contextual</v>
      </c>
    </row>
    <row r="112" spans="2:42" s="32" customFormat="1" ht="15" customHeight="1" x14ac:dyDescent="0.25">
      <c r="B112" s="32">
        <v>20160104</v>
      </c>
      <c r="G112" s="244"/>
      <c r="H112" s="244"/>
      <c r="I112" s="91">
        <f t="shared" si="11"/>
        <v>0</v>
      </c>
      <c r="R112" s="186"/>
      <c r="S112" s="186"/>
      <c r="T112" s="254"/>
      <c r="U112" s="254">
        <f t="shared" si="15"/>
        <v>0</v>
      </c>
      <c r="V112" s="254">
        <f t="shared" si="16"/>
        <v>0</v>
      </c>
      <c r="W112" s="255"/>
      <c r="X112" s="26">
        <f t="shared" si="19"/>
        <v>0</v>
      </c>
      <c r="Y112" s="26">
        <f t="shared" si="17"/>
        <v>0</v>
      </c>
      <c r="Z112" s="26">
        <f t="shared" si="18"/>
        <v>0</v>
      </c>
      <c r="AB112" s="289"/>
      <c r="AC112" s="289"/>
      <c r="AD112" s="32">
        <v>3</v>
      </c>
      <c r="AE112" s="32" t="str">
        <f t="shared" si="12"/>
        <v>25</v>
      </c>
      <c r="AM112" s="32">
        <v>0</v>
      </c>
      <c r="AN112" s="32" t="str">
        <f t="shared" si="13"/>
        <v>No Retargeting</v>
      </c>
      <c r="AO112" s="32" t="s">
        <v>589</v>
      </c>
      <c r="AP112" s="32" t="str">
        <f t="shared" si="14"/>
        <v>no contextual</v>
      </c>
    </row>
    <row r="113" spans="2:42" s="32" customFormat="1" ht="15" customHeight="1" x14ac:dyDescent="0.25">
      <c r="B113" s="32">
        <v>20160105</v>
      </c>
      <c r="G113" s="244"/>
      <c r="H113" s="244"/>
      <c r="I113" s="91">
        <f t="shared" si="11"/>
        <v>0</v>
      </c>
      <c r="R113" s="186"/>
      <c r="S113" s="186"/>
      <c r="T113" s="254"/>
      <c r="U113" s="254">
        <f t="shared" si="15"/>
        <v>0</v>
      </c>
      <c r="V113" s="254">
        <f t="shared" si="16"/>
        <v>0</v>
      </c>
      <c r="W113" s="255"/>
      <c r="X113" s="26">
        <f t="shared" si="19"/>
        <v>0</v>
      </c>
      <c r="Y113" s="26">
        <f t="shared" si="17"/>
        <v>0</v>
      </c>
      <c r="Z113" s="26">
        <f t="shared" si="18"/>
        <v>0</v>
      </c>
      <c r="AB113" s="289"/>
      <c r="AC113" s="289"/>
      <c r="AD113" s="32">
        <v>3</v>
      </c>
      <c r="AE113" s="32" t="str">
        <f t="shared" si="12"/>
        <v>25</v>
      </c>
      <c r="AM113" s="32">
        <v>0</v>
      </c>
      <c r="AN113" s="32" t="str">
        <f t="shared" si="13"/>
        <v>No Retargeting</v>
      </c>
      <c r="AO113" s="32" t="s">
        <v>589</v>
      </c>
      <c r="AP113" s="32" t="str">
        <f t="shared" si="14"/>
        <v>no contextual</v>
      </c>
    </row>
    <row r="114" spans="2:42" s="32" customFormat="1" ht="15" customHeight="1" x14ac:dyDescent="0.25">
      <c r="B114" s="32">
        <v>20160106</v>
      </c>
      <c r="G114" s="244"/>
      <c r="H114" s="244"/>
      <c r="I114" s="91">
        <f t="shared" si="11"/>
        <v>0</v>
      </c>
      <c r="R114" s="186"/>
      <c r="S114" s="186"/>
      <c r="T114" s="254"/>
      <c r="U114" s="254">
        <f t="shared" si="15"/>
        <v>0</v>
      </c>
      <c r="V114" s="254">
        <f t="shared" si="16"/>
        <v>0</v>
      </c>
      <c r="W114" s="255"/>
      <c r="X114" s="26">
        <f t="shared" si="19"/>
        <v>0</v>
      </c>
      <c r="Y114" s="26">
        <f t="shared" si="17"/>
        <v>0</v>
      </c>
      <c r="Z114" s="26">
        <f t="shared" si="18"/>
        <v>0</v>
      </c>
      <c r="AB114" s="289"/>
      <c r="AC114" s="289"/>
      <c r="AD114" s="32">
        <v>3</v>
      </c>
      <c r="AE114" s="32" t="str">
        <f t="shared" si="12"/>
        <v>25</v>
      </c>
      <c r="AM114" s="32">
        <v>0</v>
      </c>
      <c r="AN114" s="32" t="str">
        <f t="shared" si="13"/>
        <v>No Retargeting</v>
      </c>
      <c r="AO114" s="32" t="s">
        <v>589</v>
      </c>
      <c r="AP114" s="32" t="str">
        <f t="shared" si="14"/>
        <v>no contextual</v>
      </c>
    </row>
    <row r="115" spans="2:42" s="32" customFormat="1" ht="15" customHeight="1" x14ac:dyDescent="0.25">
      <c r="B115" s="32">
        <v>20160107</v>
      </c>
      <c r="G115" s="244"/>
      <c r="H115" s="244"/>
      <c r="I115" s="91">
        <f t="shared" si="11"/>
        <v>0</v>
      </c>
      <c r="R115" s="186"/>
      <c r="S115" s="186"/>
      <c r="T115" s="254"/>
      <c r="U115" s="254">
        <f t="shared" si="15"/>
        <v>0</v>
      </c>
      <c r="V115" s="254">
        <f t="shared" si="16"/>
        <v>0</v>
      </c>
      <c r="W115" s="255"/>
      <c r="X115" s="26">
        <f t="shared" si="19"/>
        <v>0</v>
      </c>
      <c r="Y115" s="26">
        <f t="shared" si="17"/>
        <v>0</v>
      </c>
      <c r="Z115" s="26">
        <f t="shared" si="18"/>
        <v>0</v>
      </c>
      <c r="AB115" s="289"/>
      <c r="AC115" s="289"/>
      <c r="AD115" s="32">
        <v>3</v>
      </c>
      <c r="AE115" s="32" t="str">
        <f t="shared" si="12"/>
        <v>25</v>
      </c>
      <c r="AM115" s="32">
        <v>0</v>
      </c>
      <c r="AN115" s="32" t="str">
        <f t="shared" si="13"/>
        <v>No Retargeting</v>
      </c>
      <c r="AO115" s="32" t="s">
        <v>589</v>
      </c>
      <c r="AP115" s="32" t="str">
        <f t="shared" si="14"/>
        <v>no contextual</v>
      </c>
    </row>
    <row r="116" spans="2:42" s="32" customFormat="1" ht="15" customHeight="1" x14ac:dyDescent="0.25">
      <c r="B116" s="32">
        <v>20160108</v>
      </c>
      <c r="G116" s="244"/>
      <c r="H116" s="244"/>
      <c r="I116" s="91">
        <f t="shared" si="11"/>
        <v>0</v>
      </c>
      <c r="R116" s="186"/>
      <c r="S116" s="186"/>
      <c r="T116" s="254"/>
      <c r="U116" s="254">
        <f t="shared" si="15"/>
        <v>0</v>
      </c>
      <c r="V116" s="254">
        <f t="shared" si="16"/>
        <v>0</v>
      </c>
      <c r="W116" s="255"/>
      <c r="X116" s="26">
        <f t="shared" si="19"/>
        <v>0</v>
      </c>
      <c r="Y116" s="26">
        <f t="shared" si="17"/>
        <v>0</v>
      </c>
      <c r="Z116" s="26">
        <f t="shared" si="18"/>
        <v>0</v>
      </c>
      <c r="AB116" s="289"/>
      <c r="AC116" s="289"/>
      <c r="AD116" s="32">
        <v>3</v>
      </c>
      <c r="AE116" s="32" t="str">
        <f t="shared" si="12"/>
        <v>25</v>
      </c>
      <c r="AM116" s="32">
        <v>0</v>
      </c>
      <c r="AN116" s="32" t="str">
        <f t="shared" si="13"/>
        <v>No Retargeting</v>
      </c>
      <c r="AO116" s="32" t="s">
        <v>589</v>
      </c>
      <c r="AP116" s="32" t="str">
        <f t="shared" si="14"/>
        <v>no contextual</v>
      </c>
    </row>
    <row r="117" spans="2:42" s="32" customFormat="1" ht="15" customHeight="1" x14ac:dyDescent="0.25">
      <c r="B117" s="32">
        <v>20160109</v>
      </c>
      <c r="G117" s="244"/>
      <c r="H117" s="244"/>
      <c r="I117" s="91">
        <f t="shared" si="11"/>
        <v>0</v>
      </c>
      <c r="R117" s="186"/>
      <c r="S117" s="186"/>
      <c r="T117" s="254"/>
      <c r="U117" s="254">
        <f t="shared" si="15"/>
        <v>0</v>
      </c>
      <c r="V117" s="254">
        <f t="shared" si="16"/>
        <v>0</v>
      </c>
      <c r="W117" s="255"/>
      <c r="X117" s="26">
        <f t="shared" si="19"/>
        <v>0</v>
      </c>
      <c r="Y117" s="26">
        <f t="shared" si="17"/>
        <v>0</v>
      </c>
      <c r="Z117" s="26">
        <f t="shared" si="18"/>
        <v>0</v>
      </c>
      <c r="AB117" s="289"/>
      <c r="AC117" s="289"/>
      <c r="AD117" s="32">
        <v>3</v>
      </c>
      <c r="AE117" s="32" t="str">
        <f t="shared" si="12"/>
        <v>25</v>
      </c>
      <c r="AM117" s="32">
        <v>0</v>
      </c>
      <c r="AN117" s="32" t="str">
        <f t="shared" si="13"/>
        <v>No Retargeting</v>
      </c>
      <c r="AO117" s="32" t="s">
        <v>589</v>
      </c>
      <c r="AP117" s="32" t="str">
        <f t="shared" si="14"/>
        <v>no contextual</v>
      </c>
    </row>
    <row r="118" spans="2:42" s="32" customFormat="1" ht="15" customHeight="1" x14ac:dyDescent="0.25">
      <c r="B118" s="32">
        <v>20160110</v>
      </c>
      <c r="G118" s="244"/>
      <c r="H118" s="244"/>
      <c r="I118" s="91">
        <f t="shared" si="11"/>
        <v>0</v>
      </c>
      <c r="R118" s="186"/>
      <c r="S118" s="186"/>
      <c r="T118" s="254"/>
      <c r="U118" s="254">
        <f t="shared" si="15"/>
        <v>0</v>
      </c>
      <c r="V118" s="254">
        <f t="shared" si="16"/>
        <v>0</v>
      </c>
      <c r="W118" s="255"/>
      <c r="X118" s="26">
        <f t="shared" si="19"/>
        <v>0</v>
      </c>
      <c r="Y118" s="26">
        <f t="shared" si="17"/>
        <v>0</v>
      </c>
      <c r="Z118" s="26">
        <f t="shared" si="18"/>
        <v>0</v>
      </c>
      <c r="AB118" s="289"/>
      <c r="AC118" s="289"/>
      <c r="AD118" s="32">
        <v>3</v>
      </c>
      <c r="AE118" s="32" t="str">
        <f t="shared" si="12"/>
        <v>25</v>
      </c>
      <c r="AM118" s="32">
        <v>0</v>
      </c>
      <c r="AN118" s="32" t="str">
        <f t="shared" si="13"/>
        <v>No Retargeting</v>
      </c>
      <c r="AO118" s="32" t="s">
        <v>589</v>
      </c>
      <c r="AP118" s="32" t="str">
        <f t="shared" si="14"/>
        <v>no contextual</v>
      </c>
    </row>
    <row r="119" spans="2:42" s="32" customFormat="1" ht="15" customHeight="1" x14ac:dyDescent="0.25">
      <c r="B119" s="32">
        <v>20160111</v>
      </c>
      <c r="G119" s="244"/>
      <c r="H119" s="244"/>
      <c r="I119" s="91">
        <f t="shared" si="11"/>
        <v>0</v>
      </c>
      <c r="R119" s="186"/>
      <c r="S119" s="186"/>
      <c r="T119" s="254"/>
      <c r="U119" s="254">
        <f t="shared" si="15"/>
        <v>0</v>
      </c>
      <c r="V119" s="254">
        <f t="shared" si="16"/>
        <v>0</v>
      </c>
      <c r="W119" s="255"/>
      <c r="X119" s="26">
        <f t="shared" si="19"/>
        <v>0</v>
      </c>
      <c r="Y119" s="26">
        <f t="shared" si="17"/>
        <v>0</v>
      </c>
      <c r="Z119" s="26">
        <f t="shared" si="18"/>
        <v>0</v>
      </c>
      <c r="AB119" s="289"/>
      <c r="AC119" s="289"/>
      <c r="AD119" s="32">
        <v>3</v>
      </c>
      <c r="AE119" s="32" t="str">
        <f t="shared" si="12"/>
        <v>25</v>
      </c>
      <c r="AM119" s="32">
        <v>0</v>
      </c>
      <c r="AN119" s="32" t="str">
        <f t="shared" si="13"/>
        <v>No Retargeting</v>
      </c>
      <c r="AO119" s="32" t="s">
        <v>589</v>
      </c>
      <c r="AP119" s="32" t="str">
        <f t="shared" si="14"/>
        <v>no contextual</v>
      </c>
    </row>
    <row r="120" spans="2:42" s="32" customFormat="1" ht="15" customHeight="1" x14ac:dyDescent="0.25">
      <c r="B120" s="32">
        <v>20160112</v>
      </c>
      <c r="G120" s="244"/>
      <c r="H120" s="244"/>
      <c r="I120" s="91">
        <f t="shared" si="11"/>
        <v>0</v>
      </c>
      <c r="R120" s="186"/>
      <c r="S120" s="186"/>
      <c r="T120" s="254"/>
      <c r="U120" s="254">
        <f t="shared" si="15"/>
        <v>0</v>
      </c>
      <c r="V120" s="254">
        <f t="shared" si="16"/>
        <v>0</v>
      </c>
      <c r="W120" s="255"/>
      <c r="X120" s="26">
        <f t="shared" si="19"/>
        <v>0</v>
      </c>
      <c r="Y120" s="26">
        <f t="shared" si="17"/>
        <v>0</v>
      </c>
      <c r="Z120" s="26">
        <f t="shared" si="18"/>
        <v>0</v>
      </c>
      <c r="AB120" s="289"/>
      <c r="AC120" s="289"/>
      <c r="AD120" s="32">
        <v>3</v>
      </c>
      <c r="AE120" s="32" t="str">
        <f t="shared" si="12"/>
        <v>25</v>
      </c>
      <c r="AM120" s="32">
        <v>0</v>
      </c>
      <c r="AN120" s="32" t="str">
        <f t="shared" si="13"/>
        <v>No Retargeting</v>
      </c>
      <c r="AO120" s="32" t="s">
        <v>589</v>
      </c>
      <c r="AP120" s="32" t="str">
        <f t="shared" si="14"/>
        <v>no contextual</v>
      </c>
    </row>
    <row r="121" spans="2:42" s="32" customFormat="1" ht="15" customHeight="1" x14ac:dyDescent="0.25">
      <c r="B121" s="32">
        <v>20160113</v>
      </c>
      <c r="G121" s="244"/>
      <c r="H121" s="244"/>
      <c r="I121" s="91">
        <f t="shared" si="11"/>
        <v>0</v>
      </c>
      <c r="R121" s="186"/>
      <c r="S121" s="186"/>
      <c r="T121" s="254"/>
      <c r="U121" s="254">
        <f t="shared" si="15"/>
        <v>0</v>
      </c>
      <c r="V121" s="254">
        <f t="shared" si="16"/>
        <v>0</v>
      </c>
      <c r="W121" s="255"/>
      <c r="X121" s="26">
        <f t="shared" si="19"/>
        <v>0</v>
      </c>
      <c r="Y121" s="26">
        <f t="shared" si="17"/>
        <v>0</v>
      </c>
      <c r="Z121" s="26">
        <f t="shared" si="18"/>
        <v>0</v>
      </c>
      <c r="AB121" s="289"/>
      <c r="AC121" s="289"/>
      <c r="AD121" s="32">
        <v>3</v>
      </c>
      <c r="AE121" s="32" t="str">
        <f t="shared" si="12"/>
        <v>25</v>
      </c>
      <c r="AM121" s="32">
        <v>0</v>
      </c>
      <c r="AN121" s="32" t="str">
        <f t="shared" si="13"/>
        <v>No Retargeting</v>
      </c>
      <c r="AO121" s="32" t="s">
        <v>589</v>
      </c>
      <c r="AP121" s="32" t="str">
        <f t="shared" si="14"/>
        <v>no contextual</v>
      </c>
    </row>
    <row r="122" spans="2:42" s="32" customFormat="1" ht="15" customHeight="1" x14ac:dyDescent="0.25">
      <c r="B122" s="32">
        <v>20160114</v>
      </c>
      <c r="G122" s="244"/>
      <c r="H122" s="244"/>
      <c r="I122" s="91">
        <f t="shared" si="11"/>
        <v>0</v>
      </c>
      <c r="R122" s="186"/>
      <c r="S122" s="186"/>
      <c r="T122" s="254"/>
      <c r="U122" s="254">
        <f t="shared" si="15"/>
        <v>0</v>
      </c>
      <c r="V122" s="254">
        <f t="shared" si="16"/>
        <v>0</v>
      </c>
      <c r="W122" s="255"/>
      <c r="X122" s="26">
        <f t="shared" si="19"/>
        <v>0</v>
      </c>
      <c r="Y122" s="26">
        <f t="shared" si="17"/>
        <v>0</v>
      </c>
      <c r="Z122" s="26">
        <f t="shared" si="18"/>
        <v>0</v>
      </c>
      <c r="AB122" s="289"/>
      <c r="AC122" s="289"/>
      <c r="AD122" s="32">
        <v>3</v>
      </c>
      <c r="AE122" s="32" t="str">
        <f t="shared" si="12"/>
        <v>25</v>
      </c>
      <c r="AM122" s="32">
        <v>0</v>
      </c>
      <c r="AN122" s="32" t="str">
        <f t="shared" si="13"/>
        <v>No Retargeting</v>
      </c>
      <c r="AO122" s="32" t="s">
        <v>589</v>
      </c>
      <c r="AP122" s="32" t="str">
        <f t="shared" si="14"/>
        <v>no contextual</v>
      </c>
    </row>
    <row r="123" spans="2:42" s="32" customFormat="1" ht="15" customHeight="1" x14ac:dyDescent="0.25">
      <c r="B123" s="32">
        <v>20160115</v>
      </c>
      <c r="G123" s="244"/>
      <c r="H123" s="244"/>
      <c r="I123" s="91">
        <f t="shared" si="11"/>
        <v>0</v>
      </c>
      <c r="R123" s="186"/>
      <c r="S123" s="186"/>
      <c r="T123" s="254"/>
      <c r="U123" s="254">
        <f t="shared" si="15"/>
        <v>0</v>
      </c>
      <c r="V123" s="254">
        <f t="shared" si="16"/>
        <v>0</v>
      </c>
      <c r="W123" s="255"/>
      <c r="X123" s="26">
        <f t="shared" si="19"/>
        <v>0</v>
      </c>
      <c r="Y123" s="26">
        <f t="shared" si="17"/>
        <v>0</v>
      </c>
      <c r="Z123" s="26">
        <f t="shared" si="18"/>
        <v>0</v>
      </c>
      <c r="AB123" s="289"/>
      <c r="AC123" s="289"/>
      <c r="AD123" s="32">
        <v>3</v>
      </c>
      <c r="AE123" s="32" t="str">
        <f t="shared" si="12"/>
        <v>25</v>
      </c>
      <c r="AM123" s="32">
        <v>0</v>
      </c>
      <c r="AN123" s="32" t="str">
        <f t="shared" si="13"/>
        <v>No Retargeting</v>
      </c>
      <c r="AO123" s="32" t="s">
        <v>589</v>
      </c>
      <c r="AP123" s="32" t="str">
        <f t="shared" si="14"/>
        <v>no contextual</v>
      </c>
    </row>
    <row r="124" spans="2:42" s="32" customFormat="1" ht="15" customHeight="1" x14ac:dyDescent="0.25">
      <c r="B124" s="32">
        <v>20160116</v>
      </c>
      <c r="G124" s="244"/>
      <c r="H124" s="244"/>
      <c r="I124" s="91">
        <f t="shared" si="11"/>
        <v>0</v>
      </c>
      <c r="R124" s="186"/>
      <c r="S124" s="186"/>
      <c r="T124" s="254"/>
      <c r="U124" s="254">
        <f t="shared" si="15"/>
        <v>0</v>
      </c>
      <c r="V124" s="254">
        <f t="shared" si="16"/>
        <v>0</v>
      </c>
      <c r="W124" s="255"/>
      <c r="X124" s="26">
        <f t="shared" si="19"/>
        <v>0</v>
      </c>
      <c r="Y124" s="26">
        <f t="shared" si="17"/>
        <v>0</v>
      </c>
      <c r="Z124" s="26">
        <f t="shared" si="18"/>
        <v>0</v>
      </c>
      <c r="AB124" s="289"/>
      <c r="AC124" s="289"/>
      <c r="AD124" s="32">
        <v>3</v>
      </c>
      <c r="AE124" s="32" t="str">
        <f t="shared" si="12"/>
        <v>25</v>
      </c>
      <c r="AM124" s="32">
        <v>0</v>
      </c>
      <c r="AN124" s="32" t="str">
        <f t="shared" si="13"/>
        <v>No Retargeting</v>
      </c>
      <c r="AO124" s="32" t="s">
        <v>589</v>
      </c>
      <c r="AP124" s="32" t="str">
        <f t="shared" si="14"/>
        <v>no contextual</v>
      </c>
    </row>
    <row r="125" spans="2:42" s="32" customFormat="1" ht="15" customHeight="1" x14ac:dyDescent="0.25">
      <c r="B125" s="32">
        <v>20160117</v>
      </c>
      <c r="G125" s="244"/>
      <c r="H125" s="244"/>
      <c r="I125" s="91">
        <f t="shared" si="11"/>
        <v>0</v>
      </c>
      <c r="R125" s="186"/>
      <c r="S125" s="186"/>
      <c r="T125" s="254"/>
      <c r="U125" s="254">
        <f t="shared" si="15"/>
        <v>0</v>
      </c>
      <c r="V125" s="254">
        <f t="shared" si="16"/>
        <v>0</v>
      </c>
      <c r="W125" s="255"/>
      <c r="X125" s="26">
        <f t="shared" si="19"/>
        <v>0</v>
      </c>
      <c r="Y125" s="26">
        <f t="shared" si="17"/>
        <v>0</v>
      </c>
      <c r="Z125" s="26">
        <f t="shared" si="18"/>
        <v>0</v>
      </c>
      <c r="AB125" s="289"/>
      <c r="AC125" s="289"/>
      <c r="AD125" s="32">
        <v>3</v>
      </c>
      <c r="AE125" s="32" t="str">
        <f t="shared" si="12"/>
        <v>25</v>
      </c>
      <c r="AM125" s="32">
        <v>0</v>
      </c>
      <c r="AN125" s="32" t="str">
        <f t="shared" si="13"/>
        <v>No Retargeting</v>
      </c>
      <c r="AO125" s="32" t="s">
        <v>589</v>
      </c>
      <c r="AP125" s="32" t="str">
        <f t="shared" si="14"/>
        <v>no contextual</v>
      </c>
    </row>
    <row r="126" spans="2:42" s="32" customFormat="1" ht="15" customHeight="1" x14ac:dyDescent="0.25">
      <c r="B126" s="32">
        <v>20160118</v>
      </c>
      <c r="G126" s="244"/>
      <c r="H126" s="244"/>
      <c r="I126" s="91">
        <f t="shared" si="11"/>
        <v>0</v>
      </c>
      <c r="R126" s="186"/>
      <c r="S126" s="186"/>
      <c r="T126" s="254"/>
      <c r="U126" s="254">
        <f t="shared" si="15"/>
        <v>0</v>
      </c>
      <c r="V126" s="254">
        <f t="shared" si="16"/>
        <v>0</v>
      </c>
      <c r="W126" s="255"/>
      <c r="X126" s="26">
        <f t="shared" si="19"/>
        <v>0</v>
      </c>
      <c r="Y126" s="26">
        <f t="shared" si="17"/>
        <v>0</v>
      </c>
      <c r="Z126" s="26">
        <f t="shared" si="18"/>
        <v>0</v>
      </c>
      <c r="AB126" s="289"/>
      <c r="AC126" s="289"/>
      <c r="AD126" s="32">
        <v>3</v>
      </c>
      <c r="AE126" s="32" t="str">
        <f t="shared" si="12"/>
        <v>25</v>
      </c>
      <c r="AM126" s="32">
        <v>0</v>
      </c>
      <c r="AN126" s="32" t="str">
        <f t="shared" si="13"/>
        <v>No Retargeting</v>
      </c>
      <c r="AO126" s="32" t="s">
        <v>589</v>
      </c>
      <c r="AP126" s="32" t="str">
        <f t="shared" si="14"/>
        <v>no contextual</v>
      </c>
    </row>
    <row r="127" spans="2:42" s="32" customFormat="1" ht="15" customHeight="1" x14ac:dyDescent="0.25">
      <c r="B127" s="32">
        <v>20160119</v>
      </c>
      <c r="G127" s="244"/>
      <c r="H127" s="244"/>
      <c r="I127" s="91">
        <f t="shared" si="11"/>
        <v>0</v>
      </c>
      <c r="R127" s="186"/>
      <c r="S127" s="186"/>
      <c r="T127" s="254"/>
      <c r="U127" s="254">
        <f t="shared" si="15"/>
        <v>0</v>
      </c>
      <c r="V127" s="254">
        <f t="shared" si="16"/>
        <v>0</v>
      </c>
      <c r="W127" s="255"/>
      <c r="X127" s="26">
        <f t="shared" si="19"/>
        <v>0</v>
      </c>
      <c r="Y127" s="26">
        <f t="shared" si="17"/>
        <v>0</v>
      </c>
      <c r="Z127" s="26">
        <f t="shared" si="18"/>
        <v>0</v>
      </c>
      <c r="AB127" s="289"/>
      <c r="AC127" s="289"/>
      <c r="AD127" s="32">
        <v>3</v>
      </c>
      <c r="AE127" s="32" t="str">
        <f t="shared" si="12"/>
        <v>25</v>
      </c>
      <c r="AM127" s="32">
        <v>0</v>
      </c>
      <c r="AN127" s="32" t="str">
        <f t="shared" si="13"/>
        <v>No Retargeting</v>
      </c>
      <c r="AO127" s="32" t="s">
        <v>589</v>
      </c>
      <c r="AP127" s="32" t="str">
        <f t="shared" si="14"/>
        <v>no contextual</v>
      </c>
    </row>
    <row r="128" spans="2:42" s="32" customFormat="1" ht="15" customHeight="1" x14ac:dyDescent="0.25">
      <c r="B128" s="32">
        <v>20160120</v>
      </c>
      <c r="G128" s="244"/>
      <c r="H128" s="244"/>
      <c r="I128" s="91">
        <f t="shared" si="11"/>
        <v>0</v>
      </c>
      <c r="R128" s="186"/>
      <c r="S128" s="186"/>
      <c r="T128" s="254"/>
      <c r="U128" s="254">
        <f t="shared" si="15"/>
        <v>0</v>
      </c>
      <c r="V128" s="254">
        <f t="shared" si="16"/>
        <v>0</v>
      </c>
      <c r="W128" s="255"/>
      <c r="X128" s="26">
        <f t="shared" si="19"/>
        <v>0</v>
      </c>
      <c r="Y128" s="26">
        <f t="shared" si="17"/>
        <v>0</v>
      </c>
      <c r="Z128" s="26">
        <f t="shared" si="18"/>
        <v>0</v>
      </c>
      <c r="AB128" s="289"/>
      <c r="AC128" s="289"/>
      <c r="AD128" s="32">
        <v>3</v>
      </c>
      <c r="AE128" s="32" t="str">
        <f t="shared" si="12"/>
        <v>25</v>
      </c>
      <c r="AM128" s="32">
        <v>0</v>
      </c>
      <c r="AN128" s="32" t="str">
        <f t="shared" si="13"/>
        <v>No Retargeting</v>
      </c>
      <c r="AO128" s="32" t="s">
        <v>589</v>
      </c>
      <c r="AP128" s="32" t="str">
        <f t="shared" si="14"/>
        <v>no contextual</v>
      </c>
    </row>
    <row r="129" spans="2:46" s="32" customFormat="1" ht="15" customHeight="1" x14ac:dyDescent="0.25">
      <c r="B129" s="32">
        <v>20160121</v>
      </c>
      <c r="G129" s="244"/>
      <c r="H129" s="244"/>
      <c r="I129" s="91">
        <f t="shared" si="11"/>
        <v>0</v>
      </c>
      <c r="R129" s="186"/>
      <c r="S129" s="186"/>
      <c r="T129" s="254"/>
      <c r="U129" s="254">
        <f t="shared" si="15"/>
        <v>0</v>
      </c>
      <c r="V129" s="254">
        <f t="shared" si="16"/>
        <v>0</v>
      </c>
      <c r="W129" s="255"/>
      <c r="X129" s="26">
        <f t="shared" si="19"/>
        <v>0</v>
      </c>
      <c r="Y129" s="26">
        <f t="shared" si="17"/>
        <v>0</v>
      </c>
      <c r="Z129" s="26">
        <f t="shared" si="18"/>
        <v>0</v>
      </c>
      <c r="AB129" s="289"/>
      <c r="AC129" s="289"/>
      <c r="AD129" s="32">
        <v>3</v>
      </c>
      <c r="AE129" s="32" t="str">
        <f t="shared" si="12"/>
        <v>25</v>
      </c>
      <c r="AM129" s="32">
        <v>0</v>
      </c>
      <c r="AN129" s="32" t="str">
        <f t="shared" si="13"/>
        <v>No Retargeting</v>
      </c>
      <c r="AO129" s="32" t="s">
        <v>589</v>
      </c>
      <c r="AP129" s="32" t="str">
        <f t="shared" si="14"/>
        <v>no contextual</v>
      </c>
    </row>
    <row r="130" spans="2:46" s="32" customFormat="1" ht="15" customHeight="1" x14ac:dyDescent="0.25">
      <c r="B130" s="32">
        <v>20160122</v>
      </c>
      <c r="G130" s="244"/>
      <c r="H130" s="244"/>
      <c r="I130" s="91">
        <f t="shared" si="11"/>
        <v>0</v>
      </c>
      <c r="R130" s="186"/>
      <c r="S130" s="186"/>
      <c r="T130" s="254"/>
      <c r="U130" s="254">
        <f t="shared" si="15"/>
        <v>0</v>
      </c>
      <c r="V130" s="254">
        <f t="shared" si="16"/>
        <v>0</v>
      </c>
      <c r="W130" s="255"/>
      <c r="X130" s="26">
        <f t="shared" si="19"/>
        <v>0</v>
      </c>
      <c r="Y130" s="26">
        <f t="shared" si="17"/>
        <v>0</v>
      </c>
      <c r="Z130" s="26">
        <f t="shared" si="18"/>
        <v>0</v>
      </c>
      <c r="AB130" s="289"/>
      <c r="AC130" s="289"/>
      <c r="AD130" s="32">
        <v>3</v>
      </c>
      <c r="AE130" s="32" t="str">
        <f t="shared" si="12"/>
        <v>25</v>
      </c>
      <c r="AM130" s="32">
        <v>0</v>
      </c>
      <c r="AN130" s="32" t="str">
        <f t="shared" si="13"/>
        <v>No Retargeting</v>
      </c>
      <c r="AO130" s="32" t="s">
        <v>589</v>
      </c>
      <c r="AP130" s="32" t="str">
        <f t="shared" si="14"/>
        <v>no contextual</v>
      </c>
    </row>
    <row r="131" spans="2:46" s="32" customFormat="1" ht="15" customHeight="1" x14ac:dyDescent="0.25">
      <c r="B131" s="32">
        <v>20160123</v>
      </c>
      <c r="G131" s="244"/>
      <c r="H131" s="244"/>
      <c r="I131" s="91">
        <f t="shared" si="11"/>
        <v>0</v>
      </c>
      <c r="R131" s="186"/>
      <c r="S131" s="186"/>
      <c r="T131" s="254"/>
      <c r="U131" s="254">
        <f t="shared" si="15"/>
        <v>0</v>
      </c>
      <c r="V131" s="254">
        <f t="shared" si="16"/>
        <v>0</v>
      </c>
      <c r="W131" s="255"/>
      <c r="X131" s="26">
        <f t="shared" si="19"/>
        <v>0</v>
      </c>
      <c r="Y131" s="26">
        <f t="shared" si="17"/>
        <v>0</v>
      </c>
      <c r="Z131" s="26">
        <f t="shared" si="18"/>
        <v>0</v>
      </c>
      <c r="AB131" s="289"/>
      <c r="AC131" s="289"/>
      <c r="AD131" s="32">
        <v>3</v>
      </c>
      <c r="AE131" s="32" t="str">
        <f t="shared" si="12"/>
        <v>25</v>
      </c>
      <c r="AM131" s="32">
        <v>0</v>
      </c>
      <c r="AN131" s="32" t="str">
        <f t="shared" si="13"/>
        <v>No Retargeting</v>
      </c>
      <c r="AO131" s="32" t="s">
        <v>589</v>
      </c>
      <c r="AP131" s="32" t="str">
        <f t="shared" si="14"/>
        <v>no contextual</v>
      </c>
    </row>
    <row r="132" spans="2:46" s="32" customFormat="1" ht="15" customHeight="1" x14ac:dyDescent="0.25">
      <c r="B132" s="32">
        <v>20160124</v>
      </c>
      <c r="G132" s="244"/>
      <c r="H132" s="244"/>
      <c r="I132" s="91">
        <f t="shared" si="11"/>
        <v>0</v>
      </c>
      <c r="R132" s="186"/>
      <c r="S132" s="186"/>
      <c r="T132" s="254"/>
      <c r="U132" s="254">
        <f t="shared" si="15"/>
        <v>0</v>
      </c>
      <c r="V132" s="254">
        <f t="shared" si="16"/>
        <v>0</v>
      </c>
      <c r="W132" s="255"/>
      <c r="X132" s="26">
        <f t="shared" si="19"/>
        <v>0</v>
      </c>
      <c r="Y132" s="26">
        <f t="shared" si="17"/>
        <v>0</v>
      </c>
      <c r="Z132" s="26">
        <f t="shared" si="18"/>
        <v>0</v>
      </c>
      <c r="AB132" s="289"/>
      <c r="AC132" s="289"/>
      <c r="AD132" s="32">
        <v>3</v>
      </c>
      <c r="AE132" s="32" t="str">
        <f t="shared" si="12"/>
        <v>25</v>
      </c>
      <c r="AM132" s="32">
        <v>0</v>
      </c>
      <c r="AN132" s="32" t="str">
        <f t="shared" si="13"/>
        <v>No Retargeting</v>
      </c>
      <c r="AO132" s="32" t="s">
        <v>589</v>
      </c>
      <c r="AP132" s="32" t="str">
        <f t="shared" si="14"/>
        <v>no contextual</v>
      </c>
    </row>
    <row r="133" spans="2:46" s="32" customFormat="1" ht="15" customHeight="1" x14ac:dyDescent="0.25">
      <c r="B133" s="32">
        <v>20160125</v>
      </c>
      <c r="G133" s="244"/>
      <c r="H133" s="244"/>
      <c r="I133" s="91">
        <f t="shared" si="11"/>
        <v>0</v>
      </c>
      <c r="R133" s="186"/>
      <c r="S133" s="186"/>
      <c r="T133" s="254"/>
      <c r="U133" s="254">
        <f t="shared" si="15"/>
        <v>0</v>
      </c>
      <c r="V133" s="254">
        <f t="shared" si="16"/>
        <v>0</v>
      </c>
      <c r="W133" s="255"/>
      <c r="X133" s="26">
        <f t="shared" si="19"/>
        <v>0</v>
      </c>
      <c r="Y133" s="26">
        <f t="shared" si="17"/>
        <v>0</v>
      </c>
      <c r="Z133" s="26">
        <f t="shared" si="18"/>
        <v>0</v>
      </c>
      <c r="AB133" s="289"/>
      <c r="AC133" s="289"/>
      <c r="AD133" s="32">
        <v>3</v>
      </c>
      <c r="AE133" s="32" t="str">
        <f t="shared" si="12"/>
        <v>25</v>
      </c>
      <c r="AM133" s="32">
        <v>0</v>
      </c>
      <c r="AN133" s="32" t="str">
        <f t="shared" si="13"/>
        <v>No Retargeting</v>
      </c>
      <c r="AO133" s="32" t="s">
        <v>589</v>
      </c>
      <c r="AP133" s="32" t="str">
        <f t="shared" si="14"/>
        <v>no contextual</v>
      </c>
    </row>
    <row r="134" spans="2:46" s="32" customFormat="1" ht="15" customHeight="1" x14ac:dyDescent="0.25">
      <c r="B134" s="32">
        <v>20160126</v>
      </c>
      <c r="G134" s="244"/>
      <c r="H134" s="244"/>
      <c r="I134" s="91">
        <f t="shared" si="11"/>
        <v>0</v>
      </c>
      <c r="R134" s="186"/>
      <c r="S134" s="186"/>
      <c r="T134" s="254"/>
      <c r="U134" s="254">
        <f t="shared" si="15"/>
        <v>0</v>
      </c>
      <c r="V134" s="254">
        <f t="shared" si="16"/>
        <v>0</v>
      </c>
      <c r="W134" s="255"/>
      <c r="X134" s="26">
        <f t="shared" si="19"/>
        <v>0</v>
      </c>
      <c r="Y134" s="26">
        <f t="shared" si="17"/>
        <v>0</v>
      </c>
      <c r="Z134" s="26">
        <f t="shared" si="18"/>
        <v>0</v>
      </c>
      <c r="AB134" s="289"/>
      <c r="AC134" s="289"/>
      <c r="AD134" s="32">
        <v>3</v>
      </c>
      <c r="AE134" s="32" t="str">
        <f t="shared" si="12"/>
        <v>25</v>
      </c>
      <c r="AM134" s="32">
        <v>0</v>
      </c>
      <c r="AN134" s="32" t="str">
        <f t="shared" si="13"/>
        <v>No Retargeting</v>
      </c>
      <c r="AO134" s="32" t="s">
        <v>589</v>
      </c>
      <c r="AP134" s="32" t="str">
        <f t="shared" si="14"/>
        <v>no contextual</v>
      </c>
    </row>
    <row r="135" spans="2:46" s="32" customFormat="1" ht="15" customHeight="1" x14ac:dyDescent="0.25">
      <c r="B135" s="32">
        <v>20160127</v>
      </c>
      <c r="G135" s="244"/>
      <c r="H135" s="244"/>
      <c r="I135" s="91">
        <f t="shared" ref="I135" si="20">IF(G135=0,0,(WORKDAY(G135,-5,Holidays)))</f>
        <v>0</v>
      </c>
      <c r="R135" s="186"/>
      <c r="S135" s="186"/>
      <c r="T135" s="254"/>
      <c r="U135" s="254">
        <f t="shared" si="15"/>
        <v>0</v>
      </c>
      <c r="V135" s="254">
        <f t="shared" si="16"/>
        <v>0</v>
      </c>
      <c r="W135" s="255"/>
      <c r="X135" s="26">
        <f t="shared" ref="X135" si="21">T135/1000*W135</f>
        <v>0</v>
      </c>
      <c r="Y135" s="26">
        <f t="shared" si="17"/>
        <v>0</v>
      </c>
      <c r="Z135" s="26">
        <f t="shared" si="18"/>
        <v>0</v>
      </c>
      <c r="AB135" s="289"/>
      <c r="AC135" s="289"/>
      <c r="AD135" s="32">
        <v>3</v>
      </c>
      <c r="AE135" s="32" t="str">
        <f t="shared" ref="AE135" si="22">IF(J135="xaxis TV","10","25")</f>
        <v>25</v>
      </c>
      <c r="AM135" s="32">
        <v>0</v>
      </c>
      <c r="AN135" s="32" t="str">
        <f t="shared" si="13"/>
        <v>No Retargeting</v>
      </c>
      <c r="AO135" s="32" t="s">
        <v>589</v>
      </c>
      <c r="AP135" s="32" t="str">
        <f t="shared" si="14"/>
        <v>no contextual</v>
      </c>
    </row>
    <row r="136" spans="2:46" s="32" customFormat="1" ht="15" customHeight="1" x14ac:dyDescent="0.25">
      <c r="B136" s="32">
        <v>20160128</v>
      </c>
      <c r="G136" s="244"/>
      <c r="H136" s="244"/>
      <c r="I136" s="91">
        <f t="shared" ref="I136:I143" si="23">IF(G136=0,0,(WORKDAY(G136,-5,Holidays)))</f>
        <v>0</v>
      </c>
      <c r="R136" s="186"/>
      <c r="S136" s="186"/>
      <c r="T136" s="254"/>
      <c r="U136" s="254">
        <f t="shared" si="15"/>
        <v>0</v>
      </c>
      <c r="V136" s="254">
        <f t="shared" si="16"/>
        <v>0</v>
      </c>
      <c r="W136" s="255"/>
      <c r="X136" s="26">
        <f t="shared" ref="X136:X143" si="24">T136/1000*W136</f>
        <v>0</v>
      </c>
      <c r="Y136" s="26">
        <f t="shared" si="17"/>
        <v>0</v>
      </c>
      <c r="Z136" s="26">
        <f t="shared" si="18"/>
        <v>0</v>
      </c>
      <c r="AB136" s="289"/>
      <c r="AC136" s="289"/>
      <c r="AD136" s="32">
        <v>3</v>
      </c>
      <c r="AE136" s="32" t="str">
        <f t="shared" ref="AE136:AE143" si="25">IF(J136="xaxis TV","10","25")</f>
        <v>25</v>
      </c>
      <c r="AM136" s="32">
        <v>1</v>
      </c>
      <c r="AN136" s="32" t="str">
        <f t="shared" si="13"/>
        <v>No Retargeting</v>
      </c>
      <c r="AO136" s="32" t="s">
        <v>589</v>
      </c>
      <c r="AP136" s="32" t="str">
        <f t="shared" si="14"/>
        <v>no contextual</v>
      </c>
    </row>
    <row r="137" spans="2:46" s="23" customFormat="1" ht="15" customHeight="1" x14ac:dyDescent="0.25">
      <c r="B137" s="32">
        <v>20160129</v>
      </c>
      <c r="C137" s="32"/>
      <c r="D137" s="32"/>
      <c r="E137" s="32"/>
      <c r="F137" s="32"/>
      <c r="G137" s="244"/>
      <c r="H137" s="244"/>
      <c r="I137" s="91">
        <f t="shared" si="23"/>
        <v>0</v>
      </c>
      <c r="J137" s="32"/>
      <c r="K137" s="32"/>
      <c r="L137" s="32"/>
      <c r="M137" s="32"/>
      <c r="N137" s="32"/>
      <c r="O137" s="32"/>
      <c r="P137" s="32"/>
      <c r="Q137" s="32"/>
      <c r="R137" s="186"/>
      <c r="S137" s="186"/>
      <c r="T137" s="254"/>
      <c r="U137" s="254">
        <f t="shared" si="15"/>
        <v>0</v>
      </c>
      <c r="V137" s="254">
        <f t="shared" si="16"/>
        <v>0</v>
      </c>
      <c r="W137" s="255"/>
      <c r="X137" s="26">
        <f t="shared" si="24"/>
        <v>0</v>
      </c>
      <c r="Y137" s="26">
        <f t="shared" si="17"/>
        <v>0</v>
      </c>
      <c r="Z137" s="26">
        <f t="shared" si="18"/>
        <v>0</v>
      </c>
      <c r="AA137" s="32"/>
      <c r="AB137" s="289"/>
      <c r="AC137" s="289"/>
      <c r="AD137" s="32">
        <v>3</v>
      </c>
      <c r="AE137" s="32" t="str">
        <f t="shared" si="25"/>
        <v>25</v>
      </c>
      <c r="AF137" s="32"/>
      <c r="AG137" s="32"/>
      <c r="AH137" s="32"/>
      <c r="AI137" s="32"/>
      <c r="AJ137" s="32"/>
      <c r="AK137" s="32"/>
      <c r="AL137" s="32"/>
      <c r="AM137" s="32">
        <v>2</v>
      </c>
      <c r="AN137" s="32" t="str">
        <f t="shared" ref="AN137:AN200" si="26">IF(ISNUMBER(SEARCH("retargeting",L137&amp;M137&amp;N137&amp;O137,1)),"Specify Tagging","No Retargeting")</f>
        <v>No Retargeting</v>
      </c>
      <c r="AO137" s="32" t="s">
        <v>589</v>
      </c>
      <c r="AP137" s="32" t="str">
        <f t="shared" ref="AP137:AP200" si="27">IF(ISNUMBER(SEARCH("Context",L137&amp;M137&amp;N137&amp;O137,1)),"Please Provide list","no contextual")</f>
        <v>no contextual</v>
      </c>
      <c r="AQ137" s="32"/>
      <c r="AR137" s="32"/>
      <c r="AS137" s="32"/>
      <c r="AT137" s="32"/>
    </row>
    <row r="138" spans="2:46" ht="15" customHeight="1" x14ac:dyDescent="0.25">
      <c r="B138" s="32">
        <v>20160130</v>
      </c>
      <c r="C138" s="32"/>
      <c r="D138" s="32"/>
      <c r="E138" s="32"/>
      <c r="F138" s="32"/>
      <c r="G138" s="244"/>
      <c r="H138" s="244"/>
      <c r="I138" s="91">
        <f t="shared" si="23"/>
        <v>0</v>
      </c>
      <c r="J138" s="32"/>
      <c r="K138" s="32"/>
      <c r="L138" s="32"/>
      <c r="M138" s="32"/>
      <c r="N138" s="32"/>
      <c r="O138" s="32"/>
      <c r="P138" s="32"/>
      <c r="Q138" s="32"/>
      <c r="R138" s="186"/>
      <c r="S138" s="186"/>
      <c r="T138" s="254"/>
      <c r="U138" s="254">
        <f t="shared" ref="U138:U201" si="28">T138*R138</f>
        <v>0</v>
      </c>
      <c r="V138" s="254">
        <f t="shared" ref="V138:V201" si="29">T138*S138</f>
        <v>0</v>
      </c>
      <c r="W138" s="255"/>
      <c r="X138" s="26">
        <f t="shared" si="24"/>
        <v>0</v>
      </c>
      <c r="Y138" s="26">
        <f t="shared" ref="Y138:Y201" si="30">X138*R138</f>
        <v>0</v>
      </c>
      <c r="Z138" s="26">
        <f t="shared" ref="Z138:Z201" si="31">X138*S138</f>
        <v>0</v>
      </c>
      <c r="AA138" s="32"/>
      <c r="AB138" s="289"/>
      <c r="AC138" s="289"/>
      <c r="AD138" s="32">
        <v>3</v>
      </c>
      <c r="AE138" s="32" t="str">
        <f t="shared" si="25"/>
        <v>25</v>
      </c>
      <c r="AF138" s="32"/>
      <c r="AG138" s="32"/>
      <c r="AH138" s="32"/>
      <c r="AI138" s="32"/>
      <c r="AJ138" s="32"/>
      <c r="AK138" s="32"/>
      <c r="AL138" s="32"/>
      <c r="AM138" s="32">
        <v>3</v>
      </c>
      <c r="AN138" s="32" t="str">
        <f t="shared" si="26"/>
        <v>No Retargeting</v>
      </c>
      <c r="AO138" s="32" t="s">
        <v>589</v>
      </c>
      <c r="AP138" s="32" t="str">
        <f t="shared" si="27"/>
        <v>no contextual</v>
      </c>
      <c r="AQ138" s="32"/>
      <c r="AR138" s="32"/>
      <c r="AS138" s="32"/>
      <c r="AT138" s="32"/>
    </row>
    <row r="139" spans="2:46" ht="15" customHeight="1" x14ac:dyDescent="0.25">
      <c r="B139" s="32">
        <v>20160131</v>
      </c>
      <c r="C139" s="32"/>
      <c r="D139" s="32"/>
      <c r="E139" s="32"/>
      <c r="F139" s="32"/>
      <c r="G139" s="244"/>
      <c r="H139" s="244"/>
      <c r="I139" s="91">
        <f t="shared" si="23"/>
        <v>0</v>
      </c>
      <c r="J139" s="32"/>
      <c r="K139" s="32"/>
      <c r="L139" s="32"/>
      <c r="M139" s="32"/>
      <c r="N139" s="32"/>
      <c r="O139" s="32"/>
      <c r="P139" s="32"/>
      <c r="Q139" s="32"/>
      <c r="R139" s="186"/>
      <c r="S139" s="186"/>
      <c r="T139" s="254"/>
      <c r="U139" s="254">
        <f t="shared" si="28"/>
        <v>0</v>
      </c>
      <c r="V139" s="254">
        <f t="shared" si="29"/>
        <v>0</v>
      </c>
      <c r="W139" s="255"/>
      <c r="X139" s="26">
        <f t="shared" si="24"/>
        <v>0</v>
      </c>
      <c r="Y139" s="26">
        <f t="shared" si="30"/>
        <v>0</v>
      </c>
      <c r="Z139" s="26">
        <f t="shared" si="31"/>
        <v>0</v>
      </c>
      <c r="AA139" s="32"/>
      <c r="AB139" s="289"/>
      <c r="AC139" s="289"/>
      <c r="AD139" s="32">
        <v>3</v>
      </c>
      <c r="AE139" s="32" t="str">
        <f t="shared" si="25"/>
        <v>25</v>
      </c>
      <c r="AF139" s="32"/>
      <c r="AG139" s="32"/>
      <c r="AH139" s="32"/>
      <c r="AI139" s="32"/>
      <c r="AJ139" s="32"/>
      <c r="AK139" s="32"/>
      <c r="AL139" s="32"/>
      <c r="AM139" s="32">
        <v>4</v>
      </c>
      <c r="AN139" s="32" t="str">
        <f t="shared" si="26"/>
        <v>No Retargeting</v>
      </c>
      <c r="AO139" s="32" t="s">
        <v>589</v>
      </c>
      <c r="AP139" s="32" t="str">
        <f t="shared" si="27"/>
        <v>no contextual</v>
      </c>
      <c r="AQ139" s="32"/>
      <c r="AR139" s="32"/>
      <c r="AS139" s="32"/>
      <c r="AT139" s="32"/>
    </row>
    <row r="140" spans="2:46" ht="15" customHeight="1" x14ac:dyDescent="0.25">
      <c r="B140" s="32">
        <v>20160132</v>
      </c>
      <c r="C140" s="32"/>
      <c r="D140" s="32"/>
      <c r="E140" s="32"/>
      <c r="F140" s="32"/>
      <c r="G140" s="244"/>
      <c r="H140" s="244"/>
      <c r="I140" s="91">
        <f t="shared" si="23"/>
        <v>0</v>
      </c>
      <c r="J140" s="32"/>
      <c r="K140" s="32"/>
      <c r="L140" s="32"/>
      <c r="M140" s="32"/>
      <c r="N140" s="32"/>
      <c r="O140" s="32"/>
      <c r="P140" s="32"/>
      <c r="Q140" s="32"/>
      <c r="R140" s="186"/>
      <c r="S140" s="186"/>
      <c r="T140" s="254"/>
      <c r="U140" s="254">
        <f t="shared" si="28"/>
        <v>0</v>
      </c>
      <c r="V140" s="254">
        <f t="shared" si="29"/>
        <v>0</v>
      </c>
      <c r="W140" s="255"/>
      <c r="X140" s="26">
        <f t="shared" si="24"/>
        <v>0</v>
      </c>
      <c r="Y140" s="26">
        <f t="shared" si="30"/>
        <v>0</v>
      </c>
      <c r="Z140" s="26">
        <f t="shared" si="31"/>
        <v>0</v>
      </c>
      <c r="AA140" s="32"/>
      <c r="AB140" s="289"/>
      <c r="AC140" s="289"/>
      <c r="AD140" s="32">
        <v>3</v>
      </c>
      <c r="AE140" s="32" t="str">
        <f t="shared" si="25"/>
        <v>25</v>
      </c>
      <c r="AF140" s="32"/>
      <c r="AG140" s="32"/>
      <c r="AH140" s="32"/>
      <c r="AI140" s="32"/>
      <c r="AJ140" s="32"/>
      <c r="AK140" s="32"/>
      <c r="AL140" s="32"/>
      <c r="AM140" s="32">
        <v>5</v>
      </c>
      <c r="AN140" s="32" t="str">
        <f t="shared" si="26"/>
        <v>No Retargeting</v>
      </c>
      <c r="AO140" s="32" t="s">
        <v>589</v>
      </c>
      <c r="AP140" s="32" t="str">
        <f t="shared" si="27"/>
        <v>no contextual</v>
      </c>
      <c r="AQ140" s="32"/>
      <c r="AR140" s="32"/>
      <c r="AS140" s="32"/>
      <c r="AT140" s="32"/>
    </row>
    <row r="141" spans="2:46" ht="15" customHeight="1" x14ac:dyDescent="0.25">
      <c r="B141" s="32">
        <v>20160133</v>
      </c>
      <c r="C141" s="32"/>
      <c r="D141" s="32"/>
      <c r="E141" s="32"/>
      <c r="F141" s="32"/>
      <c r="G141" s="244"/>
      <c r="H141" s="244"/>
      <c r="I141" s="91">
        <f t="shared" si="23"/>
        <v>0</v>
      </c>
      <c r="J141" s="32"/>
      <c r="K141" s="32"/>
      <c r="L141" s="32"/>
      <c r="M141" s="32"/>
      <c r="N141" s="32"/>
      <c r="O141" s="32"/>
      <c r="P141" s="32"/>
      <c r="Q141" s="32"/>
      <c r="R141" s="186"/>
      <c r="S141" s="186"/>
      <c r="T141" s="254"/>
      <c r="U141" s="254">
        <f t="shared" si="28"/>
        <v>0</v>
      </c>
      <c r="V141" s="254">
        <f t="shared" si="29"/>
        <v>0</v>
      </c>
      <c r="W141" s="255"/>
      <c r="X141" s="26">
        <f t="shared" si="24"/>
        <v>0</v>
      </c>
      <c r="Y141" s="26">
        <f t="shared" si="30"/>
        <v>0</v>
      </c>
      <c r="Z141" s="26">
        <f t="shared" si="31"/>
        <v>0</v>
      </c>
      <c r="AA141" s="32"/>
      <c r="AB141" s="289"/>
      <c r="AC141" s="289"/>
      <c r="AD141" s="32">
        <v>3</v>
      </c>
      <c r="AE141" s="32" t="str">
        <f t="shared" si="25"/>
        <v>25</v>
      </c>
      <c r="AF141" s="32"/>
      <c r="AG141" s="32"/>
      <c r="AH141" s="32"/>
      <c r="AI141" s="32"/>
      <c r="AJ141" s="32"/>
      <c r="AK141" s="32"/>
      <c r="AL141" s="32"/>
      <c r="AM141" s="32">
        <v>6</v>
      </c>
      <c r="AN141" s="32" t="str">
        <f t="shared" si="26"/>
        <v>No Retargeting</v>
      </c>
      <c r="AO141" s="32" t="s">
        <v>589</v>
      </c>
      <c r="AP141" s="32" t="str">
        <f t="shared" si="27"/>
        <v>no contextual</v>
      </c>
      <c r="AQ141" s="32"/>
      <c r="AR141" s="32"/>
      <c r="AS141" s="32"/>
      <c r="AT141" s="32"/>
    </row>
    <row r="142" spans="2:46" ht="15" customHeight="1" x14ac:dyDescent="0.25">
      <c r="B142" s="32">
        <v>20160134</v>
      </c>
      <c r="C142" s="32"/>
      <c r="D142" s="32"/>
      <c r="E142" s="32"/>
      <c r="F142" s="32"/>
      <c r="G142" s="244"/>
      <c r="H142" s="244"/>
      <c r="I142" s="91">
        <f t="shared" si="23"/>
        <v>0</v>
      </c>
      <c r="J142" s="32"/>
      <c r="K142" s="32"/>
      <c r="L142" s="32"/>
      <c r="M142" s="32"/>
      <c r="N142" s="32"/>
      <c r="O142" s="32"/>
      <c r="P142" s="32"/>
      <c r="Q142" s="32"/>
      <c r="R142" s="186"/>
      <c r="S142" s="186"/>
      <c r="T142" s="254"/>
      <c r="U142" s="254">
        <f t="shared" si="28"/>
        <v>0</v>
      </c>
      <c r="V142" s="254">
        <f t="shared" si="29"/>
        <v>0</v>
      </c>
      <c r="W142" s="255"/>
      <c r="X142" s="26">
        <f t="shared" si="24"/>
        <v>0</v>
      </c>
      <c r="Y142" s="26">
        <f t="shared" si="30"/>
        <v>0</v>
      </c>
      <c r="Z142" s="26">
        <f t="shared" si="31"/>
        <v>0</v>
      </c>
      <c r="AA142" s="32"/>
      <c r="AB142" s="289"/>
      <c r="AC142" s="289"/>
      <c r="AD142" s="32">
        <v>3</v>
      </c>
      <c r="AE142" s="32" t="str">
        <f t="shared" si="25"/>
        <v>25</v>
      </c>
      <c r="AF142" s="32"/>
      <c r="AG142" s="32"/>
      <c r="AH142" s="32"/>
      <c r="AI142" s="32"/>
      <c r="AJ142" s="32"/>
      <c r="AK142" s="32"/>
      <c r="AL142" s="32"/>
      <c r="AM142" s="32">
        <v>7</v>
      </c>
      <c r="AN142" s="32" t="str">
        <f t="shared" si="26"/>
        <v>No Retargeting</v>
      </c>
      <c r="AO142" s="32" t="s">
        <v>589</v>
      </c>
      <c r="AP142" s="32" t="str">
        <f t="shared" si="27"/>
        <v>no contextual</v>
      </c>
      <c r="AQ142" s="32"/>
      <c r="AR142" s="32"/>
      <c r="AS142" s="32"/>
      <c r="AT142" s="32"/>
    </row>
    <row r="143" spans="2:46" ht="15" customHeight="1" x14ac:dyDescent="0.25">
      <c r="B143" s="32">
        <v>20160135</v>
      </c>
      <c r="C143" s="32"/>
      <c r="D143" s="32"/>
      <c r="E143" s="32"/>
      <c r="F143" s="32"/>
      <c r="G143" s="244"/>
      <c r="H143" s="244"/>
      <c r="I143" s="91">
        <f t="shared" si="23"/>
        <v>0</v>
      </c>
      <c r="J143" s="32"/>
      <c r="K143" s="32"/>
      <c r="L143" s="32"/>
      <c r="M143" s="32"/>
      <c r="N143" s="32"/>
      <c r="O143" s="32"/>
      <c r="P143" s="32"/>
      <c r="Q143" s="32"/>
      <c r="R143" s="186"/>
      <c r="S143" s="186"/>
      <c r="T143" s="254"/>
      <c r="U143" s="254">
        <f t="shared" si="28"/>
        <v>0</v>
      </c>
      <c r="V143" s="254">
        <f t="shared" si="29"/>
        <v>0</v>
      </c>
      <c r="W143" s="255"/>
      <c r="X143" s="26">
        <f t="shared" si="24"/>
        <v>0</v>
      </c>
      <c r="Y143" s="26">
        <f t="shared" si="30"/>
        <v>0</v>
      </c>
      <c r="Z143" s="26">
        <f t="shared" si="31"/>
        <v>0</v>
      </c>
      <c r="AA143" s="32"/>
      <c r="AB143" s="289"/>
      <c r="AC143" s="289"/>
      <c r="AD143" s="32">
        <v>3</v>
      </c>
      <c r="AE143" s="32" t="str">
        <f t="shared" si="25"/>
        <v>25</v>
      </c>
      <c r="AF143" s="32"/>
      <c r="AG143" s="32"/>
      <c r="AH143" s="32"/>
      <c r="AI143" s="32"/>
      <c r="AJ143" s="32"/>
      <c r="AK143" s="32"/>
      <c r="AL143" s="32"/>
      <c r="AM143" s="32">
        <v>8</v>
      </c>
      <c r="AN143" s="32" t="str">
        <f t="shared" si="26"/>
        <v>No Retargeting</v>
      </c>
      <c r="AO143" s="32" t="s">
        <v>589</v>
      </c>
      <c r="AP143" s="32" t="str">
        <f t="shared" si="27"/>
        <v>no contextual</v>
      </c>
      <c r="AQ143" s="32"/>
      <c r="AR143" s="32"/>
      <c r="AS143" s="32"/>
      <c r="AT143" s="32"/>
    </row>
    <row r="144" spans="2:46" ht="15" customHeight="1" x14ac:dyDescent="0.25">
      <c r="B144" s="32">
        <v>20160136</v>
      </c>
      <c r="C144" s="32"/>
      <c r="D144" s="32"/>
      <c r="E144" s="32"/>
      <c r="F144" s="32"/>
      <c r="G144" s="244"/>
      <c r="H144" s="244"/>
      <c r="I144" s="91">
        <f t="shared" ref="I144:I207" si="32">IF(G144=0,0,(WORKDAY(G144,-5,Holidays)))</f>
        <v>0</v>
      </c>
      <c r="J144" s="32"/>
      <c r="K144" s="32"/>
      <c r="L144" s="32"/>
      <c r="M144" s="32"/>
      <c r="N144" s="32"/>
      <c r="O144" s="32"/>
      <c r="P144" s="32"/>
      <c r="Q144" s="32"/>
      <c r="R144" s="186"/>
      <c r="S144" s="186"/>
      <c r="T144" s="254"/>
      <c r="U144" s="254">
        <f t="shared" si="28"/>
        <v>0</v>
      </c>
      <c r="V144" s="254">
        <f t="shared" si="29"/>
        <v>0</v>
      </c>
      <c r="W144" s="255"/>
      <c r="X144" s="26">
        <f t="shared" ref="X144:X207" si="33">T144/1000*W144</f>
        <v>0</v>
      </c>
      <c r="Y144" s="26">
        <f t="shared" si="30"/>
        <v>0</v>
      </c>
      <c r="Z144" s="26">
        <f t="shared" si="31"/>
        <v>0</v>
      </c>
      <c r="AA144" s="32"/>
      <c r="AB144" s="289"/>
      <c r="AC144" s="289"/>
      <c r="AD144" s="32">
        <v>3</v>
      </c>
      <c r="AE144" s="32" t="str">
        <f t="shared" ref="AE144:AE207" si="34">IF(J144="xaxis TV","10","25")</f>
        <v>25</v>
      </c>
      <c r="AF144" s="32"/>
      <c r="AG144" s="32"/>
      <c r="AH144" s="32"/>
      <c r="AI144" s="32"/>
      <c r="AJ144" s="32"/>
      <c r="AK144" s="32"/>
      <c r="AL144" s="32"/>
      <c r="AM144" s="32">
        <v>9</v>
      </c>
      <c r="AN144" s="32" t="str">
        <f t="shared" si="26"/>
        <v>No Retargeting</v>
      </c>
      <c r="AO144" s="32" t="s">
        <v>589</v>
      </c>
      <c r="AP144" s="32" t="str">
        <f t="shared" si="27"/>
        <v>no contextual</v>
      </c>
      <c r="AQ144" s="32"/>
      <c r="AR144" s="32"/>
      <c r="AS144" s="32"/>
      <c r="AT144" s="32"/>
    </row>
    <row r="145" spans="2:46" ht="15" customHeight="1" x14ac:dyDescent="0.25">
      <c r="B145" s="32">
        <v>20160137</v>
      </c>
      <c r="C145" s="32"/>
      <c r="D145" s="32"/>
      <c r="E145" s="32"/>
      <c r="F145" s="32"/>
      <c r="G145" s="244"/>
      <c r="H145" s="244"/>
      <c r="I145" s="91">
        <f t="shared" si="32"/>
        <v>0</v>
      </c>
      <c r="J145" s="32"/>
      <c r="K145" s="32"/>
      <c r="L145" s="32"/>
      <c r="M145" s="32"/>
      <c r="N145" s="32"/>
      <c r="O145" s="32"/>
      <c r="P145" s="32"/>
      <c r="Q145" s="32"/>
      <c r="R145" s="186"/>
      <c r="S145" s="186"/>
      <c r="T145" s="254"/>
      <c r="U145" s="254">
        <f t="shared" si="28"/>
        <v>0</v>
      </c>
      <c r="V145" s="254">
        <f t="shared" si="29"/>
        <v>0</v>
      </c>
      <c r="W145" s="255"/>
      <c r="X145" s="26">
        <f t="shared" si="33"/>
        <v>0</v>
      </c>
      <c r="Y145" s="26">
        <f t="shared" si="30"/>
        <v>0</v>
      </c>
      <c r="Z145" s="26">
        <f t="shared" si="31"/>
        <v>0</v>
      </c>
      <c r="AA145" s="32"/>
      <c r="AB145" s="289"/>
      <c r="AC145" s="289"/>
      <c r="AD145" s="32">
        <v>3</v>
      </c>
      <c r="AE145" s="32" t="str">
        <f t="shared" si="34"/>
        <v>25</v>
      </c>
      <c r="AF145" s="32"/>
      <c r="AG145" s="32"/>
      <c r="AH145" s="32"/>
      <c r="AI145" s="32"/>
      <c r="AJ145" s="32"/>
      <c r="AK145" s="32"/>
      <c r="AL145" s="32"/>
      <c r="AM145" s="32">
        <v>10</v>
      </c>
      <c r="AN145" s="32" t="str">
        <f t="shared" si="26"/>
        <v>No Retargeting</v>
      </c>
      <c r="AO145" s="32" t="s">
        <v>589</v>
      </c>
      <c r="AP145" s="32" t="str">
        <f t="shared" si="27"/>
        <v>no contextual</v>
      </c>
      <c r="AQ145" s="32"/>
      <c r="AR145" s="32"/>
      <c r="AS145" s="32"/>
      <c r="AT145" s="32"/>
    </row>
    <row r="146" spans="2:46" ht="15" customHeight="1" x14ac:dyDescent="0.25">
      <c r="B146" s="32">
        <v>20160138</v>
      </c>
      <c r="C146" s="32"/>
      <c r="D146" s="32"/>
      <c r="E146" s="32"/>
      <c r="F146" s="32"/>
      <c r="G146" s="244"/>
      <c r="H146" s="244"/>
      <c r="I146" s="91">
        <f t="shared" si="32"/>
        <v>0</v>
      </c>
      <c r="J146" s="32"/>
      <c r="K146" s="32"/>
      <c r="L146" s="32"/>
      <c r="M146" s="32"/>
      <c r="N146" s="32"/>
      <c r="O146" s="32"/>
      <c r="P146" s="32"/>
      <c r="Q146" s="32"/>
      <c r="R146" s="186"/>
      <c r="S146" s="186"/>
      <c r="T146" s="254"/>
      <c r="U146" s="254">
        <f t="shared" si="28"/>
        <v>0</v>
      </c>
      <c r="V146" s="254">
        <f t="shared" si="29"/>
        <v>0</v>
      </c>
      <c r="W146" s="255"/>
      <c r="X146" s="26">
        <f t="shared" si="33"/>
        <v>0</v>
      </c>
      <c r="Y146" s="26">
        <f t="shared" si="30"/>
        <v>0</v>
      </c>
      <c r="Z146" s="26">
        <f t="shared" si="31"/>
        <v>0</v>
      </c>
      <c r="AA146" s="32"/>
      <c r="AB146" s="289"/>
      <c r="AC146" s="289"/>
      <c r="AD146" s="32">
        <v>3</v>
      </c>
      <c r="AE146" s="32" t="str">
        <f t="shared" si="34"/>
        <v>25</v>
      </c>
      <c r="AF146" s="32"/>
      <c r="AG146" s="32"/>
      <c r="AH146" s="32"/>
      <c r="AI146" s="32"/>
      <c r="AJ146" s="32"/>
      <c r="AK146" s="32"/>
      <c r="AL146" s="32"/>
      <c r="AM146" s="32">
        <v>11</v>
      </c>
      <c r="AN146" s="32" t="str">
        <f t="shared" si="26"/>
        <v>No Retargeting</v>
      </c>
      <c r="AO146" s="32" t="s">
        <v>589</v>
      </c>
      <c r="AP146" s="32" t="str">
        <f t="shared" si="27"/>
        <v>no contextual</v>
      </c>
      <c r="AQ146" s="32"/>
      <c r="AR146" s="32"/>
      <c r="AS146" s="32"/>
      <c r="AT146" s="32"/>
    </row>
    <row r="147" spans="2:46" ht="15" customHeight="1" x14ac:dyDescent="0.25">
      <c r="B147" s="32">
        <v>20160139</v>
      </c>
      <c r="C147" s="32"/>
      <c r="D147" s="32"/>
      <c r="E147" s="32"/>
      <c r="F147" s="32"/>
      <c r="G147" s="244"/>
      <c r="H147" s="244"/>
      <c r="I147" s="91">
        <f t="shared" si="32"/>
        <v>0</v>
      </c>
      <c r="J147" s="32"/>
      <c r="K147" s="32"/>
      <c r="L147" s="32"/>
      <c r="M147" s="32"/>
      <c r="N147" s="32"/>
      <c r="O147" s="32"/>
      <c r="P147" s="32"/>
      <c r="Q147" s="32"/>
      <c r="R147" s="186"/>
      <c r="S147" s="186"/>
      <c r="T147" s="254"/>
      <c r="U147" s="254">
        <f t="shared" si="28"/>
        <v>0</v>
      </c>
      <c r="V147" s="254">
        <f t="shared" si="29"/>
        <v>0</v>
      </c>
      <c r="W147" s="255"/>
      <c r="X147" s="26">
        <f t="shared" si="33"/>
        <v>0</v>
      </c>
      <c r="Y147" s="26">
        <f t="shared" si="30"/>
        <v>0</v>
      </c>
      <c r="Z147" s="26">
        <f t="shared" si="31"/>
        <v>0</v>
      </c>
      <c r="AA147" s="32"/>
      <c r="AB147" s="289"/>
      <c r="AC147" s="289"/>
      <c r="AD147" s="32">
        <v>3</v>
      </c>
      <c r="AE147" s="32" t="str">
        <f t="shared" si="34"/>
        <v>25</v>
      </c>
      <c r="AF147" s="32"/>
      <c r="AG147" s="32"/>
      <c r="AH147" s="32"/>
      <c r="AI147" s="32"/>
      <c r="AJ147" s="32"/>
      <c r="AK147" s="32"/>
      <c r="AL147" s="32"/>
      <c r="AM147" s="32">
        <v>12</v>
      </c>
      <c r="AN147" s="32" t="str">
        <f t="shared" si="26"/>
        <v>No Retargeting</v>
      </c>
      <c r="AO147" s="32" t="s">
        <v>589</v>
      </c>
      <c r="AP147" s="32" t="str">
        <f t="shared" si="27"/>
        <v>no contextual</v>
      </c>
      <c r="AQ147" s="32"/>
      <c r="AR147" s="32"/>
      <c r="AS147" s="32"/>
      <c r="AT147" s="32"/>
    </row>
    <row r="148" spans="2:46" ht="15" customHeight="1" x14ac:dyDescent="0.25">
      <c r="B148" s="32">
        <v>20160140</v>
      </c>
      <c r="C148" s="32"/>
      <c r="D148" s="32"/>
      <c r="E148" s="32"/>
      <c r="F148" s="32"/>
      <c r="G148" s="244"/>
      <c r="H148" s="244"/>
      <c r="I148" s="91">
        <f t="shared" si="32"/>
        <v>0</v>
      </c>
      <c r="J148" s="32"/>
      <c r="K148" s="32"/>
      <c r="L148" s="32"/>
      <c r="M148" s="32"/>
      <c r="N148" s="32"/>
      <c r="O148" s="32"/>
      <c r="P148" s="32"/>
      <c r="Q148" s="32"/>
      <c r="R148" s="186"/>
      <c r="S148" s="186"/>
      <c r="T148" s="254"/>
      <c r="U148" s="254">
        <f t="shared" si="28"/>
        <v>0</v>
      </c>
      <c r="V148" s="254">
        <f t="shared" si="29"/>
        <v>0</v>
      </c>
      <c r="W148" s="255"/>
      <c r="X148" s="26">
        <f t="shared" si="33"/>
        <v>0</v>
      </c>
      <c r="Y148" s="26">
        <f t="shared" si="30"/>
        <v>0</v>
      </c>
      <c r="Z148" s="26">
        <f t="shared" si="31"/>
        <v>0</v>
      </c>
      <c r="AA148" s="32"/>
      <c r="AB148" s="289"/>
      <c r="AC148" s="289"/>
      <c r="AD148" s="32">
        <v>3</v>
      </c>
      <c r="AE148" s="32" t="str">
        <f t="shared" si="34"/>
        <v>25</v>
      </c>
      <c r="AF148" s="32"/>
      <c r="AG148" s="32"/>
      <c r="AH148" s="32"/>
      <c r="AI148" s="32"/>
      <c r="AJ148" s="32"/>
      <c r="AK148" s="32"/>
      <c r="AL148" s="32"/>
      <c r="AM148" s="32">
        <v>13</v>
      </c>
      <c r="AN148" s="32" t="str">
        <f t="shared" si="26"/>
        <v>No Retargeting</v>
      </c>
      <c r="AO148" s="32" t="s">
        <v>589</v>
      </c>
      <c r="AP148" s="32" t="str">
        <f t="shared" si="27"/>
        <v>no contextual</v>
      </c>
      <c r="AQ148" s="32"/>
      <c r="AR148" s="32"/>
      <c r="AS148" s="32"/>
      <c r="AT148" s="32"/>
    </row>
    <row r="149" spans="2:46" ht="15" customHeight="1" x14ac:dyDescent="0.25">
      <c r="B149" s="32">
        <v>20160141</v>
      </c>
      <c r="C149" s="32"/>
      <c r="D149" s="32"/>
      <c r="E149" s="32"/>
      <c r="F149" s="32"/>
      <c r="G149" s="244"/>
      <c r="H149" s="244"/>
      <c r="I149" s="91">
        <f t="shared" si="32"/>
        <v>0</v>
      </c>
      <c r="J149" s="32"/>
      <c r="K149" s="32"/>
      <c r="L149" s="32"/>
      <c r="M149" s="32"/>
      <c r="N149" s="32"/>
      <c r="O149" s="32"/>
      <c r="P149" s="32"/>
      <c r="Q149" s="32"/>
      <c r="R149" s="186"/>
      <c r="S149" s="186"/>
      <c r="T149" s="254"/>
      <c r="U149" s="254">
        <f t="shared" si="28"/>
        <v>0</v>
      </c>
      <c r="V149" s="254">
        <f t="shared" si="29"/>
        <v>0</v>
      </c>
      <c r="W149" s="255"/>
      <c r="X149" s="26">
        <f t="shared" si="33"/>
        <v>0</v>
      </c>
      <c r="Y149" s="26">
        <f t="shared" si="30"/>
        <v>0</v>
      </c>
      <c r="Z149" s="26">
        <f t="shared" si="31"/>
        <v>0</v>
      </c>
      <c r="AA149" s="32"/>
      <c r="AB149" s="289"/>
      <c r="AC149" s="289"/>
      <c r="AD149" s="32">
        <v>3</v>
      </c>
      <c r="AE149" s="32" t="str">
        <f t="shared" si="34"/>
        <v>25</v>
      </c>
      <c r="AF149" s="32"/>
      <c r="AG149" s="32"/>
      <c r="AH149" s="32"/>
      <c r="AI149" s="32"/>
      <c r="AJ149" s="32"/>
      <c r="AK149" s="32"/>
      <c r="AL149" s="32"/>
      <c r="AM149" s="32">
        <v>14</v>
      </c>
      <c r="AN149" s="32" t="str">
        <f t="shared" si="26"/>
        <v>No Retargeting</v>
      </c>
      <c r="AO149" s="32" t="s">
        <v>589</v>
      </c>
      <c r="AP149" s="32" t="str">
        <f t="shared" si="27"/>
        <v>no contextual</v>
      </c>
      <c r="AQ149" s="32"/>
      <c r="AR149" s="32"/>
      <c r="AS149" s="32"/>
      <c r="AT149" s="32"/>
    </row>
    <row r="150" spans="2:46" ht="15" customHeight="1" x14ac:dyDescent="0.25">
      <c r="B150" s="32">
        <v>20160142</v>
      </c>
      <c r="C150" s="32"/>
      <c r="D150" s="32"/>
      <c r="E150" s="32"/>
      <c r="F150" s="32"/>
      <c r="G150" s="244"/>
      <c r="H150" s="244"/>
      <c r="I150" s="91">
        <f t="shared" si="32"/>
        <v>0</v>
      </c>
      <c r="J150" s="32"/>
      <c r="K150" s="32"/>
      <c r="L150" s="32"/>
      <c r="M150" s="32"/>
      <c r="N150" s="32"/>
      <c r="O150" s="32"/>
      <c r="P150" s="32"/>
      <c r="Q150" s="32"/>
      <c r="R150" s="186"/>
      <c r="S150" s="186"/>
      <c r="T150" s="254"/>
      <c r="U150" s="254">
        <f t="shared" si="28"/>
        <v>0</v>
      </c>
      <c r="V150" s="254">
        <f t="shared" si="29"/>
        <v>0</v>
      </c>
      <c r="W150" s="255"/>
      <c r="X150" s="26">
        <f t="shared" si="33"/>
        <v>0</v>
      </c>
      <c r="Y150" s="26">
        <f t="shared" si="30"/>
        <v>0</v>
      </c>
      <c r="Z150" s="26">
        <f t="shared" si="31"/>
        <v>0</v>
      </c>
      <c r="AA150" s="32"/>
      <c r="AB150" s="289"/>
      <c r="AC150" s="289"/>
      <c r="AD150" s="32">
        <v>3</v>
      </c>
      <c r="AE150" s="32" t="str">
        <f t="shared" si="34"/>
        <v>25</v>
      </c>
      <c r="AF150" s="32"/>
      <c r="AG150" s="32"/>
      <c r="AH150" s="32"/>
      <c r="AI150" s="32"/>
      <c r="AJ150" s="32"/>
      <c r="AK150" s="32"/>
      <c r="AL150" s="32"/>
      <c r="AM150" s="32">
        <v>15</v>
      </c>
      <c r="AN150" s="32" t="str">
        <f t="shared" si="26"/>
        <v>No Retargeting</v>
      </c>
      <c r="AO150" s="32" t="s">
        <v>589</v>
      </c>
      <c r="AP150" s="32" t="str">
        <f t="shared" si="27"/>
        <v>no contextual</v>
      </c>
      <c r="AQ150" s="32"/>
      <c r="AR150" s="32"/>
      <c r="AS150" s="32"/>
      <c r="AT150" s="32"/>
    </row>
    <row r="151" spans="2:46" ht="15" customHeight="1" x14ac:dyDescent="0.25">
      <c r="B151" s="32">
        <v>20160143</v>
      </c>
      <c r="C151" s="32"/>
      <c r="D151" s="32"/>
      <c r="E151" s="32"/>
      <c r="F151" s="32"/>
      <c r="G151" s="244"/>
      <c r="H151" s="244"/>
      <c r="I151" s="91">
        <f t="shared" si="32"/>
        <v>0</v>
      </c>
      <c r="J151" s="32"/>
      <c r="K151" s="32"/>
      <c r="L151" s="32"/>
      <c r="M151" s="32"/>
      <c r="N151" s="32"/>
      <c r="O151" s="32"/>
      <c r="P151" s="32"/>
      <c r="Q151" s="32"/>
      <c r="R151" s="186"/>
      <c r="S151" s="186"/>
      <c r="T151" s="254"/>
      <c r="U151" s="254">
        <f t="shared" si="28"/>
        <v>0</v>
      </c>
      <c r="V151" s="254">
        <f t="shared" si="29"/>
        <v>0</v>
      </c>
      <c r="W151" s="255"/>
      <c r="X151" s="26">
        <f t="shared" si="33"/>
        <v>0</v>
      </c>
      <c r="Y151" s="26">
        <f t="shared" si="30"/>
        <v>0</v>
      </c>
      <c r="Z151" s="26">
        <f t="shared" si="31"/>
        <v>0</v>
      </c>
      <c r="AA151" s="32"/>
      <c r="AB151" s="289"/>
      <c r="AC151" s="289"/>
      <c r="AD151" s="32">
        <v>3</v>
      </c>
      <c r="AE151" s="32" t="str">
        <f t="shared" si="34"/>
        <v>25</v>
      </c>
      <c r="AF151" s="32"/>
      <c r="AG151" s="32"/>
      <c r="AH151" s="32"/>
      <c r="AI151" s="32"/>
      <c r="AJ151" s="32"/>
      <c r="AK151" s="32"/>
      <c r="AL151" s="32"/>
      <c r="AM151" s="32">
        <v>16</v>
      </c>
      <c r="AN151" s="32" t="str">
        <f t="shared" si="26"/>
        <v>No Retargeting</v>
      </c>
      <c r="AO151" s="32" t="s">
        <v>589</v>
      </c>
      <c r="AP151" s="32" t="str">
        <f t="shared" si="27"/>
        <v>no contextual</v>
      </c>
      <c r="AQ151" s="32"/>
      <c r="AR151" s="32"/>
      <c r="AS151" s="32"/>
      <c r="AT151" s="32"/>
    </row>
    <row r="152" spans="2:46" ht="15" customHeight="1" x14ac:dyDescent="0.25">
      <c r="B152" s="32">
        <v>20160144</v>
      </c>
      <c r="C152" s="32"/>
      <c r="D152" s="32"/>
      <c r="E152" s="32"/>
      <c r="F152" s="32"/>
      <c r="G152" s="244"/>
      <c r="H152" s="244"/>
      <c r="I152" s="91">
        <f t="shared" si="32"/>
        <v>0</v>
      </c>
      <c r="J152" s="32"/>
      <c r="K152" s="32"/>
      <c r="L152" s="32"/>
      <c r="M152" s="32"/>
      <c r="N152" s="32"/>
      <c r="O152" s="32"/>
      <c r="P152" s="32"/>
      <c r="Q152" s="32"/>
      <c r="R152" s="186"/>
      <c r="S152" s="186"/>
      <c r="T152" s="254"/>
      <c r="U152" s="254">
        <f t="shared" si="28"/>
        <v>0</v>
      </c>
      <c r="V152" s="254">
        <f t="shared" si="29"/>
        <v>0</v>
      </c>
      <c r="W152" s="255"/>
      <c r="X152" s="26">
        <f t="shared" si="33"/>
        <v>0</v>
      </c>
      <c r="Y152" s="26">
        <f t="shared" si="30"/>
        <v>0</v>
      </c>
      <c r="Z152" s="26">
        <f t="shared" si="31"/>
        <v>0</v>
      </c>
      <c r="AA152" s="32"/>
      <c r="AB152" s="289"/>
      <c r="AC152" s="289"/>
      <c r="AD152" s="32">
        <v>3</v>
      </c>
      <c r="AE152" s="32" t="str">
        <f t="shared" si="34"/>
        <v>25</v>
      </c>
      <c r="AF152" s="32"/>
      <c r="AG152" s="32"/>
      <c r="AH152" s="32"/>
      <c r="AI152" s="32"/>
      <c r="AJ152" s="32"/>
      <c r="AK152" s="32"/>
      <c r="AL152" s="32"/>
      <c r="AM152" s="32">
        <v>17</v>
      </c>
      <c r="AN152" s="32" t="str">
        <f t="shared" si="26"/>
        <v>No Retargeting</v>
      </c>
      <c r="AO152" s="32" t="s">
        <v>589</v>
      </c>
      <c r="AP152" s="32" t="str">
        <f t="shared" si="27"/>
        <v>no contextual</v>
      </c>
      <c r="AQ152" s="32"/>
      <c r="AR152" s="32"/>
      <c r="AS152" s="32"/>
      <c r="AT152" s="32"/>
    </row>
    <row r="153" spans="2:46" ht="15" customHeight="1" x14ac:dyDescent="0.25">
      <c r="B153" s="32">
        <v>20160145</v>
      </c>
      <c r="C153" s="32"/>
      <c r="D153" s="32"/>
      <c r="E153" s="32"/>
      <c r="F153" s="32"/>
      <c r="G153" s="244"/>
      <c r="H153" s="244"/>
      <c r="I153" s="91">
        <f t="shared" si="32"/>
        <v>0</v>
      </c>
      <c r="J153" s="32"/>
      <c r="K153" s="32"/>
      <c r="L153" s="32"/>
      <c r="M153" s="32"/>
      <c r="N153" s="32"/>
      <c r="O153" s="32"/>
      <c r="P153" s="32"/>
      <c r="Q153" s="32"/>
      <c r="R153" s="186"/>
      <c r="S153" s="186"/>
      <c r="T153" s="254"/>
      <c r="U153" s="254">
        <f t="shared" si="28"/>
        <v>0</v>
      </c>
      <c r="V153" s="254">
        <f t="shared" si="29"/>
        <v>0</v>
      </c>
      <c r="W153" s="255"/>
      <c r="X153" s="26">
        <f t="shared" si="33"/>
        <v>0</v>
      </c>
      <c r="Y153" s="26">
        <f t="shared" si="30"/>
        <v>0</v>
      </c>
      <c r="Z153" s="26">
        <f t="shared" si="31"/>
        <v>0</v>
      </c>
      <c r="AA153" s="32"/>
      <c r="AB153" s="289"/>
      <c r="AC153" s="289"/>
      <c r="AD153" s="32">
        <v>3</v>
      </c>
      <c r="AE153" s="32" t="str">
        <f t="shared" si="34"/>
        <v>25</v>
      </c>
      <c r="AF153" s="32"/>
      <c r="AG153" s="32"/>
      <c r="AH153" s="32"/>
      <c r="AI153" s="32"/>
      <c r="AJ153" s="32"/>
      <c r="AK153" s="32"/>
      <c r="AL153" s="32"/>
      <c r="AM153" s="32">
        <v>18</v>
      </c>
      <c r="AN153" s="32" t="str">
        <f t="shared" si="26"/>
        <v>No Retargeting</v>
      </c>
      <c r="AO153" s="32" t="s">
        <v>589</v>
      </c>
      <c r="AP153" s="32" t="str">
        <f t="shared" si="27"/>
        <v>no contextual</v>
      </c>
      <c r="AQ153" s="32"/>
      <c r="AR153" s="32"/>
      <c r="AS153" s="32"/>
      <c r="AT153" s="32"/>
    </row>
    <row r="154" spans="2:46" ht="15" customHeight="1" x14ac:dyDescent="0.25">
      <c r="B154" s="32">
        <v>20160146</v>
      </c>
      <c r="C154" s="32"/>
      <c r="D154" s="32"/>
      <c r="E154" s="32"/>
      <c r="F154" s="32"/>
      <c r="G154" s="244"/>
      <c r="H154" s="244"/>
      <c r="I154" s="91">
        <f t="shared" si="32"/>
        <v>0</v>
      </c>
      <c r="J154" s="32"/>
      <c r="K154" s="32"/>
      <c r="L154" s="32"/>
      <c r="M154" s="32"/>
      <c r="N154" s="32"/>
      <c r="O154" s="32"/>
      <c r="P154" s="32"/>
      <c r="Q154" s="32"/>
      <c r="R154" s="186"/>
      <c r="S154" s="186"/>
      <c r="T154" s="254"/>
      <c r="U154" s="254">
        <f t="shared" si="28"/>
        <v>0</v>
      </c>
      <c r="V154" s="254">
        <f t="shared" si="29"/>
        <v>0</v>
      </c>
      <c r="W154" s="255"/>
      <c r="X154" s="26">
        <f t="shared" si="33"/>
        <v>0</v>
      </c>
      <c r="Y154" s="26">
        <f t="shared" si="30"/>
        <v>0</v>
      </c>
      <c r="Z154" s="26">
        <f t="shared" si="31"/>
        <v>0</v>
      </c>
      <c r="AA154" s="32"/>
      <c r="AB154" s="289"/>
      <c r="AC154" s="289"/>
      <c r="AD154" s="32">
        <v>3</v>
      </c>
      <c r="AE154" s="32" t="str">
        <f t="shared" si="34"/>
        <v>25</v>
      </c>
      <c r="AF154" s="32"/>
      <c r="AG154" s="32"/>
      <c r="AH154" s="32"/>
      <c r="AI154" s="32"/>
      <c r="AJ154" s="32"/>
      <c r="AK154" s="32"/>
      <c r="AL154" s="32"/>
      <c r="AM154" s="32">
        <v>19</v>
      </c>
      <c r="AN154" s="32" t="str">
        <f t="shared" si="26"/>
        <v>No Retargeting</v>
      </c>
      <c r="AO154" s="32" t="s">
        <v>589</v>
      </c>
      <c r="AP154" s="32" t="str">
        <f t="shared" si="27"/>
        <v>no contextual</v>
      </c>
      <c r="AQ154" s="32"/>
      <c r="AR154" s="32"/>
      <c r="AS154" s="32"/>
      <c r="AT154" s="32"/>
    </row>
    <row r="155" spans="2:46" ht="15" customHeight="1" x14ac:dyDescent="0.25">
      <c r="B155" s="32">
        <v>20160147</v>
      </c>
      <c r="C155" s="32"/>
      <c r="D155" s="32"/>
      <c r="E155" s="32"/>
      <c r="F155" s="32"/>
      <c r="G155" s="244"/>
      <c r="H155" s="244"/>
      <c r="I155" s="91">
        <f t="shared" si="32"/>
        <v>0</v>
      </c>
      <c r="J155" s="32"/>
      <c r="K155" s="32"/>
      <c r="L155" s="32"/>
      <c r="M155" s="32"/>
      <c r="N155" s="32"/>
      <c r="O155" s="32"/>
      <c r="P155" s="32"/>
      <c r="Q155" s="32"/>
      <c r="R155" s="186"/>
      <c r="S155" s="186"/>
      <c r="T155" s="254"/>
      <c r="U155" s="254">
        <f t="shared" si="28"/>
        <v>0</v>
      </c>
      <c r="V155" s="254">
        <f t="shared" si="29"/>
        <v>0</v>
      </c>
      <c r="W155" s="255"/>
      <c r="X155" s="26">
        <f t="shared" si="33"/>
        <v>0</v>
      </c>
      <c r="Y155" s="26">
        <f t="shared" si="30"/>
        <v>0</v>
      </c>
      <c r="Z155" s="26">
        <f t="shared" si="31"/>
        <v>0</v>
      </c>
      <c r="AA155" s="32"/>
      <c r="AB155" s="289"/>
      <c r="AC155" s="289"/>
      <c r="AD155" s="32">
        <v>3</v>
      </c>
      <c r="AE155" s="32" t="str">
        <f t="shared" si="34"/>
        <v>25</v>
      </c>
      <c r="AF155" s="32"/>
      <c r="AG155" s="32"/>
      <c r="AH155" s="32"/>
      <c r="AI155" s="32"/>
      <c r="AJ155" s="32"/>
      <c r="AK155" s="32"/>
      <c r="AL155" s="32"/>
      <c r="AM155" s="32">
        <v>20</v>
      </c>
      <c r="AN155" s="32" t="str">
        <f t="shared" si="26"/>
        <v>No Retargeting</v>
      </c>
      <c r="AO155" s="32" t="s">
        <v>589</v>
      </c>
      <c r="AP155" s="32" t="str">
        <f t="shared" si="27"/>
        <v>no contextual</v>
      </c>
      <c r="AQ155" s="32"/>
      <c r="AR155" s="32"/>
      <c r="AS155" s="32"/>
      <c r="AT155" s="32"/>
    </row>
    <row r="156" spans="2:46" ht="15" customHeight="1" x14ac:dyDescent="0.25">
      <c r="B156" s="32">
        <v>20160148</v>
      </c>
      <c r="C156" s="32"/>
      <c r="D156" s="32"/>
      <c r="E156" s="32"/>
      <c r="F156" s="32"/>
      <c r="G156" s="244"/>
      <c r="H156" s="244"/>
      <c r="I156" s="91">
        <f t="shared" si="32"/>
        <v>0</v>
      </c>
      <c r="J156" s="32"/>
      <c r="K156" s="32"/>
      <c r="L156" s="32"/>
      <c r="M156" s="32"/>
      <c r="N156" s="32"/>
      <c r="O156" s="32"/>
      <c r="P156" s="32"/>
      <c r="Q156" s="32"/>
      <c r="R156" s="186"/>
      <c r="S156" s="186"/>
      <c r="T156" s="254"/>
      <c r="U156" s="254">
        <f t="shared" si="28"/>
        <v>0</v>
      </c>
      <c r="V156" s="254">
        <f t="shared" si="29"/>
        <v>0</v>
      </c>
      <c r="W156" s="255"/>
      <c r="X156" s="26">
        <f t="shared" si="33"/>
        <v>0</v>
      </c>
      <c r="Y156" s="26">
        <f t="shared" si="30"/>
        <v>0</v>
      </c>
      <c r="Z156" s="26">
        <f t="shared" si="31"/>
        <v>0</v>
      </c>
      <c r="AA156" s="32"/>
      <c r="AB156" s="289"/>
      <c r="AC156" s="289"/>
      <c r="AD156" s="32">
        <v>3</v>
      </c>
      <c r="AE156" s="32" t="str">
        <f t="shared" si="34"/>
        <v>25</v>
      </c>
      <c r="AF156" s="32"/>
      <c r="AG156" s="32"/>
      <c r="AH156" s="32"/>
      <c r="AI156" s="32"/>
      <c r="AJ156" s="32"/>
      <c r="AK156" s="32"/>
      <c r="AL156" s="32"/>
      <c r="AM156" s="32">
        <v>21</v>
      </c>
      <c r="AN156" s="32" t="str">
        <f t="shared" si="26"/>
        <v>No Retargeting</v>
      </c>
      <c r="AO156" s="32" t="s">
        <v>589</v>
      </c>
      <c r="AP156" s="32" t="str">
        <f t="shared" si="27"/>
        <v>no contextual</v>
      </c>
      <c r="AQ156" s="32"/>
      <c r="AR156" s="32"/>
      <c r="AS156" s="32"/>
      <c r="AT156" s="32"/>
    </row>
    <row r="157" spans="2:46" ht="15" customHeight="1" x14ac:dyDescent="0.25">
      <c r="B157" s="32">
        <v>20160149</v>
      </c>
      <c r="C157" s="32"/>
      <c r="D157" s="32"/>
      <c r="E157" s="32"/>
      <c r="F157" s="32"/>
      <c r="G157" s="244"/>
      <c r="H157" s="244"/>
      <c r="I157" s="91">
        <f t="shared" si="32"/>
        <v>0</v>
      </c>
      <c r="J157" s="32"/>
      <c r="K157" s="32"/>
      <c r="L157" s="32"/>
      <c r="M157" s="32"/>
      <c r="N157" s="32"/>
      <c r="O157" s="32"/>
      <c r="P157" s="32"/>
      <c r="Q157" s="32"/>
      <c r="R157" s="186"/>
      <c r="S157" s="186"/>
      <c r="T157" s="254"/>
      <c r="U157" s="254">
        <f t="shared" si="28"/>
        <v>0</v>
      </c>
      <c r="V157" s="254">
        <f t="shared" si="29"/>
        <v>0</v>
      </c>
      <c r="W157" s="255"/>
      <c r="X157" s="26">
        <f t="shared" si="33"/>
        <v>0</v>
      </c>
      <c r="Y157" s="26">
        <f t="shared" si="30"/>
        <v>0</v>
      </c>
      <c r="Z157" s="26">
        <f t="shared" si="31"/>
        <v>0</v>
      </c>
      <c r="AA157" s="32"/>
      <c r="AB157" s="289"/>
      <c r="AC157" s="289"/>
      <c r="AD157" s="32">
        <v>3</v>
      </c>
      <c r="AE157" s="32" t="str">
        <f t="shared" si="34"/>
        <v>25</v>
      </c>
      <c r="AF157" s="32"/>
      <c r="AG157" s="32"/>
      <c r="AH157" s="32"/>
      <c r="AI157" s="32"/>
      <c r="AJ157" s="32"/>
      <c r="AK157" s="32"/>
      <c r="AL157" s="32"/>
      <c r="AM157" s="32">
        <v>22</v>
      </c>
      <c r="AN157" s="32" t="str">
        <f t="shared" si="26"/>
        <v>No Retargeting</v>
      </c>
      <c r="AO157" s="32" t="s">
        <v>589</v>
      </c>
      <c r="AP157" s="32" t="str">
        <f t="shared" si="27"/>
        <v>no contextual</v>
      </c>
      <c r="AQ157" s="32"/>
      <c r="AR157" s="32"/>
      <c r="AS157" s="32"/>
      <c r="AT157" s="32"/>
    </row>
    <row r="158" spans="2:46" ht="15" customHeight="1" x14ac:dyDescent="0.25">
      <c r="B158" s="32">
        <v>20160150</v>
      </c>
      <c r="C158" s="32"/>
      <c r="D158" s="32"/>
      <c r="E158" s="32"/>
      <c r="F158" s="32"/>
      <c r="G158" s="244"/>
      <c r="H158" s="244"/>
      <c r="I158" s="91">
        <f t="shared" si="32"/>
        <v>0</v>
      </c>
      <c r="J158" s="32"/>
      <c r="K158" s="32"/>
      <c r="L158" s="32"/>
      <c r="M158" s="32"/>
      <c r="N158" s="32"/>
      <c r="O158" s="32"/>
      <c r="P158" s="32"/>
      <c r="Q158" s="32"/>
      <c r="R158" s="186"/>
      <c r="S158" s="186"/>
      <c r="T158" s="254"/>
      <c r="U158" s="254">
        <f t="shared" si="28"/>
        <v>0</v>
      </c>
      <c r="V158" s="254">
        <f t="shared" si="29"/>
        <v>0</v>
      </c>
      <c r="W158" s="255"/>
      <c r="X158" s="26">
        <f t="shared" si="33"/>
        <v>0</v>
      </c>
      <c r="Y158" s="26">
        <f t="shared" si="30"/>
        <v>0</v>
      </c>
      <c r="Z158" s="26">
        <f t="shared" si="31"/>
        <v>0</v>
      </c>
      <c r="AA158" s="32"/>
      <c r="AB158" s="289"/>
      <c r="AC158" s="289"/>
      <c r="AD158" s="32">
        <v>3</v>
      </c>
      <c r="AE158" s="32" t="str">
        <f t="shared" si="34"/>
        <v>25</v>
      </c>
      <c r="AF158" s="32"/>
      <c r="AG158" s="32"/>
      <c r="AH158" s="32"/>
      <c r="AI158" s="32"/>
      <c r="AJ158" s="32"/>
      <c r="AK158" s="32"/>
      <c r="AL158" s="32"/>
      <c r="AM158" s="32">
        <v>23</v>
      </c>
      <c r="AN158" s="32" t="str">
        <f t="shared" si="26"/>
        <v>No Retargeting</v>
      </c>
      <c r="AO158" s="32" t="s">
        <v>589</v>
      </c>
      <c r="AP158" s="32" t="str">
        <f t="shared" si="27"/>
        <v>no contextual</v>
      </c>
      <c r="AQ158" s="32"/>
      <c r="AR158" s="32"/>
      <c r="AS158" s="32"/>
      <c r="AT158" s="32"/>
    </row>
    <row r="159" spans="2:46" ht="15" customHeight="1" x14ac:dyDescent="0.25">
      <c r="B159" s="32">
        <v>20160151</v>
      </c>
      <c r="C159" s="32"/>
      <c r="D159" s="32"/>
      <c r="E159" s="32"/>
      <c r="F159" s="32"/>
      <c r="G159" s="244"/>
      <c r="H159" s="244"/>
      <c r="I159" s="91">
        <f t="shared" si="32"/>
        <v>0</v>
      </c>
      <c r="J159" s="32"/>
      <c r="K159" s="32"/>
      <c r="L159" s="32"/>
      <c r="M159" s="32"/>
      <c r="N159" s="32"/>
      <c r="O159" s="32"/>
      <c r="P159" s="32"/>
      <c r="Q159" s="32"/>
      <c r="R159" s="186"/>
      <c r="S159" s="186"/>
      <c r="T159" s="254"/>
      <c r="U159" s="254">
        <f t="shared" si="28"/>
        <v>0</v>
      </c>
      <c r="V159" s="254">
        <f t="shared" si="29"/>
        <v>0</v>
      </c>
      <c r="W159" s="255"/>
      <c r="X159" s="26">
        <f t="shared" si="33"/>
        <v>0</v>
      </c>
      <c r="Y159" s="26">
        <f t="shared" si="30"/>
        <v>0</v>
      </c>
      <c r="Z159" s="26">
        <f t="shared" si="31"/>
        <v>0</v>
      </c>
      <c r="AA159" s="32"/>
      <c r="AB159" s="289"/>
      <c r="AC159" s="289"/>
      <c r="AD159" s="32">
        <v>3</v>
      </c>
      <c r="AE159" s="32" t="str">
        <f t="shared" si="34"/>
        <v>25</v>
      </c>
      <c r="AF159" s="32"/>
      <c r="AG159" s="32"/>
      <c r="AH159" s="32"/>
      <c r="AI159" s="32"/>
      <c r="AJ159" s="32"/>
      <c r="AK159" s="32"/>
      <c r="AL159" s="32"/>
      <c r="AM159" s="32">
        <v>24</v>
      </c>
      <c r="AN159" s="32" t="str">
        <f t="shared" si="26"/>
        <v>No Retargeting</v>
      </c>
      <c r="AO159" s="32" t="s">
        <v>589</v>
      </c>
      <c r="AP159" s="32" t="str">
        <f t="shared" si="27"/>
        <v>no contextual</v>
      </c>
      <c r="AQ159" s="32"/>
      <c r="AR159" s="32"/>
      <c r="AS159" s="32"/>
      <c r="AT159" s="32"/>
    </row>
    <row r="160" spans="2:46" ht="15" customHeight="1" x14ac:dyDescent="0.25">
      <c r="B160" s="32">
        <v>20160152</v>
      </c>
      <c r="C160" s="32"/>
      <c r="D160" s="32"/>
      <c r="E160" s="32"/>
      <c r="F160" s="32"/>
      <c r="G160" s="244"/>
      <c r="H160" s="244"/>
      <c r="I160" s="91">
        <f t="shared" si="32"/>
        <v>0</v>
      </c>
      <c r="J160" s="32"/>
      <c r="K160" s="32"/>
      <c r="L160" s="32"/>
      <c r="M160" s="32"/>
      <c r="N160" s="32"/>
      <c r="O160" s="32"/>
      <c r="P160" s="32"/>
      <c r="Q160" s="32"/>
      <c r="R160" s="186"/>
      <c r="S160" s="186"/>
      <c r="T160" s="254"/>
      <c r="U160" s="254">
        <f t="shared" si="28"/>
        <v>0</v>
      </c>
      <c r="V160" s="254">
        <f t="shared" si="29"/>
        <v>0</v>
      </c>
      <c r="W160" s="255"/>
      <c r="X160" s="26">
        <f t="shared" si="33"/>
        <v>0</v>
      </c>
      <c r="Y160" s="26">
        <f t="shared" si="30"/>
        <v>0</v>
      </c>
      <c r="Z160" s="26">
        <f t="shared" si="31"/>
        <v>0</v>
      </c>
      <c r="AA160" s="32"/>
      <c r="AB160" s="289"/>
      <c r="AC160" s="289"/>
      <c r="AD160" s="32">
        <v>3</v>
      </c>
      <c r="AE160" s="32" t="str">
        <f t="shared" si="34"/>
        <v>25</v>
      </c>
      <c r="AF160" s="32"/>
      <c r="AG160" s="32"/>
      <c r="AH160" s="32"/>
      <c r="AI160" s="32"/>
      <c r="AJ160" s="32"/>
      <c r="AK160" s="32"/>
      <c r="AL160" s="32"/>
      <c r="AM160" s="32">
        <v>25</v>
      </c>
      <c r="AN160" s="32" t="str">
        <f t="shared" si="26"/>
        <v>No Retargeting</v>
      </c>
      <c r="AO160" s="32" t="s">
        <v>589</v>
      </c>
      <c r="AP160" s="32" t="str">
        <f t="shared" si="27"/>
        <v>no contextual</v>
      </c>
      <c r="AQ160" s="32"/>
      <c r="AR160" s="32"/>
      <c r="AS160" s="32"/>
      <c r="AT160" s="32"/>
    </row>
    <row r="161" spans="2:46" ht="15" customHeight="1" x14ac:dyDescent="0.25">
      <c r="B161" s="32">
        <v>20160153</v>
      </c>
      <c r="C161" s="32"/>
      <c r="D161" s="32"/>
      <c r="E161" s="32"/>
      <c r="F161" s="32"/>
      <c r="G161" s="244"/>
      <c r="H161" s="244"/>
      <c r="I161" s="91">
        <f t="shared" si="32"/>
        <v>0</v>
      </c>
      <c r="J161" s="32"/>
      <c r="K161" s="32"/>
      <c r="L161" s="32"/>
      <c r="M161" s="32"/>
      <c r="N161" s="32"/>
      <c r="O161" s="32"/>
      <c r="P161" s="32"/>
      <c r="Q161" s="32"/>
      <c r="R161" s="186"/>
      <c r="S161" s="186"/>
      <c r="T161" s="254"/>
      <c r="U161" s="254">
        <f t="shared" si="28"/>
        <v>0</v>
      </c>
      <c r="V161" s="254">
        <f t="shared" si="29"/>
        <v>0</v>
      </c>
      <c r="W161" s="255"/>
      <c r="X161" s="26">
        <f t="shared" si="33"/>
        <v>0</v>
      </c>
      <c r="Y161" s="26">
        <f t="shared" si="30"/>
        <v>0</v>
      </c>
      <c r="Z161" s="26">
        <f t="shared" si="31"/>
        <v>0</v>
      </c>
      <c r="AA161" s="32"/>
      <c r="AB161" s="289"/>
      <c r="AC161" s="289"/>
      <c r="AD161" s="32">
        <v>3</v>
      </c>
      <c r="AE161" s="32" t="str">
        <f t="shared" si="34"/>
        <v>25</v>
      </c>
      <c r="AF161" s="32"/>
      <c r="AG161" s="32"/>
      <c r="AH161" s="32"/>
      <c r="AI161" s="32"/>
      <c r="AJ161" s="32"/>
      <c r="AK161" s="32"/>
      <c r="AL161" s="32"/>
      <c r="AM161" s="32">
        <v>26</v>
      </c>
      <c r="AN161" s="32" t="str">
        <f t="shared" si="26"/>
        <v>No Retargeting</v>
      </c>
      <c r="AO161" s="32" t="s">
        <v>589</v>
      </c>
      <c r="AP161" s="32" t="str">
        <f t="shared" si="27"/>
        <v>no contextual</v>
      </c>
      <c r="AQ161" s="32"/>
      <c r="AR161" s="32"/>
      <c r="AS161" s="32"/>
      <c r="AT161" s="32"/>
    </row>
    <row r="162" spans="2:46" ht="15" customHeight="1" x14ac:dyDescent="0.25">
      <c r="B162" s="32">
        <v>20160154</v>
      </c>
      <c r="C162" s="32"/>
      <c r="D162" s="32"/>
      <c r="E162" s="32"/>
      <c r="F162" s="32"/>
      <c r="G162" s="244"/>
      <c r="H162" s="244"/>
      <c r="I162" s="91">
        <f t="shared" si="32"/>
        <v>0</v>
      </c>
      <c r="J162" s="32"/>
      <c r="K162" s="32"/>
      <c r="L162" s="32"/>
      <c r="M162" s="32"/>
      <c r="N162" s="32"/>
      <c r="O162" s="32"/>
      <c r="P162" s="32"/>
      <c r="Q162" s="32"/>
      <c r="R162" s="186"/>
      <c r="S162" s="186"/>
      <c r="T162" s="254"/>
      <c r="U162" s="254">
        <f t="shared" si="28"/>
        <v>0</v>
      </c>
      <c r="V162" s="254">
        <f t="shared" si="29"/>
        <v>0</v>
      </c>
      <c r="W162" s="255"/>
      <c r="X162" s="26">
        <f t="shared" si="33"/>
        <v>0</v>
      </c>
      <c r="Y162" s="26">
        <f t="shared" si="30"/>
        <v>0</v>
      </c>
      <c r="Z162" s="26">
        <f t="shared" si="31"/>
        <v>0</v>
      </c>
      <c r="AA162" s="32"/>
      <c r="AB162" s="289"/>
      <c r="AC162" s="289"/>
      <c r="AD162" s="32">
        <v>3</v>
      </c>
      <c r="AE162" s="32" t="str">
        <f t="shared" si="34"/>
        <v>25</v>
      </c>
      <c r="AF162" s="32"/>
      <c r="AG162" s="32"/>
      <c r="AH162" s="289"/>
      <c r="AI162" s="32"/>
      <c r="AJ162" s="32"/>
      <c r="AK162" s="32"/>
      <c r="AL162" s="32"/>
      <c r="AM162" s="32">
        <v>27</v>
      </c>
      <c r="AN162" s="32" t="str">
        <f t="shared" si="26"/>
        <v>No Retargeting</v>
      </c>
      <c r="AO162" s="32" t="s">
        <v>589</v>
      </c>
      <c r="AP162" s="32" t="str">
        <f t="shared" si="27"/>
        <v>no contextual</v>
      </c>
      <c r="AQ162" s="32"/>
      <c r="AR162" s="32"/>
      <c r="AS162" s="32"/>
      <c r="AT162" s="32"/>
    </row>
    <row r="163" spans="2:46" ht="15" customHeight="1" x14ac:dyDescent="0.25">
      <c r="B163" s="32">
        <v>20160155</v>
      </c>
      <c r="C163" s="32"/>
      <c r="D163" s="32"/>
      <c r="E163" s="32"/>
      <c r="F163" s="32"/>
      <c r="G163" s="244"/>
      <c r="H163" s="244"/>
      <c r="I163" s="91">
        <f t="shared" si="32"/>
        <v>0</v>
      </c>
      <c r="J163" s="32"/>
      <c r="K163" s="32"/>
      <c r="L163" s="32"/>
      <c r="M163" s="32"/>
      <c r="N163" s="32"/>
      <c r="O163" s="32"/>
      <c r="P163" s="32"/>
      <c r="Q163" s="32"/>
      <c r="R163" s="186"/>
      <c r="S163" s="186"/>
      <c r="T163" s="254"/>
      <c r="U163" s="254">
        <f t="shared" si="28"/>
        <v>0</v>
      </c>
      <c r="V163" s="254">
        <f t="shared" si="29"/>
        <v>0</v>
      </c>
      <c r="W163" s="255"/>
      <c r="X163" s="26">
        <f t="shared" si="33"/>
        <v>0</v>
      </c>
      <c r="Y163" s="26">
        <f t="shared" si="30"/>
        <v>0</v>
      </c>
      <c r="Z163" s="26">
        <f t="shared" si="31"/>
        <v>0</v>
      </c>
      <c r="AA163" s="32"/>
      <c r="AB163" s="289"/>
      <c r="AC163" s="289"/>
      <c r="AD163" s="32">
        <v>3</v>
      </c>
      <c r="AE163" s="32" t="str">
        <f t="shared" si="34"/>
        <v>25</v>
      </c>
      <c r="AF163" s="32"/>
      <c r="AG163" s="32"/>
      <c r="AH163" s="32"/>
      <c r="AI163" s="32"/>
      <c r="AJ163" s="32"/>
      <c r="AK163" s="32"/>
      <c r="AL163" s="32"/>
      <c r="AM163" s="32">
        <v>28</v>
      </c>
      <c r="AN163" s="32" t="str">
        <f t="shared" si="26"/>
        <v>No Retargeting</v>
      </c>
      <c r="AO163" s="32" t="s">
        <v>589</v>
      </c>
      <c r="AP163" s="32" t="str">
        <f t="shared" si="27"/>
        <v>no contextual</v>
      </c>
      <c r="AQ163" s="32"/>
      <c r="AR163" s="32"/>
      <c r="AS163" s="32"/>
      <c r="AT163" s="32"/>
    </row>
    <row r="164" spans="2:46" ht="15" customHeight="1" x14ac:dyDescent="0.25">
      <c r="B164" s="32">
        <v>20160156</v>
      </c>
      <c r="C164" s="32"/>
      <c r="D164" s="32"/>
      <c r="E164" s="32"/>
      <c r="F164" s="32"/>
      <c r="G164" s="244"/>
      <c r="H164" s="244"/>
      <c r="I164" s="91">
        <f t="shared" si="32"/>
        <v>0</v>
      </c>
      <c r="J164" s="32"/>
      <c r="K164" s="32"/>
      <c r="L164" s="32"/>
      <c r="M164" s="32"/>
      <c r="N164" s="32"/>
      <c r="O164" s="32"/>
      <c r="P164" s="32"/>
      <c r="Q164" s="32"/>
      <c r="R164" s="186"/>
      <c r="S164" s="186"/>
      <c r="T164" s="254"/>
      <c r="U164" s="254">
        <f t="shared" si="28"/>
        <v>0</v>
      </c>
      <c r="V164" s="254">
        <f t="shared" si="29"/>
        <v>0</v>
      </c>
      <c r="W164" s="255"/>
      <c r="X164" s="26">
        <f t="shared" si="33"/>
        <v>0</v>
      </c>
      <c r="Y164" s="26">
        <f t="shared" si="30"/>
        <v>0</v>
      </c>
      <c r="Z164" s="26">
        <f t="shared" si="31"/>
        <v>0</v>
      </c>
      <c r="AA164" s="32"/>
      <c r="AB164" s="289"/>
      <c r="AC164" s="289"/>
      <c r="AD164" s="32">
        <v>3</v>
      </c>
      <c r="AE164" s="32" t="str">
        <f t="shared" si="34"/>
        <v>25</v>
      </c>
      <c r="AF164" s="32"/>
      <c r="AG164" s="32"/>
      <c r="AH164" s="32"/>
      <c r="AI164" s="32"/>
      <c r="AJ164" s="32"/>
      <c r="AK164" s="32"/>
      <c r="AL164" s="32"/>
      <c r="AM164" s="32">
        <v>29</v>
      </c>
      <c r="AN164" s="32" t="str">
        <f t="shared" si="26"/>
        <v>No Retargeting</v>
      </c>
      <c r="AO164" s="32" t="s">
        <v>589</v>
      </c>
      <c r="AP164" s="32" t="str">
        <f t="shared" si="27"/>
        <v>no contextual</v>
      </c>
      <c r="AQ164" s="32"/>
      <c r="AR164" s="32"/>
      <c r="AS164" s="32"/>
      <c r="AT164" s="32"/>
    </row>
    <row r="165" spans="2:46" ht="15" customHeight="1" x14ac:dyDescent="0.25">
      <c r="B165" s="32">
        <v>20160157</v>
      </c>
      <c r="C165" s="32"/>
      <c r="D165" s="32"/>
      <c r="E165" s="32"/>
      <c r="F165" s="32"/>
      <c r="G165" s="244"/>
      <c r="H165" s="244"/>
      <c r="I165" s="91">
        <f t="shared" si="32"/>
        <v>0</v>
      </c>
      <c r="J165" s="32"/>
      <c r="K165" s="32"/>
      <c r="L165" s="32"/>
      <c r="M165" s="32"/>
      <c r="N165" s="32"/>
      <c r="O165" s="32"/>
      <c r="P165" s="32"/>
      <c r="Q165" s="32"/>
      <c r="R165" s="186"/>
      <c r="S165" s="186"/>
      <c r="T165" s="254"/>
      <c r="U165" s="254">
        <f t="shared" si="28"/>
        <v>0</v>
      </c>
      <c r="V165" s="254">
        <f t="shared" si="29"/>
        <v>0</v>
      </c>
      <c r="W165" s="255"/>
      <c r="X165" s="26">
        <f t="shared" si="33"/>
        <v>0</v>
      </c>
      <c r="Y165" s="26">
        <f t="shared" si="30"/>
        <v>0</v>
      </c>
      <c r="Z165" s="26">
        <f t="shared" si="31"/>
        <v>0</v>
      </c>
      <c r="AA165" s="32"/>
      <c r="AB165" s="289"/>
      <c r="AC165" s="289"/>
      <c r="AD165" s="32">
        <v>3</v>
      </c>
      <c r="AE165" s="32" t="str">
        <f t="shared" si="34"/>
        <v>25</v>
      </c>
      <c r="AF165" s="32"/>
      <c r="AG165" s="32"/>
      <c r="AH165" s="32"/>
      <c r="AI165" s="32"/>
      <c r="AJ165" s="32"/>
      <c r="AK165" s="32"/>
      <c r="AL165" s="32"/>
      <c r="AM165" s="32">
        <v>0</v>
      </c>
      <c r="AN165" s="32" t="str">
        <f t="shared" si="26"/>
        <v>No Retargeting</v>
      </c>
      <c r="AO165" s="32" t="s">
        <v>589</v>
      </c>
      <c r="AP165" s="32" t="str">
        <f t="shared" si="27"/>
        <v>no contextual</v>
      </c>
      <c r="AQ165" s="32"/>
      <c r="AR165" s="32"/>
      <c r="AS165" s="32"/>
      <c r="AT165" s="32"/>
    </row>
    <row r="166" spans="2:46" ht="15" customHeight="1" x14ac:dyDescent="0.25">
      <c r="B166" s="32">
        <v>20160158</v>
      </c>
      <c r="C166" s="32"/>
      <c r="D166" s="32"/>
      <c r="E166" s="32"/>
      <c r="F166" s="32"/>
      <c r="G166" s="244"/>
      <c r="H166" s="244"/>
      <c r="I166" s="91">
        <f t="shared" si="32"/>
        <v>0</v>
      </c>
      <c r="J166" s="32"/>
      <c r="K166" s="32"/>
      <c r="L166" s="32"/>
      <c r="M166" s="32"/>
      <c r="N166" s="32"/>
      <c r="O166" s="32"/>
      <c r="P166" s="32"/>
      <c r="Q166" s="32"/>
      <c r="R166" s="186"/>
      <c r="S166" s="186"/>
      <c r="T166" s="254"/>
      <c r="U166" s="254">
        <f t="shared" si="28"/>
        <v>0</v>
      </c>
      <c r="V166" s="254">
        <f t="shared" si="29"/>
        <v>0</v>
      </c>
      <c r="W166" s="255"/>
      <c r="X166" s="26">
        <f t="shared" si="33"/>
        <v>0</v>
      </c>
      <c r="Y166" s="26">
        <f t="shared" si="30"/>
        <v>0</v>
      </c>
      <c r="Z166" s="26">
        <f t="shared" si="31"/>
        <v>0</v>
      </c>
      <c r="AA166" s="32"/>
      <c r="AB166" s="289"/>
      <c r="AC166" s="289"/>
      <c r="AD166" s="32">
        <v>3</v>
      </c>
      <c r="AE166" s="32" t="str">
        <f t="shared" si="34"/>
        <v>25</v>
      </c>
      <c r="AF166" s="32"/>
      <c r="AG166" s="32"/>
      <c r="AH166" s="32"/>
      <c r="AI166" s="32"/>
      <c r="AJ166" s="32"/>
      <c r="AK166" s="32"/>
      <c r="AL166" s="32"/>
      <c r="AM166" s="32">
        <v>31</v>
      </c>
      <c r="AN166" s="32" t="str">
        <f t="shared" si="26"/>
        <v>No Retargeting</v>
      </c>
      <c r="AO166" s="32" t="s">
        <v>589</v>
      </c>
      <c r="AP166" s="32" t="str">
        <f t="shared" si="27"/>
        <v>no contextual</v>
      </c>
      <c r="AQ166" s="32"/>
      <c r="AR166" s="32"/>
      <c r="AS166" s="32"/>
      <c r="AT166" s="32"/>
    </row>
    <row r="167" spans="2:46" ht="15" customHeight="1" x14ac:dyDescent="0.25">
      <c r="B167" s="32">
        <v>20160159</v>
      </c>
      <c r="C167" s="32"/>
      <c r="D167" s="32"/>
      <c r="E167" s="32"/>
      <c r="F167" s="32"/>
      <c r="G167" s="244"/>
      <c r="H167" s="244"/>
      <c r="I167" s="91">
        <f t="shared" si="32"/>
        <v>0</v>
      </c>
      <c r="J167" s="32"/>
      <c r="K167" s="32"/>
      <c r="L167" s="32"/>
      <c r="M167" s="32"/>
      <c r="N167" s="32"/>
      <c r="O167" s="32"/>
      <c r="P167" s="32"/>
      <c r="Q167" s="32"/>
      <c r="R167" s="186"/>
      <c r="S167" s="186"/>
      <c r="T167" s="254"/>
      <c r="U167" s="254">
        <f t="shared" si="28"/>
        <v>0</v>
      </c>
      <c r="V167" s="254">
        <f t="shared" si="29"/>
        <v>0</v>
      </c>
      <c r="W167" s="255"/>
      <c r="X167" s="26">
        <f t="shared" si="33"/>
        <v>0</v>
      </c>
      <c r="Y167" s="26">
        <f t="shared" si="30"/>
        <v>0</v>
      </c>
      <c r="Z167" s="26">
        <f t="shared" si="31"/>
        <v>0</v>
      </c>
      <c r="AA167" s="32"/>
      <c r="AB167" s="289"/>
      <c r="AC167" s="289"/>
      <c r="AD167" s="32">
        <v>3</v>
      </c>
      <c r="AE167" s="32" t="str">
        <f t="shared" si="34"/>
        <v>25</v>
      </c>
      <c r="AF167" s="32"/>
      <c r="AG167" s="32"/>
      <c r="AH167" s="32"/>
      <c r="AI167" s="32"/>
      <c r="AJ167" s="32"/>
      <c r="AK167" s="32"/>
      <c r="AL167" s="32"/>
      <c r="AM167" s="32">
        <v>32</v>
      </c>
      <c r="AN167" s="32" t="str">
        <f t="shared" si="26"/>
        <v>No Retargeting</v>
      </c>
      <c r="AO167" s="32" t="s">
        <v>589</v>
      </c>
      <c r="AP167" s="32" t="str">
        <f t="shared" si="27"/>
        <v>no contextual</v>
      </c>
      <c r="AQ167" s="32"/>
      <c r="AR167" s="32"/>
      <c r="AS167" s="32"/>
      <c r="AT167" s="32"/>
    </row>
    <row r="168" spans="2:46" ht="15" customHeight="1" x14ac:dyDescent="0.25">
      <c r="B168" s="32">
        <v>20160160</v>
      </c>
      <c r="C168" s="32"/>
      <c r="D168" s="32"/>
      <c r="E168" s="32"/>
      <c r="F168" s="32"/>
      <c r="G168" s="244"/>
      <c r="H168" s="244"/>
      <c r="I168" s="91">
        <f t="shared" si="32"/>
        <v>0</v>
      </c>
      <c r="J168" s="32"/>
      <c r="K168" s="32"/>
      <c r="L168" s="32"/>
      <c r="M168" s="32"/>
      <c r="N168" s="32"/>
      <c r="O168" s="32"/>
      <c r="P168" s="32"/>
      <c r="Q168" s="32"/>
      <c r="R168" s="186"/>
      <c r="S168" s="186"/>
      <c r="T168" s="254"/>
      <c r="U168" s="254">
        <f t="shared" si="28"/>
        <v>0</v>
      </c>
      <c r="V168" s="254">
        <f t="shared" si="29"/>
        <v>0</v>
      </c>
      <c r="W168" s="255"/>
      <c r="X168" s="26">
        <f t="shared" si="33"/>
        <v>0</v>
      </c>
      <c r="Y168" s="26">
        <f t="shared" si="30"/>
        <v>0</v>
      </c>
      <c r="Z168" s="26">
        <f t="shared" si="31"/>
        <v>0</v>
      </c>
      <c r="AA168" s="32"/>
      <c r="AB168" s="289"/>
      <c r="AC168" s="289"/>
      <c r="AD168" s="32">
        <v>3</v>
      </c>
      <c r="AE168" s="32" t="str">
        <f t="shared" si="34"/>
        <v>25</v>
      </c>
      <c r="AF168" s="32"/>
      <c r="AG168" s="32"/>
      <c r="AH168" s="32"/>
      <c r="AI168" s="32"/>
      <c r="AJ168" s="32"/>
      <c r="AK168" s="32"/>
      <c r="AL168" s="32"/>
      <c r="AM168" s="32">
        <v>33</v>
      </c>
      <c r="AN168" s="32" t="str">
        <f t="shared" si="26"/>
        <v>No Retargeting</v>
      </c>
      <c r="AO168" s="32" t="s">
        <v>589</v>
      </c>
      <c r="AP168" s="32" t="str">
        <f t="shared" si="27"/>
        <v>no contextual</v>
      </c>
      <c r="AQ168" s="32"/>
      <c r="AR168" s="32"/>
      <c r="AS168" s="32"/>
      <c r="AT168" s="32"/>
    </row>
    <row r="169" spans="2:46" ht="15" customHeight="1" x14ac:dyDescent="0.25">
      <c r="B169" s="32">
        <v>20160161</v>
      </c>
      <c r="C169" s="32"/>
      <c r="D169" s="32"/>
      <c r="E169" s="32"/>
      <c r="F169" s="32"/>
      <c r="G169" s="244"/>
      <c r="H169" s="244"/>
      <c r="I169" s="91">
        <f t="shared" si="32"/>
        <v>0</v>
      </c>
      <c r="J169" s="32"/>
      <c r="K169" s="32"/>
      <c r="L169" s="32"/>
      <c r="M169" s="32"/>
      <c r="N169" s="32"/>
      <c r="O169" s="32"/>
      <c r="P169" s="32"/>
      <c r="Q169" s="32"/>
      <c r="R169" s="186"/>
      <c r="S169" s="186"/>
      <c r="T169" s="254"/>
      <c r="U169" s="254">
        <f t="shared" si="28"/>
        <v>0</v>
      </c>
      <c r="V169" s="254">
        <f t="shared" si="29"/>
        <v>0</v>
      </c>
      <c r="W169" s="255"/>
      <c r="X169" s="26">
        <f t="shared" si="33"/>
        <v>0</v>
      </c>
      <c r="Y169" s="26">
        <f t="shared" si="30"/>
        <v>0</v>
      </c>
      <c r="Z169" s="26">
        <f t="shared" si="31"/>
        <v>0</v>
      </c>
      <c r="AA169" s="32"/>
      <c r="AB169" s="289"/>
      <c r="AC169" s="289"/>
      <c r="AD169" s="32">
        <v>3</v>
      </c>
      <c r="AE169" s="32" t="str">
        <f t="shared" si="34"/>
        <v>25</v>
      </c>
      <c r="AF169" s="32"/>
      <c r="AG169" s="32"/>
      <c r="AH169" s="32"/>
      <c r="AI169" s="32"/>
      <c r="AJ169" s="32"/>
      <c r="AK169" s="32"/>
      <c r="AL169" s="32"/>
      <c r="AM169" s="32">
        <v>34</v>
      </c>
      <c r="AN169" s="32" t="str">
        <f t="shared" si="26"/>
        <v>No Retargeting</v>
      </c>
      <c r="AO169" s="32" t="s">
        <v>589</v>
      </c>
      <c r="AP169" s="32" t="str">
        <f t="shared" si="27"/>
        <v>no contextual</v>
      </c>
      <c r="AQ169" s="32"/>
      <c r="AR169" s="32"/>
      <c r="AS169" s="32"/>
      <c r="AT169" s="32"/>
    </row>
    <row r="170" spans="2:46" ht="15" customHeight="1" x14ac:dyDescent="0.25">
      <c r="B170" s="32">
        <v>20160162</v>
      </c>
      <c r="C170" s="32"/>
      <c r="D170" s="32"/>
      <c r="E170" s="32"/>
      <c r="F170"/>
      <c r="G170" s="244"/>
      <c r="H170" s="244"/>
      <c r="I170" s="91">
        <f t="shared" si="32"/>
        <v>0</v>
      </c>
      <c r="J170" s="32"/>
      <c r="K170" s="32"/>
      <c r="L170" s="32"/>
      <c r="M170" s="32"/>
      <c r="N170" s="32"/>
      <c r="O170" s="32"/>
      <c r="P170" s="32"/>
      <c r="Q170" s="32"/>
      <c r="R170" s="186"/>
      <c r="S170" s="186"/>
      <c r="T170" s="254"/>
      <c r="U170" s="254">
        <f t="shared" si="28"/>
        <v>0</v>
      </c>
      <c r="V170" s="254">
        <f t="shared" si="29"/>
        <v>0</v>
      </c>
      <c r="W170" s="255"/>
      <c r="X170" s="26">
        <f t="shared" si="33"/>
        <v>0</v>
      </c>
      <c r="Y170" s="26">
        <f t="shared" si="30"/>
        <v>0</v>
      </c>
      <c r="Z170" s="26">
        <f t="shared" si="31"/>
        <v>0</v>
      </c>
      <c r="AA170" s="32"/>
      <c r="AB170" s="289"/>
      <c r="AC170" s="289"/>
      <c r="AD170" s="32">
        <v>3</v>
      </c>
      <c r="AE170" s="32" t="str">
        <f t="shared" si="34"/>
        <v>25</v>
      </c>
      <c r="AF170" s="32"/>
      <c r="AG170" s="32"/>
      <c r="AH170" s="32"/>
      <c r="AI170" s="32"/>
      <c r="AJ170" s="32"/>
      <c r="AK170" s="32"/>
      <c r="AL170" s="32"/>
      <c r="AM170" s="32">
        <v>35</v>
      </c>
      <c r="AN170" s="32" t="str">
        <f t="shared" si="26"/>
        <v>No Retargeting</v>
      </c>
      <c r="AO170" s="32" t="s">
        <v>589</v>
      </c>
      <c r="AP170" s="32" t="str">
        <f t="shared" si="27"/>
        <v>no contextual</v>
      </c>
      <c r="AQ170" s="32"/>
      <c r="AR170" s="32"/>
      <c r="AS170" s="32"/>
      <c r="AT170" s="32"/>
    </row>
    <row r="171" spans="2:46" ht="15" customHeight="1" x14ac:dyDescent="0.25">
      <c r="B171" s="32">
        <v>20160163</v>
      </c>
      <c r="C171" s="32"/>
      <c r="D171" s="32"/>
      <c r="E171" s="32"/>
      <c r="F171" s="32"/>
      <c r="G171" s="244"/>
      <c r="H171" s="244"/>
      <c r="I171" s="91">
        <f t="shared" si="32"/>
        <v>0</v>
      </c>
      <c r="J171" s="32"/>
      <c r="K171" s="32"/>
      <c r="L171" s="32"/>
      <c r="M171" s="32"/>
      <c r="N171" s="32"/>
      <c r="O171" s="32"/>
      <c r="P171" s="32"/>
      <c r="Q171" s="32"/>
      <c r="R171" s="186"/>
      <c r="S171" s="186"/>
      <c r="T171" s="254"/>
      <c r="U171" s="254">
        <f t="shared" si="28"/>
        <v>0</v>
      </c>
      <c r="V171" s="254">
        <f t="shared" si="29"/>
        <v>0</v>
      </c>
      <c r="W171" s="255"/>
      <c r="X171" s="26">
        <f t="shared" si="33"/>
        <v>0</v>
      </c>
      <c r="Y171" s="26">
        <f t="shared" si="30"/>
        <v>0</v>
      </c>
      <c r="Z171" s="26">
        <f t="shared" si="31"/>
        <v>0</v>
      </c>
      <c r="AA171" s="32"/>
      <c r="AB171" s="289"/>
      <c r="AC171" s="289"/>
      <c r="AD171" s="32">
        <v>3</v>
      </c>
      <c r="AE171" s="32" t="str">
        <f t="shared" si="34"/>
        <v>25</v>
      </c>
      <c r="AF171" s="32"/>
      <c r="AG171" s="32"/>
      <c r="AH171" s="32"/>
      <c r="AI171" s="32"/>
      <c r="AJ171" s="32"/>
      <c r="AK171" s="32"/>
      <c r="AL171" s="32"/>
      <c r="AM171" s="32">
        <v>36</v>
      </c>
      <c r="AN171" s="32" t="str">
        <f t="shared" si="26"/>
        <v>No Retargeting</v>
      </c>
      <c r="AO171" s="32" t="s">
        <v>589</v>
      </c>
      <c r="AP171" s="32" t="str">
        <f t="shared" si="27"/>
        <v>no contextual</v>
      </c>
      <c r="AQ171" s="32"/>
      <c r="AR171" s="32"/>
      <c r="AS171" s="32"/>
      <c r="AT171" s="32"/>
    </row>
    <row r="172" spans="2:46" ht="15" customHeight="1" x14ac:dyDescent="0.25">
      <c r="B172" s="32">
        <v>20160164</v>
      </c>
      <c r="C172" s="32"/>
      <c r="D172" s="32"/>
      <c r="E172" s="32"/>
      <c r="F172" s="32"/>
      <c r="G172" s="244"/>
      <c r="H172" s="244"/>
      <c r="I172" s="91">
        <f t="shared" si="32"/>
        <v>0</v>
      </c>
      <c r="J172" s="32"/>
      <c r="K172" s="32"/>
      <c r="L172" s="32"/>
      <c r="M172" s="32"/>
      <c r="N172" s="32"/>
      <c r="O172" s="32"/>
      <c r="P172" s="32"/>
      <c r="Q172" s="32"/>
      <c r="R172" s="186"/>
      <c r="S172" s="186"/>
      <c r="T172" s="254"/>
      <c r="U172" s="254">
        <f t="shared" si="28"/>
        <v>0</v>
      </c>
      <c r="V172" s="254">
        <f t="shared" si="29"/>
        <v>0</v>
      </c>
      <c r="W172" s="255"/>
      <c r="X172" s="26">
        <f t="shared" si="33"/>
        <v>0</v>
      </c>
      <c r="Y172" s="26">
        <f t="shared" si="30"/>
        <v>0</v>
      </c>
      <c r="Z172" s="26">
        <f t="shared" si="31"/>
        <v>0</v>
      </c>
      <c r="AA172" s="32"/>
      <c r="AB172" s="289"/>
      <c r="AC172" s="289"/>
      <c r="AD172" s="32">
        <v>3</v>
      </c>
      <c r="AE172" s="32" t="str">
        <f t="shared" si="34"/>
        <v>25</v>
      </c>
      <c r="AF172" s="32"/>
      <c r="AG172" s="32"/>
      <c r="AH172" s="32"/>
      <c r="AI172" s="32"/>
      <c r="AJ172" s="32"/>
      <c r="AK172" s="32"/>
      <c r="AL172" s="32"/>
      <c r="AM172" s="32">
        <v>37</v>
      </c>
      <c r="AN172" s="32" t="str">
        <f t="shared" si="26"/>
        <v>No Retargeting</v>
      </c>
      <c r="AO172" s="32" t="s">
        <v>589</v>
      </c>
      <c r="AP172" s="32" t="str">
        <f t="shared" si="27"/>
        <v>no contextual</v>
      </c>
      <c r="AQ172" s="32"/>
      <c r="AR172" s="32"/>
      <c r="AS172" s="32"/>
      <c r="AT172" s="32"/>
    </row>
    <row r="173" spans="2:46" ht="15" customHeight="1" x14ac:dyDescent="0.25">
      <c r="B173" s="32">
        <v>20160165</v>
      </c>
      <c r="C173" s="32"/>
      <c r="D173" s="32"/>
      <c r="E173" s="32"/>
      <c r="F173" s="32"/>
      <c r="G173" s="244"/>
      <c r="H173" s="244"/>
      <c r="I173" s="91">
        <f t="shared" si="32"/>
        <v>0</v>
      </c>
      <c r="J173" s="32"/>
      <c r="K173" s="32"/>
      <c r="L173" s="32"/>
      <c r="M173" s="32"/>
      <c r="N173" s="32"/>
      <c r="O173" s="32"/>
      <c r="P173" s="32"/>
      <c r="Q173" s="32"/>
      <c r="R173" s="186"/>
      <c r="S173" s="186"/>
      <c r="T173" s="254"/>
      <c r="U173" s="254">
        <f t="shared" si="28"/>
        <v>0</v>
      </c>
      <c r="V173" s="254">
        <f t="shared" si="29"/>
        <v>0</v>
      </c>
      <c r="W173" s="255"/>
      <c r="X173" s="26">
        <f t="shared" si="33"/>
        <v>0</v>
      </c>
      <c r="Y173" s="26">
        <f t="shared" si="30"/>
        <v>0</v>
      </c>
      <c r="Z173" s="26">
        <f t="shared" si="31"/>
        <v>0</v>
      </c>
      <c r="AA173" s="32"/>
      <c r="AB173" s="289"/>
      <c r="AC173" s="289"/>
      <c r="AD173" s="32">
        <v>3</v>
      </c>
      <c r="AE173" s="32" t="str">
        <f t="shared" si="34"/>
        <v>25</v>
      </c>
      <c r="AF173" s="32"/>
      <c r="AG173" s="32"/>
      <c r="AH173" s="32"/>
      <c r="AI173" s="32"/>
      <c r="AJ173" s="32"/>
      <c r="AK173" s="32"/>
      <c r="AL173" s="32"/>
      <c r="AM173" s="32">
        <v>38</v>
      </c>
      <c r="AN173" s="32" t="str">
        <f t="shared" si="26"/>
        <v>No Retargeting</v>
      </c>
      <c r="AO173" s="32" t="s">
        <v>589</v>
      </c>
      <c r="AP173" s="32" t="str">
        <f t="shared" si="27"/>
        <v>no contextual</v>
      </c>
      <c r="AQ173" s="32"/>
      <c r="AR173" s="32"/>
      <c r="AS173" s="32"/>
      <c r="AT173" s="32"/>
    </row>
    <row r="174" spans="2:46" ht="15" customHeight="1" x14ac:dyDescent="0.25">
      <c r="B174" s="32">
        <v>20160166</v>
      </c>
      <c r="C174" s="32"/>
      <c r="D174" s="32"/>
      <c r="E174" s="32"/>
      <c r="F174" s="32"/>
      <c r="G174" s="244"/>
      <c r="H174" s="244"/>
      <c r="I174" s="91">
        <f t="shared" si="32"/>
        <v>0</v>
      </c>
      <c r="J174" s="32"/>
      <c r="K174" s="32"/>
      <c r="L174" s="32"/>
      <c r="M174" s="32"/>
      <c r="N174" s="32"/>
      <c r="O174" s="32"/>
      <c r="P174" s="32"/>
      <c r="Q174" s="32"/>
      <c r="R174" s="186"/>
      <c r="S174" s="186"/>
      <c r="T174" s="254"/>
      <c r="U174" s="254">
        <f t="shared" si="28"/>
        <v>0</v>
      </c>
      <c r="V174" s="254">
        <f t="shared" si="29"/>
        <v>0</v>
      </c>
      <c r="W174" s="255"/>
      <c r="X174" s="26">
        <f t="shared" si="33"/>
        <v>0</v>
      </c>
      <c r="Y174" s="26">
        <f t="shared" si="30"/>
        <v>0</v>
      </c>
      <c r="Z174" s="26">
        <f t="shared" si="31"/>
        <v>0</v>
      </c>
      <c r="AA174" s="32"/>
      <c r="AB174" s="289"/>
      <c r="AC174" s="289"/>
      <c r="AD174" s="32">
        <v>3</v>
      </c>
      <c r="AE174" s="32" t="str">
        <f t="shared" si="34"/>
        <v>25</v>
      </c>
      <c r="AF174" s="32"/>
      <c r="AG174" s="32"/>
      <c r="AH174" s="32"/>
      <c r="AI174" s="32"/>
      <c r="AJ174" s="32"/>
      <c r="AK174" s="32"/>
      <c r="AL174" s="32"/>
      <c r="AM174" s="32">
        <v>39</v>
      </c>
      <c r="AN174" s="32" t="str">
        <f t="shared" si="26"/>
        <v>No Retargeting</v>
      </c>
      <c r="AO174" s="32" t="s">
        <v>589</v>
      </c>
      <c r="AP174" s="32" t="str">
        <f t="shared" si="27"/>
        <v>no contextual</v>
      </c>
      <c r="AQ174" s="32"/>
      <c r="AR174" s="32"/>
      <c r="AS174" s="32"/>
      <c r="AT174" s="32"/>
    </row>
    <row r="175" spans="2:46" ht="15" customHeight="1" x14ac:dyDescent="0.25">
      <c r="B175" s="32">
        <v>20160167</v>
      </c>
      <c r="C175" s="32"/>
      <c r="D175" s="32"/>
      <c r="E175" s="32"/>
      <c r="F175" s="32"/>
      <c r="G175" s="244"/>
      <c r="H175" s="244"/>
      <c r="I175" s="91">
        <f t="shared" si="32"/>
        <v>0</v>
      </c>
      <c r="J175" s="32"/>
      <c r="K175" s="32"/>
      <c r="L175" s="32"/>
      <c r="M175" s="32"/>
      <c r="N175" s="32"/>
      <c r="O175" s="32"/>
      <c r="P175" s="32"/>
      <c r="Q175" s="32"/>
      <c r="R175" s="186"/>
      <c r="S175" s="186"/>
      <c r="T175" s="254"/>
      <c r="U175" s="254">
        <f t="shared" si="28"/>
        <v>0</v>
      </c>
      <c r="V175" s="254">
        <f t="shared" si="29"/>
        <v>0</v>
      </c>
      <c r="W175" s="255"/>
      <c r="X175" s="26">
        <f t="shared" si="33"/>
        <v>0</v>
      </c>
      <c r="Y175" s="26">
        <f t="shared" si="30"/>
        <v>0</v>
      </c>
      <c r="Z175" s="26">
        <f t="shared" si="31"/>
        <v>0</v>
      </c>
      <c r="AA175" s="32"/>
      <c r="AB175" s="289"/>
      <c r="AC175" s="289"/>
      <c r="AD175" s="32">
        <v>3</v>
      </c>
      <c r="AE175" s="32" t="str">
        <f t="shared" si="34"/>
        <v>25</v>
      </c>
      <c r="AF175" s="32"/>
      <c r="AG175" s="32"/>
      <c r="AH175" s="32"/>
      <c r="AI175" s="32"/>
      <c r="AJ175" s="32"/>
      <c r="AK175" s="32"/>
      <c r="AL175" s="32"/>
      <c r="AM175" s="32">
        <v>40</v>
      </c>
      <c r="AN175" s="32" t="str">
        <f t="shared" si="26"/>
        <v>No Retargeting</v>
      </c>
      <c r="AO175" s="32" t="s">
        <v>589</v>
      </c>
      <c r="AP175" s="32" t="str">
        <f t="shared" si="27"/>
        <v>no contextual</v>
      </c>
      <c r="AQ175" s="32"/>
      <c r="AR175" s="32"/>
      <c r="AS175" s="32"/>
      <c r="AT175" s="32"/>
    </row>
    <row r="176" spans="2:46" ht="15" customHeight="1" x14ac:dyDescent="0.25">
      <c r="B176" s="32">
        <v>20160168</v>
      </c>
      <c r="C176" s="32"/>
      <c r="D176" s="32"/>
      <c r="E176" s="32"/>
      <c r="F176" s="32"/>
      <c r="G176" s="244"/>
      <c r="H176" s="244"/>
      <c r="I176" s="91">
        <f t="shared" si="32"/>
        <v>0</v>
      </c>
      <c r="J176" s="32"/>
      <c r="K176" s="32"/>
      <c r="L176" s="32"/>
      <c r="M176" s="32"/>
      <c r="N176" s="32"/>
      <c r="O176" s="32"/>
      <c r="P176" s="32"/>
      <c r="Q176" s="32"/>
      <c r="R176" s="186"/>
      <c r="S176" s="186"/>
      <c r="T176" s="254"/>
      <c r="U176" s="254">
        <f t="shared" si="28"/>
        <v>0</v>
      </c>
      <c r="V176" s="254">
        <f t="shared" si="29"/>
        <v>0</v>
      </c>
      <c r="W176" s="255"/>
      <c r="X176" s="26">
        <f t="shared" si="33"/>
        <v>0</v>
      </c>
      <c r="Y176" s="26">
        <f t="shared" si="30"/>
        <v>0</v>
      </c>
      <c r="Z176" s="26">
        <f t="shared" si="31"/>
        <v>0</v>
      </c>
      <c r="AA176" s="32"/>
      <c r="AB176" s="289"/>
      <c r="AC176" s="289"/>
      <c r="AD176" s="32">
        <v>3</v>
      </c>
      <c r="AE176" s="32" t="str">
        <f t="shared" si="34"/>
        <v>25</v>
      </c>
      <c r="AF176" s="32"/>
      <c r="AG176" s="32"/>
      <c r="AH176" s="32"/>
      <c r="AI176" s="32"/>
      <c r="AJ176" s="32"/>
      <c r="AK176" s="32"/>
      <c r="AL176" s="32"/>
      <c r="AM176" s="32">
        <v>41</v>
      </c>
      <c r="AN176" s="32" t="str">
        <f t="shared" si="26"/>
        <v>No Retargeting</v>
      </c>
      <c r="AO176" s="32" t="s">
        <v>589</v>
      </c>
      <c r="AP176" s="32" t="str">
        <f t="shared" si="27"/>
        <v>no contextual</v>
      </c>
      <c r="AQ176" s="32"/>
      <c r="AR176" s="32"/>
      <c r="AS176" s="32"/>
      <c r="AT176" s="32"/>
    </row>
    <row r="177" spans="2:46" ht="15" customHeight="1" x14ac:dyDescent="0.25">
      <c r="B177" s="32">
        <v>20160169</v>
      </c>
      <c r="C177" s="32"/>
      <c r="D177" s="32"/>
      <c r="E177" s="32"/>
      <c r="F177" s="32"/>
      <c r="G177" s="244"/>
      <c r="H177" s="244"/>
      <c r="I177" s="91">
        <f t="shared" si="32"/>
        <v>0</v>
      </c>
      <c r="J177" s="32"/>
      <c r="K177" s="32"/>
      <c r="L177" s="32"/>
      <c r="M177" s="32"/>
      <c r="N177" s="32"/>
      <c r="O177" s="32"/>
      <c r="P177" s="32"/>
      <c r="Q177" s="32"/>
      <c r="R177" s="186"/>
      <c r="S177" s="186"/>
      <c r="T177" s="254"/>
      <c r="U177" s="254">
        <f t="shared" si="28"/>
        <v>0</v>
      </c>
      <c r="V177" s="254">
        <f t="shared" si="29"/>
        <v>0</v>
      </c>
      <c r="W177" s="255"/>
      <c r="X177" s="26">
        <f t="shared" si="33"/>
        <v>0</v>
      </c>
      <c r="Y177" s="26">
        <f t="shared" si="30"/>
        <v>0</v>
      </c>
      <c r="Z177" s="26">
        <f t="shared" si="31"/>
        <v>0</v>
      </c>
      <c r="AA177" s="32"/>
      <c r="AB177" s="289"/>
      <c r="AC177" s="289"/>
      <c r="AD177" s="32">
        <v>3</v>
      </c>
      <c r="AE177" s="32" t="str">
        <f t="shared" si="34"/>
        <v>25</v>
      </c>
      <c r="AF177" s="32"/>
      <c r="AG177" s="32"/>
      <c r="AH177" s="32"/>
      <c r="AI177" s="32"/>
      <c r="AJ177" s="32"/>
      <c r="AK177" s="32"/>
      <c r="AL177" s="32"/>
      <c r="AM177" s="32">
        <v>42</v>
      </c>
      <c r="AN177" s="32" t="str">
        <f t="shared" si="26"/>
        <v>No Retargeting</v>
      </c>
      <c r="AO177" s="32" t="s">
        <v>589</v>
      </c>
      <c r="AP177" s="32" t="str">
        <f t="shared" si="27"/>
        <v>no contextual</v>
      </c>
      <c r="AQ177" s="32"/>
      <c r="AR177" s="32"/>
      <c r="AS177" s="32"/>
      <c r="AT177" s="32"/>
    </row>
    <row r="178" spans="2:46" ht="15" customHeight="1" x14ac:dyDescent="0.25">
      <c r="B178" s="32">
        <v>20160170</v>
      </c>
      <c r="C178" s="32"/>
      <c r="D178" s="32"/>
      <c r="E178" s="32"/>
      <c r="F178" s="32"/>
      <c r="G178" s="244"/>
      <c r="H178" s="244"/>
      <c r="I178" s="91">
        <f t="shared" si="32"/>
        <v>0</v>
      </c>
      <c r="J178" s="32"/>
      <c r="K178" s="32"/>
      <c r="L178" s="32"/>
      <c r="M178" s="32"/>
      <c r="N178" s="32"/>
      <c r="O178" s="32"/>
      <c r="P178" s="32"/>
      <c r="Q178" s="32"/>
      <c r="R178" s="186"/>
      <c r="S178" s="186"/>
      <c r="T178" s="254"/>
      <c r="U178" s="254">
        <f t="shared" si="28"/>
        <v>0</v>
      </c>
      <c r="V178" s="254">
        <f t="shared" si="29"/>
        <v>0</v>
      </c>
      <c r="W178" s="255"/>
      <c r="X178" s="26">
        <f t="shared" si="33"/>
        <v>0</v>
      </c>
      <c r="Y178" s="26">
        <f t="shared" si="30"/>
        <v>0</v>
      </c>
      <c r="Z178" s="26">
        <f t="shared" si="31"/>
        <v>0</v>
      </c>
      <c r="AA178" s="32"/>
      <c r="AB178" s="289"/>
      <c r="AC178" s="289"/>
      <c r="AD178" s="32">
        <v>3</v>
      </c>
      <c r="AE178" s="32" t="str">
        <f t="shared" si="34"/>
        <v>25</v>
      </c>
      <c r="AF178" s="32"/>
      <c r="AG178" s="32"/>
      <c r="AH178" s="32"/>
      <c r="AI178" s="32"/>
      <c r="AJ178" s="32"/>
      <c r="AK178" s="32"/>
      <c r="AL178" s="32"/>
      <c r="AM178" s="32">
        <v>43</v>
      </c>
      <c r="AN178" s="32" t="str">
        <f t="shared" si="26"/>
        <v>No Retargeting</v>
      </c>
      <c r="AO178" s="32" t="s">
        <v>589</v>
      </c>
      <c r="AP178" s="32" t="str">
        <f t="shared" si="27"/>
        <v>no contextual</v>
      </c>
      <c r="AQ178" s="32"/>
      <c r="AR178" s="32"/>
      <c r="AS178" s="32"/>
      <c r="AT178" s="32"/>
    </row>
    <row r="179" spans="2:46" ht="15" customHeight="1" x14ac:dyDescent="0.25">
      <c r="B179" s="32">
        <v>20160171</v>
      </c>
      <c r="C179" s="32"/>
      <c r="D179" s="32"/>
      <c r="E179" s="32"/>
      <c r="F179" s="32"/>
      <c r="G179" s="244"/>
      <c r="H179" s="244"/>
      <c r="I179" s="91">
        <f t="shared" si="32"/>
        <v>0</v>
      </c>
      <c r="J179" s="32"/>
      <c r="K179" s="32"/>
      <c r="L179" s="32"/>
      <c r="M179" s="32"/>
      <c r="N179" s="32"/>
      <c r="O179" s="32"/>
      <c r="P179" s="32"/>
      <c r="Q179" s="32"/>
      <c r="R179" s="186"/>
      <c r="S179" s="186"/>
      <c r="T179" s="254"/>
      <c r="U179" s="254">
        <f t="shared" si="28"/>
        <v>0</v>
      </c>
      <c r="V179" s="254">
        <f t="shared" si="29"/>
        <v>0</v>
      </c>
      <c r="W179" s="255"/>
      <c r="X179" s="26">
        <f t="shared" si="33"/>
        <v>0</v>
      </c>
      <c r="Y179" s="26">
        <f t="shared" si="30"/>
        <v>0</v>
      </c>
      <c r="Z179" s="26">
        <f t="shared" si="31"/>
        <v>0</v>
      </c>
      <c r="AA179" s="32"/>
      <c r="AB179" s="289"/>
      <c r="AC179" s="289"/>
      <c r="AD179" s="32">
        <v>3</v>
      </c>
      <c r="AE179" s="32" t="str">
        <f t="shared" si="34"/>
        <v>25</v>
      </c>
      <c r="AF179" s="32"/>
      <c r="AG179" s="32"/>
      <c r="AH179" s="32"/>
      <c r="AI179" s="32"/>
      <c r="AJ179" s="32"/>
      <c r="AK179" s="32"/>
      <c r="AL179" s="32"/>
      <c r="AM179" s="32">
        <v>44</v>
      </c>
      <c r="AN179" s="32" t="str">
        <f t="shared" si="26"/>
        <v>No Retargeting</v>
      </c>
      <c r="AO179" s="32" t="s">
        <v>589</v>
      </c>
      <c r="AP179" s="32" t="str">
        <f t="shared" si="27"/>
        <v>no contextual</v>
      </c>
      <c r="AQ179" s="32"/>
      <c r="AR179" s="32"/>
      <c r="AS179" s="32"/>
      <c r="AT179" s="32"/>
    </row>
    <row r="180" spans="2:46" ht="15" customHeight="1" x14ac:dyDescent="0.25">
      <c r="B180" s="32">
        <v>20160172</v>
      </c>
      <c r="C180" s="32"/>
      <c r="D180" s="32"/>
      <c r="E180" s="32"/>
      <c r="F180" s="32"/>
      <c r="G180" s="244"/>
      <c r="H180" s="244"/>
      <c r="I180" s="91">
        <f t="shared" si="32"/>
        <v>0</v>
      </c>
      <c r="J180" s="32"/>
      <c r="K180" s="32"/>
      <c r="L180" s="32"/>
      <c r="M180" s="32"/>
      <c r="N180" s="32"/>
      <c r="O180" s="32"/>
      <c r="P180" s="32"/>
      <c r="Q180" s="32"/>
      <c r="R180" s="186"/>
      <c r="S180" s="186"/>
      <c r="T180" s="254"/>
      <c r="U180" s="254">
        <f t="shared" si="28"/>
        <v>0</v>
      </c>
      <c r="V180" s="254">
        <f t="shared" si="29"/>
        <v>0</v>
      </c>
      <c r="W180" s="255"/>
      <c r="X180" s="26">
        <f t="shared" si="33"/>
        <v>0</v>
      </c>
      <c r="Y180" s="26">
        <f t="shared" si="30"/>
        <v>0</v>
      </c>
      <c r="Z180" s="26">
        <f t="shared" si="31"/>
        <v>0</v>
      </c>
      <c r="AA180" s="32"/>
      <c r="AB180" s="289"/>
      <c r="AC180" s="289"/>
      <c r="AD180" s="32">
        <v>3</v>
      </c>
      <c r="AE180" s="32" t="str">
        <f t="shared" si="34"/>
        <v>25</v>
      </c>
      <c r="AF180" s="32"/>
      <c r="AG180" s="32"/>
      <c r="AH180" s="32"/>
      <c r="AI180" s="32"/>
      <c r="AJ180" s="32"/>
      <c r="AK180" s="32"/>
      <c r="AL180" s="32"/>
      <c r="AM180" s="32">
        <v>45</v>
      </c>
      <c r="AN180" s="32" t="str">
        <f t="shared" si="26"/>
        <v>No Retargeting</v>
      </c>
      <c r="AO180" s="32" t="s">
        <v>589</v>
      </c>
      <c r="AP180" s="32" t="str">
        <f t="shared" si="27"/>
        <v>no contextual</v>
      </c>
      <c r="AQ180" s="32"/>
      <c r="AR180" s="32"/>
      <c r="AS180" s="32"/>
      <c r="AT180" s="32"/>
    </row>
    <row r="181" spans="2:46" ht="15" customHeight="1" x14ac:dyDescent="0.25">
      <c r="B181" s="32">
        <v>20160173</v>
      </c>
      <c r="C181" s="32"/>
      <c r="D181" s="32"/>
      <c r="E181" s="32"/>
      <c r="F181" s="32"/>
      <c r="G181" s="244"/>
      <c r="H181" s="244"/>
      <c r="I181" s="91">
        <f t="shared" si="32"/>
        <v>0</v>
      </c>
      <c r="J181" s="32"/>
      <c r="K181" s="32"/>
      <c r="L181" s="32"/>
      <c r="M181" s="32"/>
      <c r="N181" s="32"/>
      <c r="O181" s="32"/>
      <c r="P181" s="32"/>
      <c r="Q181" s="32"/>
      <c r="R181" s="186"/>
      <c r="S181" s="186"/>
      <c r="T181" s="254"/>
      <c r="U181" s="254">
        <f t="shared" si="28"/>
        <v>0</v>
      </c>
      <c r="V181" s="254">
        <f t="shared" si="29"/>
        <v>0</v>
      </c>
      <c r="W181" s="255"/>
      <c r="X181" s="26">
        <f t="shared" si="33"/>
        <v>0</v>
      </c>
      <c r="Y181" s="26">
        <f t="shared" si="30"/>
        <v>0</v>
      </c>
      <c r="Z181" s="26">
        <f t="shared" si="31"/>
        <v>0</v>
      </c>
      <c r="AA181" s="32"/>
      <c r="AB181" s="289"/>
      <c r="AC181" s="289"/>
      <c r="AD181" s="32">
        <v>3</v>
      </c>
      <c r="AE181" s="32" t="str">
        <f t="shared" si="34"/>
        <v>25</v>
      </c>
      <c r="AF181" s="32"/>
      <c r="AG181" s="32"/>
      <c r="AH181" s="32"/>
      <c r="AI181" s="32"/>
      <c r="AJ181" s="32"/>
      <c r="AK181" s="32"/>
      <c r="AL181" s="32"/>
      <c r="AM181" s="32">
        <v>46</v>
      </c>
      <c r="AN181" s="32" t="str">
        <f t="shared" si="26"/>
        <v>No Retargeting</v>
      </c>
      <c r="AO181" s="32" t="s">
        <v>589</v>
      </c>
      <c r="AP181" s="32" t="str">
        <f t="shared" si="27"/>
        <v>no contextual</v>
      </c>
      <c r="AQ181" s="32"/>
      <c r="AR181" s="32"/>
      <c r="AS181" s="32"/>
      <c r="AT181" s="32"/>
    </row>
    <row r="182" spans="2:46" ht="15" customHeight="1" x14ac:dyDescent="0.25">
      <c r="B182" s="32">
        <v>20160174</v>
      </c>
      <c r="C182" s="32"/>
      <c r="D182" s="32"/>
      <c r="E182" s="32"/>
      <c r="F182" s="32"/>
      <c r="G182" s="244"/>
      <c r="H182" s="244"/>
      <c r="I182" s="91">
        <f t="shared" si="32"/>
        <v>0</v>
      </c>
      <c r="J182" s="32"/>
      <c r="K182" s="32"/>
      <c r="L182" s="32"/>
      <c r="M182" s="32"/>
      <c r="N182" s="32"/>
      <c r="O182" s="32"/>
      <c r="P182" s="32"/>
      <c r="Q182" s="32"/>
      <c r="R182" s="186"/>
      <c r="S182" s="186"/>
      <c r="T182" s="254"/>
      <c r="U182" s="254">
        <f t="shared" si="28"/>
        <v>0</v>
      </c>
      <c r="V182" s="254">
        <f t="shared" si="29"/>
        <v>0</v>
      </c>
      <c r="W182" s="255"/>
      <c r="X182" s="26">
        <f t="shared" si="33"/>
        <v>0</v>
      </c>
      <c r="Y182" s="26">
        <f t="shared" si="30"/>
        <v>0</v>
      </c>
      <c r="Z182" s="26">
        <f t="shared" si="31"/>
        <v>0</v>
      </c>
      <c r="AA182" s="32"/>
      <c r="AB182" s="289"/>
      <c r="AC182" s="289"/>
      <c r="AD182" s="32">
        <v>3</v>
      </c>
      <c r="AE182" s="32" t="str">
        <f t="shared" si="34"/>
        <v>25</v>
      </c>
      <c r="AF182" s="32"/>
      <c r="AG182" s="32"/>
      <c r="AH182" s="32"/>
      <c r="AI182" s="32"/>
      <c r="AJ182" s="32"/>
      <c r="AK182" s="32"/>
      <c r="AL182" s="32"/>
      <c r="AM182" s="32">
        <v>47</v>
      </c>
      <c r="AN182" s="32" t="str">
        <f t="shared" si="26"/>
        <v>No Retargeting</v>
      </c>
      <c r="AO182" s="32" t="s">
        <v>589</v>
      </c>
      <c r="AP182" s="32" t="str">
        <f t="shared" si="27"/>
        <v>no contextual</v>
      </c>
      <c r="AQ182" s="32"/>
      <c r="AR182" s="32"/>
      <c r="AS182" s="32"/>
      <c r="AT182" s="32"/>
    </row>
    <row r="183" spans="2:46" ht="15" customHeight="1" x14ac:dyDescent="0.25">
      <c r="B183" s="32">
        <v>20160175</v>
      </c>
      <c r="C183" s="32"/>
      <c r="D183" s="32"/>
      <c r="E183" s="32"/>
      <c r="F183" s="32"/>
      <c r="G183" s="244"/>
      <c r="H183" s="244"/>
      <c r="I183" s="91">
        <f t="shared" si="32"/>
        <v>0</v>
      </c>
      <c r="J183" s="32"/>
      <c r="K183" s="32"/>
      <c r="L183" s="32"/>
      <c r="M183" s="32"/>
      <c r="N183" s="32"/>
      <c r="O183" s="32"/>
      <c r="P183" s="32"/>
      <c r="Q183" s="32"/>
      <c r="R183" s="186"/>
      <c r="S183" s="186"/>
      <c r="T183" s="254"/>
      <c r="U183" s="254">
        <f t="shared" si="28"/>
        <v>0</v>
      </c>
      <c r="V183" s="254">
        <f t="shared" si="29"/>
        <v>0</v>
      </c>
      <c r="W183" s="255"/>
      <c r="X183" s="26">
        <f t="shared" si="33"/>
        <v>0</v>
      </c>
      <c r="Y183" s="26">
        <f t="shared" si="30"/>
        <v>0</v>
      </c>
      <c r="Z183" s="26">
        <f t="shared" si="31"/>
        <v>0</v>
      </c>
      <c r="AA183" s="32"/>
      <c r="AB183" s="289"/>
      <c r="AC183" s="289"/>
      <c r="AD183" s="32">
        <v>3</v>
      </c>
      <c r="AE183" s="32" t="str">
        <f t="shared" si="34"/>
        <v>25</v>
      </c>
      <c r="AF183" s="32"/>
      <c r="AG183" s="32"/>
      <c r="AH183" s="32"/>
      <c r="AI183" s="32"/>
      <c r="AJ183" s="32"/>
      <c r="AK183" s="32"/>
      <c r="AL183" s="32"/>
      <c r="AM183" s="32">
        <v>48</v>
      </c>
      <c r="AN183" s="32" t="str">
        <f t="shared" si="26"/>
        <v>No Retargeting</v>
      </c>
      <c r="AO183" s="32" t="s">
        <v>589</v>
      </c>
      <c r="AP183" s="32" t="str">
        <f t="shared" si="27"/>
        <v>no contextual</v>
      </c>
      <c r="AQ183" s="32"/>
      <c r="AR183" s="32"/>
      <c r="AS183" s="32"/>
      <c r="AT183" s="32"/>
    </row>
    <row r="184" spans="2:46" ht="15" customHeight="1" x14ac:dyDescent="0.25">
      <c r="B184" s="32">
        <v>20160176</v>
      </c>
      <c r="C184" s="32"/>
      <c r="D184" s="32"/>
      <c r="E184" s="32"/>
      <c r="F184" s="32"/>
      <c r="G184" s="244"/>
      <c r="H184" s="244"/>
      <c r="I184" s="91">
        <f t="shared" si="32"/>
        <v>0</v>
      </c>
      <c r="J184" s="32"/>
      <c r="K184" s="32"/>
      <c r="L184" s="32"/>
      <c r="M184" s="32"/>
      <c r="N184" s="32"/>
      <c r="O184" s="32"/>
      <c r="P184" s="32"/>
      <c r="Q184" s="32"/>
      <c r="R184" s="186"/>
      <c r="S184" s="186"/>
      <c r="T184" s="254"/>
      <c r="U184" s="254">
        <f t="shared" si="28"/>
        <v>0</v>
      </c>
      <c r="V184" s="254">
        <f t="shared" si="29"/>
        <v>0</v>
      </c>
      <c r="W184" s="255"/>
      <c r="X184" s="26">
        <f t="shared" si="33"/>
        <v>0</v>
      </c>
      <c r="Y184" s="26">
        <f t="shared" si="30"/>
        <v>0</v>
      </c>
      <c r="Z184" s="26">
        <f t="shared" si="31"/>
        <v>0</v>
      </c>
      <c r="AA184" s="32"/>
      <c r="AB184" s="289"/>
      <c r="AC184" s="289"/>
      <c r="AD184" s="32">
        <v>3</v>
      </c>
      <c r="AE184" s="32" t="str">
        <f t="shared" si="34"/>
        <v>25</v>
      </c>
      <c r="AF184" s="32"/>
      <c r="AG184" s="32"/>
      <c r="AH184" s="32"/>
      <c r="AI184" s="32"/>
      <c r="AJ184" s="32"/>
      <c r="AK184" s="32"/>
      <c r="AL184" s="32"/>
      <c r="AM184" s="32">
        <v>49</v>
      </c>
      <c r="AN184" s="32" t="str">
        <f t="shared" si="26"/>
        <v>No Retargeting</v>
      </c>
      <c r="AO184" s="32" t="s">
        <v>589</v>
      </c>
      <c r="AP184" s="32" t="str">
        <f t="shared" si="27"/>
        <v>no contextual</v>
      </c>
      <c r="AQ184" s="32"/>
      <c r="AR184" s="32"/>
      <c r="AS184" s="32"/>
      <c r="AT184" s="32"/>
    </row>
    <row r="185" spans="2:46" ht="15" customHeight="1" x14ac:dyDescent="0.25">
      <c r="B185" s="32">
        <v>20160177</v>
      </c>
      <c r="C185" s="32"/>
      <c r="D185" s="32"/>
      <c r="E185" s="32"/>
      <c r="F185" s="32"/>
      <c r="G185" s="244"/>
      <c r="H185" s="244"/>
      <c r="I185" s="91">
        <f t="shared" si="32"/>
        <v>0</v>
      </c>
      <c r="J185" s="32"/>
      <c r="K185" s="32"/>
      <c r="L185" s="32"/>
      <c r="M185" s="32"/>
      <c r="N185" s="32"/>
      <c r="O185" s="32"/>
      <c r="P185" s="32"/>
      <c r="Q185" s="32"/>
      <c r="R185" s="186"/>
      <c r="S185" s="186"/>
      <c r="T185" s="254"/>
      <c r="U185" s="254">
        <f t="shared" si="28"/>
        <v>0</v>
      </c>
      <c r="V185" s="254">
        <f t="shared" si="29"/>
        <v>0</v>
      </c>
      <c r="W185" s="255"/>
      <c r="X185" s="26">
        <f t="shared" si="33"/>
        <v>0</v>
      </c>
      <c r="Y185" s="26">
        <f t="shared" si="30"/>
        <v>0</v>
      </c>
      <c r="Z185" s="26">
        <f t="shared" si="31"/>
        <v>0</v>
      </c>
      <c r="AA185" s="32"/>
      <c r="AB185" s="289"/>
      <c r="AC185" s="289"/>
      <c r="AD185" s="32">
        <v>3</v>
      </c>
      <c r="AE185" s="32" t="str">
        <f t="shared" si="34"/>
        <v>25</v>
      </c>
      <c r="AF185" s="32"/>
      <c r="AG185" s="32"/>
      <c r="AH185" s="32"/>
      <c r="AI185" s="32"/>
      <c r="AJ185" s="32"/>
      <c r="AK185" s="32"/>
      <c r="AL185" s="32"/>
      <c r="AM185" s="32">
        <v>50</v>
      </c>
      <c r="AN185" s="32" t="str">
        <f t="shared" si="26"/>
        <v>No Retargeting</v>
      </c>
      <c r="AO185" s="32" t="s">
        <v>589</v>
      </c>
      <c r="AP185" s="32" t="str">
        <f t="shared" si="27"/>
        <v>no contextual</v>
      </c>
      <c r="AQ185" s="32"/>
      <c r="AR185" s="32"/>
      <c r="AS185" s="32"/>
      <c r="AT185" s="32"/>
    </row>
    <row r="186" spans="2:46" ht="15" customHeight="1" x14ac:dyDescent="0.25">
      <c r="B186" s="32">
        <v>20160178</v>
      </c>
      <c r="C186" s="32"/>
      <c r="D186" s="32"/>
      <c r="E186" s="32"/>
      <c r="F186" s="32"/>
      <c r="G186" s="244"/>
      <c r="H186" s="244"/>
      <c r="I186" s="91">
        <f t="shared" si="32"/>
        <v>0</v>
      </c>
      <c r="J186" s="32"/>
      <c r="K186" s="32"/>
      <c r="L186" s="32"/>
      <c r="M186" s="32"/>
      <c r="N186" s="32"/>
      <c r="O186" s="32"/>
      <c r="P186" s="32"/>
      <c r="Q186" s="32"/>
      <c r="R186" s="186"/>
      <c r="S186" s="186"/>
      <c r="T186" s="254"/>
      <c r="U186" s="254">
        <f t="shared" si="28"/>
        <v>0</v>
      </c>
      <c r="V186" s="254">
        <f t="shared" si="29"/>
        <v>0</v>
      </c>
      <c r="W186" s="255"/>
      <c r="X186" s="26">
        <f t="shared" si="33"/>
        <v>0</v>
      </c>
      <c r="Y186" s="26">
        <f t="shared" si="30"/>
        <v>0</v>
      </c>
      <c r="Z186" s="26">
        <f t="shared" si="31"/>
        <v>0</v>
      </c>
      <c r="AA186" s="32"/>
      <c r="AB186" s="289"/>
      <c r="AC186" s="289"/>
      <c r="AD186" s="32">
        <v>3</v>
      </c>
      <c r="AE186" s="32" t="str">
        <f t="shared" si="34"/>
        <v>25</v>
      </c>
      <c r="AF186" s="32"/>
      <c r="AG186" s="32"/>
      <c r="AH186" s="32"/>
      <c r="AI186" s="32"/>
      <c r="AJ186" s="32"/>
      <c r="AK186" s="32"/>
      <c r="AL186" s="32"/>
      <c r="AM186" s="32">
        <v>51</v>
      </c>
      <c r="AN186" s="32" t="str">
        <f t="shared" si="26"/>
        <v>No Retargeting</v>
      </c>
      <c r="AO186" s="32" t="s">
        <v>589</v>
      </c>
      <c r="AP186" s="32" t="str">
        <f t="shared" si="27"/>
        <v>no contextual</v>
      </c>
      <c r="AQ186" s="32"/>
      <c r="AR186" s="32"/>
      <c r="AS186" s="32"/>
      <c r="AT186" s="32"/>
    </row>
    <row r="187" spans="2:46" ht="15" customHeight="1" x14ac:dyDescent="0.25">
      <c r="B187" s="32">
        <v>20160179</v>
      </c>
      <c r="C187" s="32"/>
      <c r="D187" s="32"/>
      <c r="E187" s="32"/>
      <c r="F187" s="32"/>
      <c r="G187" s="244"/>
      <c r="H187" s="244"/>
      <c r="I187" s="91">
        <f t="shared" si="32"/>
        <v>0</v>
      </c>
      <c r="J187" s="32"/>
      <c r="K187" s="32"/>
      <c r="L187" s="32"/>
      <c r="M187" s="32"/>
      <c r="N187" s="32"/>
      <c r="O187" s="32"/>
      <c r="P187" s="32"/>
      <c r="Q187" s="32"/>
      <c r="R187" s="186"/>
      <c r="S187" s="186"/>
      <c r="T187" s="254"/>
      <c r="U187" s="254">
        <f t="shared" si="28"/>
        <v>0</v>
      </c>
      <c r="V187" s="254">
        <f t="shared" si="29"/>
        <v>0</v>
      </c>
      <c r="W187" s="255"/>
      <c r="X187" s="26">
        <f t="shared" si="33"/>
        <v>0</v>
      </c>
      <c r="Y187" s="26">
        <f t="shared" si="30"/>
        <v>0</v>
      </c>
      <c r="Z187" s="26">
        <f t="shared" si="31"/>
        <v>0</v>
      </c>
      <c r="AA187" s="32"/>
      <c r="AB187" s="289"/>
      <c r="AC187" s="289"/>
      <c r="AD187" s="32">
        <v>3</v>
      </c>
      <c r="AE187" s="32" t="str">
        <f t="shared" si="34"/>
        <v>25</v>
      </c>
      <c r="AF187" s="32"/>
      <c r="AG187" s="32"/>
      <c r="AH187" s="32"/>
      <c r="AI187" s="32"/>
      <c r="AJ187" s="32"/>
      <c r="AK187" s="32"/>
      <c r="AL187" s="32"/>
      <c r="AM187" s="32">
        <v>52</v>
      </c>
      <c r="AN187" s="32" t="str">
        <f t="shared" si="26"/>
        <v>No Retargeting</v>
      </c>
      <c r="AO187" s="32" t="s">
        <v>589</v>
      </c>
      <c r="AP187" s="32" t="str">
        <f t="shared" si="27"/>
        <v>no contextual</v>
      </c>
      <c r="AQ187" s="32"/>
      <c r="AR187" s="32"/>
      <c r="AS187" s="32"/>
      <c r="AT187" s="32"/>
    </row>
    <row r="188" spans="2:46" ht="15" customHeight="1" x14ac:dyDescent="0.25">
      <c r="B188" s="32">
        <v>20160180</v>
      </c>
      <c r="C188" s="32"/>
      <c r="D188" s="32"/>
      <c r="E188" s="32"/>
      <c r="F188" s="32"/>
      <c r="G188" s="244"/>
      <c r="H188" s="244"/>
      <c r="I188" s="91">
        <f t="shared" si="32"/>
        <v>0</v>
      </c>
      <c r="J188" s="32"/>
      <c r="K188" s="32"/>
      <c r="L188" s="32"/>
      <c r="M188" s="32"/>
      <c r="N188" s="32"/>
      <c r="O188" s="32"/>
      <c r="P188" s="32"/>
      <c r="Q188" s="32"/>
      <c r="R188" s="186"/>
      <c r="S188" s="186"/>
      <c r="T188" s="254"/>
      <c r="U188" s="254">
        <f t="shared" si="28"/>
        <v>0</v>
      </c>
      <c r="V188" s="254">
        <f t="shared" si="29"/>
        <v>0</v>
      </c>
      <c r="W188" s="255"/>
      <c r="X188" s="26">
        <f t="shared" si="33"/>
        <v>0</v>
      </c>
      <c r="Y188" s="26">
        <f t="shared" si="30"/>
        <v>0</v>
      </c>
      <c r="Z188" s="26">
        <f t="shared" si="31"/>
        <v>0</v>
      </c>
      <c r="AA188" s="32"/>
      <c r="AB188" s="289"/>
      <c r="AC188" s="289"/>
      <c r="AD188" s="32">
        <v>3</v>
      </c>
      <c r="AE188" s="32" t="str">
        <f t="shared" si="34"/>
        <v>25</v>
      </c>
      <c r="AF188" s="32"/>
      <c r="AG188" s="32"/>
      <c r="AH188" s="32"/>
      <c r="AI188" s="32"/>
      <c r="AJ188" s="32"/>
      <c r="AK188" s="32"/>
      <c r="AL188" s="32"/>
      <c r="AM188" s="32">
        <v>53</v>
      </c>
      <c r="AN188" s="32" t="str">
        <f t="shared" si="26"/>
        <v>No Retargeting</v>
      </c>
      <c r="AO188" s="32" t="s">
        <v>589</v>
      </c>
      <c r="AP188" s="32" t="str">
        <f t="shared" si="27"/>
        <v>no contextual</v>
      </c>
      <c r="AQ188" s="32"/>
      <c r="AR188" s="32"/>
      <c r="AS188" s="32"/>
      <c r="AT188" s="32"/>
    </row>
    <row r="189" spans="2:46" ht="15" customHeight="1" x14ac:dyDescent="0.25">
      <c r="B189" s="32">
        <v>20160181</v>
      </c>
      <c r="C189" s="32"/>
      <c r="D189" s="32"/>
      <c r="E189" s="32"/>
      <c r="F189" s="32"/>
      <c r="G189" s="244"/>
      <c r="H189" s="244"/>
      <c r="I189" s="91">
        <f t="shared" si="32"/>
        <v>0</v>
      </c>
      <c r="J189" s="32"/>
      <c r="K189" s="32"/>
      <c r="L189" s="32"/>
      <c r="M189" s="32"/>
      <c r="N189" s="32"/>
      <c r="O189" s="32"/>
      <c r="P189" s="32"/>
      <c r="Q189" s="32"/>
      <c r="R189" s="186"/>
      <c r="S189" s="186"/>
      <c r="T189" s="254"/>
      <c r="U189" s="254">
        <f t="shared" si="28"/>
        <v>0</v>
      </c>
      <c r="V189" s="254">
        <f t="shared" si="29"/>
        <v>0</v>
      </c>
      <c r="W189" s="255"/>
      <c r="X189" s="26">
        <v>0</v>
      </c>
      <c r="Y189" s="26">
        <f t="shared" si="30"/>
        <v>0</v>
      </c>
      <c r="Z189" s="26">
        <f t="shared" si="31"/>
        <v>0</v>
      </c>
      <c r="AA189" s="32"/>
      <c r="AB189" s="289"/>
      <c r="AC189" s="289"/>
      <c r="AD189" s="32">
        <v>3</v>
      </c>
      <c r="AE189" s="32" t="str">
        <f t="shared" si="34"/>
        <v>25</v>
      </c>
      <c r="AF189" s="32"/>
      <c r="AG189" s="32"/>
      <c r="AH189" s="32"/>
      <c r="AI189" s="32"/>
      <c r="AJ189" s="32"/>
      <c r="AK189" s="32"/>
      <c r="AL189" s="32"/>
      <c r="AM189" s="32">
        <v>54</v>
      </c>
      <c r="AN189" s="32" t="str">
        <f t="shared" si="26"/>
        <v>No Retargeting</v>
      </c>
      <c r="AO189" s="32" t="s">
        <v>589</v>
      </c>
      <c r="AP189" s="32" t="str">
        <f t="shared" si="27"/>
        <v>no contextual</v>
      </c>
      <c r="AQ189" s="32"/>
      <c r="AR189" s="32"/>
      <c r="AS189" s="32"/>
      <c r="AT189" s="32"/>
    </row>
    <row r="190" spans="2:46" ht="15" customHeight="1" x14ac:dyDescent="0.25">
      <c r="B190" s="32">
        <v>20160182</v>
      </c>
      <c r="C190" s="32"/>
      <c r="D190" s="32"/>
      <c r="E190" s="32"/>
      <c r="F190" s="32"/>
      <c r="G190" s="244"/>
      <c r="H190" s="244"/>
      <c r="I190" s="91">
        <f t="shared" si="32"/>
        <v>0</v>
      </c>
      <c r="J190" s="32"/>
      <c r="K190" s="32"/>
      <c r="L190" s="32"/>
      <c r="M190" s="32"/>
      <c r="N190" s="32"/>
      <c r="O190" s="32"/>
      <c r="P190" s="32"/>
      <c r="Q190" s="32"/>
      <c r="R190" s="186"/>
      <c r="S190" s="186"/>
      <c r="T190" s="254"/>
      <c r="U190" s="254">
        <f t="shared" si="28"/>
        <v>0</v>
      </c>
      <c r="V190" s="254">
        <f t="shared" si="29"/>
        <v>0</v>
      </c>
      <c r="W190" s="255"/>
      <c r="X190" s="26">
        <f t="shared" si="33"/>
        <v>0</v>
      </c>
      <c r="Y190" s="26">
        <f t="shared" si="30"/>
        <v>0</v>
      </c>
      <c r="Z190" s="26">
        <f t="shared" si="31"/>
        <v>0</v>
      </c>
      <c r="AA190" s="32"/>
      <c r="AB190" s="289"/>
      <c r="AC190" s="289"/>
      <c r="AD190" s="32">
        <v>3</v>
      </c>
      <c r="AE190" s="32" t="str">
        <f t="shared" si="34"/>
        <v>25</v>
      </c>
      <c r="AF190" s="32"/>
      <c r="AG190" s="32"/>
      <c r="AH190" s="32"/>
      <c r="AI190" s="32"/>
      <c r="AJ190" s="32"/>
      <c r="AK190" s="32"/>
      <c r="AL190" s="32"/>
      <c r="AM190" s="32">
        <v>55</v>
      </c>
      <c r="AN190" s="32" t="str">
        <f t="shared" si="26"/>
        <v>No Retargeting</v>
      </c>
      <c r="AO190" s="32" t="s">
        <v>589</v>
      </c>
      <c r="AP190" s="32" t="str">
        <f t="shared" si="27"/>
        <v>no contextual</v>
      </c>
      <c r="AQ190" s="32"/>
      <c r="AR190" s="32"/>
      <c r="AS190" s="32"/>
      <c r="AT190" s="32"/>
    </row>
    <row r="191" spans="2:46" ht="15" customHeight="1" x14ac:dyDescent="0.25">
      <c r="B191" s="32">
        <v>20160183</v>
      </c>
      <c r="C191" s="32"/>
      <c r="D191" s="32"/>
      <c r="E191" s="32"/>
      <c r="F191" s="32"/>
      <c r="G191" s="244"/>
      <c r="H191" s="244"/>
      <c r="I191" s="91">
        <f t="shared" si="32"/>
        <v>0</v>
      </c>
      <c r="J191" s="32"/>
      <c r="K191" s="32"/>
      <c r="L191" s="32"/>
      <c r="M191" s="32"/>
      <c r="N191" s="32"/>
      <c r="O191" s="32"/>
      <c r="P191" s="32"/>
      <c r="Q191" s="32"/>
      <c r="R191" s="186"/>
      <c r="S191" s="186"/>
      <c r="T191" s="254"/>
      <c r="U191" s="254">
        <f t="shared" si="28"/>
        <v>0</v>
      </c>
      <c r="V191" s="254">
        <f t="shared" si="29"/>
        <v>0</v>
      </c>
      <c r="W191" s="255"/>
      <c r="X191" s="26">
        <f t="shared" si="33"/>
        <v>0</v>
      </c>
      <c r="Y191" s="26">
        <f t="shared" si="30"/>
        <v>0</v>
      </c>
      <c r="Z191" s="26">
        <f t="shared" si="31"/>
        <v>0</v>
      </c>
      <c r="AA191" s="32"/>
      <c r="AB191" s="289"/>
      <c r="AC191" s="289"/>
      <c r="AD191" s="32">
        <v>3</v>
      </c>
      <c r="AE191" s="32" t="str">
        <f t="shared" si="34"/>
        <v>25</v>
      </c>
      <c r="AF191" s="32"/>
      <c r="AG191" s="32"/>
      <c r="AH191" s="32"/>
      <c r="AI191" s="32"/>
      <c r="AJ191" s="32"/>
      <c r="AK191" s="32"/>
      <c r="AL191" s="32"/>
      <c r="AM191" s="32">
        <v>56</v>
      </c>
      <c r="AN191" s="32" t="str">
        <f t="shared" si="26"/>
        <v>No Retargeting</v>
      </c>
      <c r="AO191" s="32" t="s">
        <v>589</v>
      </c>
      <c r="AP191" s="32" t="str">
        <f t="shared" si="27"/>
        <v>no contextual</v>
      </c>
      <c r="AQ191" s="32"/>
      <c r="AR191" s="32"/>
      <c r="AS191" s="32"/>
      <c r="AT191" s="32"/>
    </row>
    <row r="192" spans="2:46" ht="15" customHeight="1" x14ac:dyDescent="0.25">
      <c r="B192" s="32">
        <v>20160184</v>
      </c>
      <c r="C192" s="32"/>
      <c r="D192" s="32"/>
      <c r="E192" s="32"/>
      <c r="F192" s="32"/>
      <c r="G192" s="244"/>
      <c r="H192" s="244"/>
      <c r="I192" s="91">
        <f t="shared" si="32"/>
        <v>0</v>
      </c>
      <c r="J192" s="32"/>
      <c r="K192" s="32"/>
      <c r="L192" s="32"/>
      <c r="M192" s="32"/>
      <c r="N192" s="32"/>
      <c r="O192" s="32"/>
      <c r="P192" s="32"/>
      <c r="Q192" s="32"/>
      <c r="R192" s="186"/>
      <c r="S192" s="186"/>
      <c r="T192" s="254"/>
      <c r="U192" s="254">
        <f t="shared" si="28"/>
        <v>0</v>
      </c>
      <c r="V192" s="254">
        <f t="shared" si="29"/>
        <v>0</v>
      </c>
      <c r="W192" s="255"/>
      <c r="X192" s="26">
        <f t="shared" si="33"/>
        <v>0</v>
      </c>
      <c r="Y192" s="26">
        <f t="shared" si="30"/>
        <v>0</v>
      </c>
      <c r="Z192" s="26">
        <f t="shared" si="31"/>
        <v>0</v>
      </c>
      <c r="AA192" s="32"/>
      <c r="AB192" s="289"/>
      <c r="AC192" s="289"/>
      <c r="AD192" s="32">
        <v>3</v>
      </c>
      <c r="AE192" s="32" t="str">
        <f t="shared" si="34"/>
        <v>25</v>
      </c>
      <c r="AF192" s="32"/>
      <c r="AG192" s="32"/>
      <c r="AH192" s="32"/>
      <c r="AI192" s="32"/>
      <c r="AJ192" s="32"/>
      <c r="AK192" s="32"/>
      <c r="AL192" s="32"/>
      <c r="AM192" s="32">
        <v>57</v>
      </c>
      <c r="AN192" s="32" t="str">
        <f t="shared" si="26"/>
        <v>No Retargeting</v>
      </c>
      <c r="AO192" s="32" t="s">
        <v>589</v>
      </c>
      <c r="AP192" s="32" t="str">
        <f t="shared" si="27"/>
        <v>no contextual</v>
      </c>
      <c r="AQ192" s="32"/>
      <c r="AR192" s="32"/>
      <c r="AS192" s="32"/>
      <c r="AT192" s="32"/>
    </row>
    <row r="193" spans="2:46" ht="15" customHeight="1" x14ac:dyDescent="0.25">
      <c r="B193" s="32">
        <v>20160185</v>
      </c>
      <c r="C193" s="32"/>
      <c r="D193" s="32"/>
      <c r="E193" s="32"/>
      <c r="F193" s="32"/>
      <c r="G193" s="244"/>
      <c r="H193" s="244"/>
      <c r="I193" s="91">
        <f t="shared" si="32"/>
        <v>0</v>
      </c>
      <c r="J193" s="32"/>
      <c r="K193" s="32"/>
      <c r="L193" s="32"/>
      <c r="M193" s="32"/>
      <c r="N193" s="32"/>
      <c r="O193" s="32"/>
      <c r="P193" s="32"/>
      <c r="Q193" s="32"/>
      <c r="R193" s="186"/>
      <c r="S193" s="186"/>
      <c r="T193" s="254"/>
      <c r="U193" s="254">
        <f t="shared" si="28"/>
        <v>0</v>
      </c>
      <c r="V193" s="254">
        <f t="shared" si="29"/>
        <v>0</v>
      </c>
      <c r="W193" s="255"/>
      <c r="X193" s="26">
        <f t="shared" si="33"/>
        <v>0</v>
      </c>
      <c r="Y193" s="26">
        <f t="shared" si="30"/>
        <v>0</v>
      </c>
      <c r="Z193" s="26">
        <f t="shared" si="31"/>
        <v>0</v>
      </c>
      <c r="AA193" s="32"/>
      <c r="AB193" s="289"/>
      <c r="AC193" s="289"/>
      <c r="AD193" s="32">
        <v>3</v>
      </c>
      <c r="AE193" s="32" t="str">
        <f t="shared" si="34"/>
        <v>25</v>
      </c>
      <c r="AF193" s="32"/>
      <c r="AG193" s="32"/>
      <c r="AH193" s="32"/>
      <c r="AI193" s="32"/>
      <c r="AJ193" s="32"/>
      <c r="AK193" s="32"/>
      <c r="AL193" s="32"/>
      <c r="AM193" s="32">
        <v>58</v>
      </c>
      <c r="AN193" s="32" t="str">
        <f t="shared" si="26"/>
        <v>No Retargeting</v>
      </c>
      <c r="AO193" s="32" t="s">
        <v>589</v>
      </c>
      <c r="AP193" s="32" t="str">
        <f t="shared" si="27"/>
        <v>no contextual</v>
      </c>
      <c r="AQ193" s="32"/>
      <c r="AR193" s="32"/>
      <c r="AS193" s="32"/>
      <c r="AT193" s="32"/>
    </row>
    <row r="194" spans="2:46" ht="15" customHeight="1" x14ac:dyDescent="0.25">
      <c r="B194" s="32">
        <v>20160186</v>
      </c>
      <c r="C194" s="32"/>
      <c r="D194" s="32"/>
      <c r="E194" s="32"/>
      <c r="F194" s="32"/>
      <c r="G194" s="244"/>
      <c r="H194" s="244"/>
      <c r="I194" s="91">
        <f t="shared" si="32"/>
        <v>0</v>
      </c>
      <c r="J194" s="32"/>
      <c r="K194" s="32"/>
      <c r="L194" s="32"/>
      <c r="M194" s="32"/>
      <c r="N194" s="32"/>
      <c r="O194" s="32"/>
      <c r="P194" s="32"/>
      <c r="Q194" s="32"/>
      <c r="R194" s="186"/>
      <c r="S194" s="186"/>
      <c r="T194" s="254"/>
      <c r="U194" s="254">
        <f t="shared" si="28"/>
        <v>0</v>
      </c>
      <c r="V194" s="254">
        <f t="shared" si="29"/>
        <v>0</v>
      </c>
      <c r="W194" s="255"/>
      <c r="X194" s="26">
        <f t="shared" si="33"/>
        <v>0</v>
      </c>
      <c r="Y194" s="26">
        <f t="shared" si="30"/>
        <v>0</v>
      </c>
      <c r="Z194" s="26">
        <f t="shared" si="31"/>
        <v>0</v>
      </c>
      <c r="AA194" s="32"/>
      <c r="AB194" s="289"/>
      <c r="AC194" s="289"/>
      <c r="AD194" s="32">
        <v>3</v>
      </c>
      <c r="AE194" s="32" t="str">
        <f t="shared" si="34"/>
        <v>25</v>
      </c>
      <c r="AF194" s="32"/>
      <c r="AG194" s="32"/>
      <c r="AH194" s="32"/>
      <c r="AI194" s="32"/>
      <c r="AJ194" s="32"/>
      <c r="AK194" s="32"/>
      <c r="AL194" s="32"/>
      <c r="AM194" s="32">
        <v>59</v>
      </c>
      <c r="AN194" s="32" t="str">
        <f t="shared" si="26"/>
        <v>No Retargeting</v>
      </c>
      <c r="AO194" s="32" t="s">
        <v>589</v>
      </c>
      <c r="AP194" s="32" t="str">
        <f t="shared" si="27"/>
        <v>no contextual</v>
      </c>
      <c r="AQ194" s="32"/>
      <c r="AR194" s="32"/>
      <c r="AS194" s="32"/>
      <c r="AT194" s="32"/>
    </row>
    <row r="195" spans="2:46" ht="15" customHeight="1" x14ac:dyDescent="0.25">
      <c r="B195" s="32">
        <v>20160187</v>
      </c>
      <c r="C195" s="32"/>
      <c r="D195" s="32"/>
      <c r="E195" s="32"/>
      <c r="F195" s="32"/>
      <c r="G195" s="244"/>
      <c r="H195" s="244"/>
      <c r="I195" s="91">
        <f t="shared" si="32"/>
        <v>0</v>
      </c>
      <c r="J195" s="32"/>
      <c r="K195" s="32"/>
      <c r="L195" s="32"/>
      <c r="M195" s="32"/>
      <c r="N195" s="32"/>
      <c r="O195" s="32"/>
      <c r="P195" s="32"/>
      <c r="Q195" s="32"/>
      <c r="R195" s="186"/>
      <c r="S195" s="186"/>
      <c r="T195" s="254"/>
      <c r="U195" s="254">
        <f t="shared" si="28"/>
        <v>0</v>
      </c>
      <c r="V195" s="254">
        <f t="shared" si="29"/>
        <v>0</v>
      </c>
      <c r="W195" s="255"/>
      <c r="X195" s="26">
        <f t="shared" si="33"/>
        <v>0</v>
      </c>
      <c r="Y195" s="26">
        <f t="shared" si="30"/>
        <v>0</v>
      </c>
      <c r="Z195" s="26">
        <f t="shared" si="31"/>
        <v>0</v>
      </c>
      <c r="AA195" s="32"/>
      <c r="AB195" s="289"/>
      <c r="AC195" s="289"/>
      <c r="AD195" s="32">
        <v>3</v>
      </c>
      <c r="AE195" s="32" t="str">
        <f t="shared" si="34"/>
        <v>25</v>
      </c>
      <c r="AF195" s="32"/>
      <c r="AG195" s="32"/>
      <c r="AH195" s="32"/>
      <c r="AI195" s="32"/>
      <c r="AJ195" s="32"/>
      <c r="AK195" s="32"/>
      <c r="AL195" s="32"/>
      <c r="AM195" s="32">
        <v>60</v>
      </c>
      <c r="AN195" s="32" t="str">
        <f t="shared" si="26"/>
        <v>No Retargeting</v>
      </c>
      <c r="AO195" s="32" t="s">
        <v>589</v>
      </c>
      <c r="AP195" s="32" t="str">
        <f t="shared" si="27"/>
        <v>no contextual</v>
      </c>
      <c r="AQ195" s="32"/>
      <c r="AR195" s="32"/>
      <c r="AS195" s="32"/>
      <c r="AT195" s="32"/>
    </row>
    <row r="196" spans="2:46" ht="15" customHeight="1" x14ac:dyDescent="0.25">
      <c r="B196" s="32">
        <v>20160188</v>
      </c>
      <c r="C196" s="32"/>
      <c r="D196" s="32"/>
      <c r="E196" s="32"/>
      <c r="F196" s="32"/>
      <c r="G196" s="244"/>
      <c r="H196" s="244"/>
      <c r="I196" s="91">
        <f t="shared" si="32"/>
        <v>0</v>
      </c>
      <c r="J196" s="32"/>
      <c r="K196" s="32"/>
      <c r="L196" s="32"/>
      <c r="M196" s="32"/>
      <c r="N196" s="32"/>
      <c r="O196" s="32"/>
      <c r="P196" s="32"/>
      <c r="Q196" s="32"/>
      <c r="R196" s="186"/>
      <c r="S196" s="186"/>
      <c r="T196" s="254"/>
      <c r="U196" s="254">
        <f t="shared" si="28"/>
        <v>0</v>
      </c>
      <c r="V196" s="254">
        <f t="shared" si="29"/>
        <v>0</v>
      </c>
      <c r="W196" s="255"/>
      <c r="X196" s="26">
        <f t="shared" si="33"/>
        <v>0</v>
      </c>
      <c r="Y196" s="26">
        <f t="shared" si="30"/>
        <v>0</v>
      </c>
      <c r="Z196" s="26">
        <f t="shared" si="31"/>
        <v>0</v>
      </c>
      <c r="AA196" s="32"/>
      <c r="AB196" s="289"/>
      <c r="AC196" s="289"/>
      <c r="AD196" s="32">
        <v>3</v>
      </c>
      <c r="AE196" s="32" t="str">
        <f t="shared" si="34"/>
        <v>25</v>
      </c>
      <c r="AF196" s="32"/>
      <c r="AG196" s="32"/>
      <c r="AH196" s="32"/>
      <c r="AI196" s="32"/>
      <c r="AJ196" s="32"/>
      <c r="AK196" s="32"/>
      <c r="AL196" s="32"/>
      <c r="AM196" s="32">
        <v>61</v>
      </c>
      <c r="AN196" s="32" t="str">
        <f t="shared" si="26"/>
        <v>No Retargeting</v>
      </c>
      <c r="AO196" s="32" t="s">
        <v>589</v>
      </c>
      <c r="AP196" s="32" t="str">
        <f t="shared" si="27"/>
        <v>no contextual</v>
      </c>
      <c r="AQ196" s="32"/>
      <c r="AR196" s="32"/>
      <c r="AS196" s="32"/>
      <c r="AT196" s="32"/>
    </row>
    <row r="197" spans="2:46" ht="15" customHeight="1" x14ac:dyDescent="0.25">
      <c r="B197" s="32">
        <v>20160189</v>
      </c>
      <c r="C197" s="32"/>
      <c r="D197" s="32"/>
      <c r="E197" s="32"/>
      <c r="F197" s="32"/>
      <c r="G197" s="244"/>
      <c r="H197" s="244"/>
      <c r="I197" s="91">
        <f t="shared" si="32"/>
        <v>0</v>
      </c>
      <c r="J197" s="32"/>
      <c r="K197" s="32"/>
      <c r="L197" s="32"/>
      <c r="M197" s="32"/>
      <c r="N197" s="32"/>
      <c r="O197" s="32"/>
      <c r="P197" s="32"/>
      <c r="Q197" s="32"/>
      <c r="R197" s="186"/>
      <c r="S197" s="186"/>
      <c r="T197" s="254"/>
      <c r="U197" s="254">
        <f t="shared" si="28"/>
        <v>0</v>
      </c>
      <c r="V197" s="254">
        <f t="shared" si="29"/>
        <v>0</v>
      </c>
      <c r="W197" s="255"/>
      <c r="X197" s="26">
        <f t="shared" si="33"/>
        <v>0</v>
      </c>
      <c r="Y197" s="26">
        <f t="shared" si="30"/>
        <v>0</v>
      </c>
      <c r="Z197" s="26">
        <f t="shared" si="31"/>
        <v>0</v>
      </c>
      <c r="AA197" s="32"/>
      <c r="AB197" s="289"/>
      <c r="AC197" s="289"/>
      <c r="AD197" s="32">
        <v>3</v>
      </c>
      <c r="AE197" s="32" t="str">
        <f t="shared" si="34"/>
        <v>25</v>
      </c>
      <c r="AF197" s="32"/>
      <c r="AG197" s="32"/>
      <c r="AH197" s="32"/>
      <c r="AI197" s="32"/>
      <c r="AJ197" s="32"/>
      <c r="AK197" s="32"/>
      <c r="AL197" s="32"/>
      <c r="AM197" s="32">
        <v>62</v>
      </c>
      <c r="AN197" s="32" t="str">
        <f t="shared" si="26"/>
        <v>No Retargeting</v>
      </c>
      <c r="AO197" s="32" t="s">
        <v>589</v>
      </c>
      <c r="AP197" s="32" t="str">
        <f t="shared" si="27"/>
        <v>no contextual</v>
      </c>
      <c r="AQ197" s="32"/>
      <c r="AR197" s="32"/>
      <c r="AS197" s="32"/>
      <c r="AT197" s="32"/>
    </row>
    <row r="198" spans="2:46" ht="15" customHeight="1" x14ac:dyDescent="0.25">
      <c r="B198" s="32">
        <v>20160190</v>
      </c>
      <c r="C198" s="32"/>
      <c r="D198" s="32"/>
      <c r="E198" s="32"/>
      <c r="F198" s="32"/>
      <c r="G198" s="244"/>
      <c r="H198" s="244"/>
      <c r="I198" s="91">
        <f t="shared" si="32"/>
        <v>0</v>
      </c>
      <c r="J198" s="32"/>
      <c r="K198" s="32"/>
      <c r="L198" s="32"/>
      <c r="M198" s="32"/>
      <c r="N198" s="32"/>
      <c r="O198" s="32"/>
      <c r="P198" s="32"/>
      <c r="Q198" s="32"/>
      <c r="R198" s="186"/>
      <c r="S198" s="186"/>
      <c r="T198" s="254"/>
      <c r="U198" s="254">
        <f t="shared" si="28"/>
        <v>0</v>
      </c>
      <c r="V198" s="254">
        <f t="shared" si="29"/>
        <v>0</v>
      </c>
      <c r="W198" s="255"/>
      <c r="X198" s="26">
        <f t="shared" si="33"/>
        <v>0</v>
      </c>
      <c r="Y198" s="26">
        <f t="shared" si="30"/>
        <v>0</v>
      </c>
      <c r="Z198" s="26">
        <f t="shared" si="31"/>
        <v>0</v>
      </c>
      <c r="AA198" s="32"/>
      <c r="AB198" s="289"/>
      <c r="AC198" s="289"/>
      <c r="AD198" s="32">
        <v>3</v>
      </c>
      <c r="AE198" s="32" t="str">
        <f t="shared" si="34"/>
        <v>25</v>
      </c>
      <c r="AF198" s="32"/>
      <c r="AG198" s="32"/>
      <c r="AH198" s="32"/>
      <c r="AI198" s="32"/>
      <c r="AJ198" s="32"/>
      <c r="AK198" s="32"/>
      <c r="AL198" s="32"/>
      <c r="AM198" s="32">
        <v>63</v>
      </c>
      <c r="AN198" s="32" t="str">
        <f t="shared" si="26"/>
        <v>No Retargeting</v>
      </c>
      <c r="AO198" s="32" t="s">
        <v>589</v>
      </c>
      <c r="AP198" s="32" t="str">
        <f t="shared" si="27"/>
        <v>no contextual</v>
      </c>
      <c r="AQ198" s="32"/>
      <c r="AR198" s="32"/>
      <c r="AS198" s="32"/>
      <c r="AT198" s="32"/>
    </row>
    <row r="199" spans="2:46" ht="15" customHeight="1" x14ac:dyDescent="0.25">
      <c r="B199" s="32">
        <v>20160191</v>
      </c>
      <c r="C199" s="32"/>
      <c r="D199" s="32"/>
      <c r="E199" s="32"/>
      <c r="F199" s="32"/>
      <c r="G199" s="244"/>
      <c r="H199" s="244"/>
      <c r="I199" s="91">
        <f t="shared" si="32"/>
        <v>0</v>
      </c>
      <c r="J199" s="32"/>
      <c r="K199" s="32"/>
      <c r="L199" s="32"/>
      <c r="M199" s="32"/>
      <c r="N199" s="32"/>
      <c r="O199" s="32"/>
      <c r="P199" s="32"/>
      <c r="Q199" s="32"/>
      <c r="R199" s="186"/>
      <c r="S199" s="186"/>
      <c r="T199" s="254"/>
      <c r="U199" s="254">
        <f t="shared" si="28"/>
        <v>0</v>
      </c>
      <c r="V199" s="254">
        <f t="shared" si="29"/>
        <v>0</v>
      </c>
      <c r="W199" s="255"/>
      <c r="X199" s="26">
        <f t="shared" si="33"/>
        <v>0</v>
      </c>
      <c r="Y199" s="26">
        <f t="shared" si="30"/>
        <v>0</v>
      </c>
      <c r="Z199" s="26">
        <f t="shared" si="31"/>
        <v>0</v>
      </c>
      <c r="AA199" s="32"/>
      <c r="AB199" s="289"/>
      <c r="AC199" s="289"/>
      <c r="AD199" s="32">
        <v>3</v>
      </c>
      <c r="AE199" s="32" t="str">
        <f t="shared" si="34"/>
        <v>25</v>
      </c>
      <c r="AF199" s="32"/>
      <c r="AG199" s="32"/>
      <c r="AH199" s="32"/>
      <c r="AI199" s="32"/>
      <c r="AJ199" s="32"/>
      <c r="AK199" s="32"/>
      <c r="AL199" s="32"/>
      <c r="AM199" s="32">
        <v>64</v>
      </c>
      <c r="AN199" s="32" t="str">
        <f t="shared" si="26"/>
        <v>No Retargeting</v>
      </c>
      <c r="AO199" s="32" t="s">
        <v>589</v>
      </c>
      <c r="AP199" s="32" t="str">
        <f t="shared" si="27"/>
        <v>no contextual</v>
      </c>
      <c r="AQ199" s="32"/>
      <c r="AR199" s="32"/>
      <c r="AS199" s="32"/>
      <c r="AT199" s="32"/>
    </row>
    <row r="200" spans="2:46" ht="15" customHeight="1" x14ac:dyDescent="0.25">
      <c r="B200" s="32">
        <v>20160192</v>
      </c>
      <c r="C200" s="32"/>
      <c r="D200" s="32"/>
      <c r="E200" s="32"/>
      <c r="F200" s="32"/>
      <c r="G200" s="244"/>
      <c r="H200" s="244"/>
      <c r="I200" s="91">
        <f t="shared" si="32"/>
        <v>0</v>
      </c>
      <c r="J200" s="32"/>
      <c r="K200" s="32"/>
      <c r="L200" s="32"/>
      <c r="M200" s="32"/>
      <c r="N200" s="32"/>
      <c r="O200" s="32"/>
      <c r="P200" s="32"/>
      <c r="Q200" s="32"/>
      <c r="R200" s="186"/>
      <c r="S200" s="186"/>
      <c r="T200" s="254"/>
      <c r="U200" s="254">
        <f t="shared" si="28"/>
        <v>0</v>
      </c>
      <c r="V200" s="254">
        <f t="shared" si="29"/>
        <v>0</v>
      </c>
      <c r="W200" s="255"/>
      <c r="X200" s="26">
        <f t="shared" si="33"/>
        <v>0</v>
      </c>
      <c r="Y200" s="26">
        <f t="shared" si="30"/>
        <v>0</v>
      </c>
      <c r="Z200" s="26">
        <f t="shared" si="31"/>
        <v>0</v>
      </c>
      <c r="AA200" s="32"/>
      <c r="AB200" s="289"/>
      <c r="AC200" s="289"/>
      <c r="AD200" s="32">
        <v>3</v>
      </c>
      <c r="AE200" s="32" t="str">
        <f t="shared" si="34"/>
        <v>25</v>
      </c>
      <c r="AF200" s="32"/>
      <c r="AG200" s="32"/>
      <c r="AH200" s="32"/>
      <c r="AI200" s="32"/>
      <c r="AJ200" s="32"/>
      <c r="AK200" s="32"/>
      <c r="AL200" s="32"/>
      <c r="AM200" s="32">
        <v>65</v>
      </c>
      <c r="AN200" s="32" t="str">
        <f t="shared" si="26"/>
        <v>No Retargeting</v>
      </c>
      <c r="AO200" s="32" t="s">
        <v>589</v>
      </c>
      <c r="AP200" s="32" t="str">
        <f t="shared" si="27"/>
        <v>no contextual</v>
      </c>
      <c r="AQ200" s="32"/>
      <c r="AR200" s="32"/>
      <c r="AS200" s="32"/>
      <c r="AT200" s="32"/>
    </row>
    <row r="201" spans="2:46" ht="15" customHeight="1" x14ac:dyDescent="0.25">
      <c r="B201" s="32">
        <v>20160193</v>
      </c>
      <c r="C201" s="32"/>
      <c r="D201" s="32"/>
      <c r="E201" s="32"/>
      <c r="F201" s="32"/>
      <c r="G201" s="244"/>
      <c r="H201" s="244"/>
      <c r="I201" s="91">
        <f t="shared" si="32"/>
        <v>0</v>
      </c>
      <c r="J201" s="32"/>
      <c r="K201" s="32"/>
      <c r="L201" s="32"/>
      <c r="M201" s="32"/>
      <c r="N201" s="32"/>
      <c r="O201" s="32"/>
      <c r="P201" s="32"/>
      <c r="Q201" s="32"/>
      <c r="R201" s="186"/>
      <c r="S201" s="186"/>
      <c r="T201" s="254"/>
      <c r="U201" s="254">
        <f t="shared" si="28"/>
        <v>0</v>
      </c>
      <c r="V201" s="254">
        <f t="shared" si="29"/>
        <v>0</v>
      </c>
      <c r="W201" s="255"/>
      <c r="X201" s="26">
        <f t="shared" si="33"/>
        <v>0</v>
      </c>
      <c r="Y201" s="26">
        <f t="shared" si="30"/>
        <v>0</v>
      </c>
      <c r="Z201" s="26">
        <f t="shared" si="31"/>
        <v>0</v>
      </c>
      <c r="AA201" s="32"/>
      <c r="AB201" s="289"/>
      <c r="AC201" s="289"/>
      <c r="AD201" s="32">
        <v>3</v>
      </c>
      <c r="AE201" s="32" t="str">
        <f t="shared" si="34"/>
        <v>25</v>
      </c>
      <c r="AF201" s="32"/>
      <c r="AG201" s="32"/>
      <c r="AH201" s="32"/>
      <c r="AI201" s="32"/>
      <c r="AJ201" s="32"/>
      <c r="AK201" s="32"/>
      <c r="AL201" s="32"/>
      <c r="AM201" s="32">
        <v>66</v>
      </c>
      <c r="AN201" s="32" t="str">
        <f t="shared" ref="AN201:AN264" si="35">IF(ISNUMBER(SEARCH("retargeting",L201&amp;M201&amp;N201&amp;O201,1)),"Specify Tagging","No Retargeting")</f>
        <v>No Retargeting</v>
      </c>
      <c r="AO201" s="32" t="s">
        <v>589</v>
      </c>
      <c r="AP201" s="32" t="str">
        <f t="shared" ref="AP201:AP264" si="36">IF(ISNUMBER(SEARCH("Context",L201&amp;M201&amp;N201&amp;O201,1)),"Please Provide list","no contextual")</f>
        <v>no contextual</v>
      </c>
      <c r="AQ201" s="32"/>
      <c r="AR201" s="32"/>
      <c r="AS201" s="32"/>
      <c r="AT201" s="32"/>
    </row>
    <row r="202" spans="2:46" ht="15" customHeight="1" x14ac:dyDescent="0.25">
      <c r="B202" s="32">
        <v>20160194</v>
      </c>
      <c r="C202" s="32"/>
      <c r="D202" s="32"/>
      <c r="E202" s="32"/>
      <c r="F202" s="32"/>
      <c r="G202" s="244"/>
      <c r="H202" s="244"/>
      <c r="I202" s="91">
        <f t="shared" si="32"/>
        <v>0</v>
      </c>
      <c r="J202" s="32"/>
      <c r="K202" s="32"/>
      <c r="L202" s="32"/>
      <c r="M202" s="32"/>
      <c r="N202" s="32"/>
      <c r="O202" s="32"/>
      <c r="P202" s="32"/>
      <c r="Q202" s="32"/>
      <c r="R202" s="186"/>
      <c r="S202" s="186"/>
      <c r="T202" s="254"/>
      <c r="U202" s="254">
        <f t="shared" ref="U202:U265" si="37">T202*R202</f>
        <v>0</v>
      </c>
      <c r="V202" s="254">
        <f t="shared" ref="V202:V265" si="38">T202*S202</f>
        <v>0</v>
      </c>
      <c r="W202" s="255"/>
      <c r="X202" s="26">
        <f t="shared" si="33"/>
        <v>0</v>
      </c>
      <c r="Y202" s="26">
        <f t="shared" ref="Y202:Y265" si="39">X202*R202</f>
        <v>0</v>
      </c>
      <c r="Z202" s="26">
        <f t="shared" ref="Z202:Z265" si="40">X202*S202</f>
        <v>0</v>
      </c>
      <c r="AA202" s="32"/>
      <c r="AB202" s="289"/>
      <c r="AC202" s="289"/>
      <c r="AD202" s="32">
        <v>3</v>
      </c>
      <c r="AE202" s="32" t="str">
        <f t="shared" si="34"/>
        <v>25</v>
      </c>
      <c r="AF202" s="32"/>
      <c r="AG202" s="32"/>
      <c r="AH202" s="32"/>
      <c r="AI202" s="32"/>
      <c r="AJ202" s="32"/>
      <c r="AK202" s="32"/>
      <c r="AL202" s="32"/>
      <c r="AM202" s="32">
        <v>67</v>
      </c>
      <c r="AN202" s="32" t="str">
        <f t="shared" si="35"/>
        <v>No Retargeting</v>
      </c>
      <c r="AO202" s="32" t="s">
        <v>589</v>
      </c>
      <c r="AP202" s="32" t="str">
        <f t="shared" si="36"/>
        <v>no contextual</v>
      </c>
      <c r="AQ202" s="32"/>
      <c r="AR202" s="32"/>
      <c r="AS202" s="32"/>
      <c r="AT202" s="32"/>
    </row>
    <row r="203" spans="2:46" ht="15" customHeight="1" x14ac:dyDescent="0.25">
      <c r="B203" s="32">
        <v>20160195</v>
      </c>
      <c r="C203" s="32"/>
      <c r="D203" s="32"/>
      <c r="E203" s="32"/>
      <c r="F203" s="32"/>
      <c r="G203" s="244"/>
      <c r="H203" s="244"/>
      <c r="I203" s="91">
        <f t="shared" si="32"/>
        <v>0</v>
      </c>
      <c r="J203" s="32"/>
      <c r="K203" s="32"/>
      <c r="L203" s="32"/>
      <c r="M203" s="32"/>
      <c r="N203" s="32"/>
      <c r="O203" s="32"/>
      <c r="P203" s="32"/>
      <c r="Q203" s="32"/>
      <c r="R203" s="186"/>
      <c r="S203" s="186"/>
      <c r="T203" s="254"/>
      <c r="U203" s="254">
        <f t="shared" si="37"/>
        <v>0</v>
      </c>
      <c r="V203" s="254">
        <f t="shared" si="38"/>
        <v>0</v>
      </c>
      <c r="W203" s="255"/>
      <c r="X203" s="26">
        <f t="shared" si="33"/>
        <v>0</v>
      </c>
      <c r="Y203" s="26">
        <f t="shared" si="39"/>
        <v>0</v>
      </c>
      <c r="Z203" s="26">
        <f t="shared" si="40"/>
        <v>0</v>
      </c>
      <c r="AA203" s="32"/>
      <c r="AB203" s="289"/>
      <c r="AC203" s="289"/>
      <c r="AD203" s="32">
        <v>3</v>
      </c>
      <c r="AE203" s="32" t="str">
        <f t="shared" si="34"/>
        <v>25</v>
      </c>
      <c r="AF203" s="32"/>
      <c r="AG203" s="32"/>
      <c r="AH203" s="32"/>
      <c r="AI203" s="32"/>
      <c r="AJ203" s="32"/>
      <c r="AK203" s="32"/>
      <c r="AL203" s="32"/>
      <c r="AM203" s="32">
        <v>68</v>
      </c>
      <c r="AN203" s="32" t="str">
        <f t="shared" si="35"/>
        <v>No Retargeting</v>
      </c>
      <c r="AO203" s="32" t="s">
        <v>589</v>
      </c>
      <c r="AP203" s="32" t="str">
        <f t="shared" si="36"/>
        <v>no contextual</v>
      </c>
      <c r="AQ203" s="32"/>
      <c r="AR203" s="32"/>
      <c r="AS203" s="32"/>
      <c r="AT203" s="32"/>
    </row>
    <row r="204" spans="2:46" ht="15" customHeight="1" x14ac:dyDescent="0.25">
      <c r="B204" s="32">
        <v>20160196</v>
      </c>
      <c r="C204" s="32"/>
      <c r="D204" s="32"/>
      <c r="E204" s="32"/>
      <c r="F204" s="32"/>
      <c r="G204" s="244"/>
      <c r="H204" s="244"/>
      <c r="I204" s="91">
        <f t="shared" si="32"/>
        <v>0</v>
      </c>
      <c r="J204" s="32"/>
      <c r="K204" s="32"/>
      <c r="L204" s="32"/>
      <c r="M204" s="32"/>
      <c r="N204" s="32"/>
      <c r="O204" s="32"/>
      <c r="P204" s="32"/>
      <c r="Q204" s="32"/>
      <c r="R204" s="186"/>
      <c r="S204" s="186"/>
      <c r="T204" s="254"/>
      <c r="U204" s="254">
        <f t="shared" si="37"/>
        <v>0</v>
      </c>
      <c r="V204" s="254">
        <f t="shared" si="38"/>
        <v>0</v>
      </c>
      <c r="W204" s="255"/>
      <c r="X204" s="26">
        <f t="shared" si="33"/>
        <v>0</v>
      </c>
      <c r="Y204" s="26">
        <f t="shared" si="39"/>
        <v>0</v>
      </c>
      <c r="Z204" s="26">
        <f t="shared" si="40"/>
        <v>0</v>
      </c>
      <c r="AA204" s="32"/>
      <c r="AB204" s="289"/>
      <c r="AC204" s="289"/>
      <c r="AD204" s="32">
        <v>3</v>
      </c>
      <c r="AE204" s="32" t="str">
        <f t="shared" si="34"/>
        <v>25</v>
      </c>
      <c r="AF204" s="32"/>
      <c r="AG204" s="32"/>
      <c r="AH204" s="32"/>
      <c r="AI204" s="32"/>
      <c r="AJ204" s="32"/>
      <c r="AK204" s="32"/>
      <c r="AL204" s="32"/>
      <c r="AM204" s="32">
        <v>69</v>
      </c>
      <c r="AN204" s="32" t="str">
        <f t="shared" si="35"/>
        <v>No Retargeting</v>
      </c>
      <c r="AO204" s="32" t="s">
        <v>589</v>
      </c>
      <c r="AP204" s="32" t="str">
        <f t="shared" si="36"/>
        <v>no contextual</v>
      </c>
      <c r="AQ204" s="32"/>
      <c r="AR204" s="32"/>
      <c r="AS204" s="32"/>
      <c r="AT204" s="32"/>
    </row>
    <row r="205" spans="2:46" ht="15" customHeight="1" x14ac:dyDescent="0.25">
      <c r="B205" s="32">
        <v>20160197</v>
      </c>
      <c r="C205" s="32"/>
      <c r="D205" s="32"/>
      <c r="E205" s="32"/>
      <c r="F205" s="32"/>
      <c r="G205" s="244"/>
      <c r="H205" s="244"/>
      <c r="I205" s="91">
        <f t="shared" si="32"/>
        <v>0</v>
      </c>
      <c r="J205" s="32"/>
      <c r="K205" s="32"/>
      <c r="L205" s="32"/>
      <c r="M205" s="32"/>
      <c r="N205" s="32"/>
      <c r="O205" s="32"/>
      <c r="P205" s="32"/>
      <c r="Q205" s="32"/>
      <c r="R205" s="186"/>
      <c r="S205" s="186"/>
      <c r="T205" s="254"/>
      <c r="U205" s="254">
        <f t="shared" si="37"/>
        <v>0</v>
      </c>
      <c r="V205" s="254">
        <f t="shared" si="38"/>
        <v>0</v>
      </c>
      <c r="W205" s="255"/>
      <c r="X205" s="26">
        <f t="shared" si="33"/>
        <v>0</v>
      </c>
      <c r="Y205" s="26">
        <f t="shared" si="39"/>
        <v>0</v>
      </c>
      <c r="Z205" s="26">
        <f t="shared" si="40"/>
        <v>0</v>
      </c>
      <c r="AA205" s="32"/>
      <c r="AB205" s="289"/>
      <c r="AC205" s="289"/>
      <c r="AD205" s="32">
        <v>3</v>
      </c>
      <c r="AE205" s="32" t="str">
        <f t="shared" si="34"/>
        <v>25</v>
      </c>
      <c r="AF205" s="32"/>
      <c r="AG205" s="32"/>
      <c r="AH205" s="32"/>
      <c r="AI205" s="32"/>
      <c r="AJ205" s="32"/>
      <c r="AK205" s="32"/>
      <c r="AL205" s="32"/>
      <c r="AM205" s="32">
        <v>70</v>
      </c>
      <c r="AN205" s="32" t="str">
        <f t="shared" si="35"/>
        <v>No Retargeting</v>
      </c>
      <c r="AO205" s="32" t="s">
        <v>589</v>
      </c>
      <c r="AP205" s="32" t="str">
        <f t="shared" si="36"/>
        <v>no contextual</v>
      </c>
      <c r="AQ205" s="32"/>
      <c r="AR205" s="32"/>
      <c r="AS205" s="32"/>
      <c r="AT205" s="32"/>
    </row>
    <row r="206" spans="2:46" ht="15" customHeight="1" x14ac:dyDescent="0.25">
      <c r="B206" s="32">
        <v>20160198</v>
      </c>
      <c r="C206" s="32"/>
      <c r="D206" s="32"/>
      <c r="E206" s="32"/>
      <c r="F206" s="32"/>
      <c r="G206" s="244"/>
      <c r="H206" s="244"/>
      <c r="I206" s="91">
        <f t="shared" si="32"/>
        <v>0</v>
      </c>
      <c r="J206" s="32"/>
      <c r="K206" s="32"/>
      <c r="L206" s="32"/>
      <c r="M206" s="32"/>
      <c r="N206" s="32"/>
      <c r="O206" s="32"/>
      <c r="P206" s="32"/>
      <c r="Q206" s="32"/>
      <c r="R206" s="186"/>
      <c r="S206" s="186"/>
      <c r="T206" s="254"/>
      <c r="U206" s="254">
        <f t="shared" si="37"/>
        <v>0</v>
      </c>
      <c r="V206" s="254">
        <f t="shared" si="38"/>
        <v>0</v>
      </c>
      <c r="W206" s="255"/>
      <c r="X206" s="26">
        <f t="shared" si="33"/>
        <v>0</v>
      </c>
      <c r="Y206" s="26">
        <f t="shared" si="39"/>
        <v>0</v>
      </c>
      <c r="Z206" s="26">
        <f t="shared" si="40"/>
        <v>0</v>
      </c>
      <c r="AA206" s="32"/>
      <c r="AB206" s="289"/>
      <c r="AC206" s="289"/>
      <c r="AD206" s="32">
        <v>3</v>
      </c>
      <c r="AE206" s="32" t="str">
        <f t="shared" si="34"/>
        <v>25</v>
      </c>
      <c r="AF206" s="32"/>
      <c r="AG206" s="32"/>
      <c r="AH206" s="32"/>
      <c r="AI206" s="32"/>
      <c r="AJ206" s="32"/>
      <c r="AK206" s="32"/>
      <c r="AL206" s="32"/>
      <c r="AM206" s="32">
        <v>71</v>
      </c>
      <c r="AN206" s="32" t="str">
        <f t="shared" si="35"/>
        <v>No Retargeting</v>
      </c>
      <c r="AO206" s="32" t="s">
        <v>589</v>
      </c>
      <c r="AP206" s="32" t="str">
        <f t="shared" si="36"/>
        <v>no contextual</v>
      </c>
      <c r="AQ206" s="32"/>
      <c r="AR206" s="32"/>
      <c r="AS206" s="32"/>
      <c r="AT206" s="32"/>
    </row>
    <row r="207" spans="2:46" ht="15" customHeight="1" x14ac:dyDescent="0.25">
      <c r="B207" s="32">
        <v>20160199</v>
      </c>
      <c r="C207" s="32"/>
      <c r="D207" s="32"/>
      <c r="E207" s="32"/>
      <c r="F207" s="32"/>
      <c r="G207" s="244"/>
      <c r="H207" s="244"/>
      <c r="I207" s="91">
        <f t="shared" si="32"/>
        <v>0</v>
      </c>
      <c r="J207" s="32"/>
      <c r="K207" s="32"/>
      <c r="L207" s="32"/>
      <c r="M207" s="32"/>
      <c r="N207" s="32"/>
      <c r="O207" s="32"/>
      <c r="P207" s="32"/>
      <c r="Q207" s="32"/>
      <c r="R207" s="186"/>
      <c r="S207" s="186"/>
      <c r="T207" s="254"/>
      <c r="U207" s="254">
        <f t="shared" si="37"/>
        <v>0</v>
      </c>
      <c r="V207" s="254">
        <f t="shared" si="38"/>
        <v>0</v>
      </c>
      <c r="W207" s="255"/>
      <c r="X207" s="26">
        <f t="shared" si="33"/>
        <v>0</v>
      </c>
      <c r="Y207" s="26">
        <f t="shared" si="39"/>
        <v>0</v>
      </c>
      <c r="Z207" s="26">
        <f t="shared" si="40"/>
        <v>0</v>
      </c>
      <c r="AA207" s="32"/>
      <c r="AB207" s="289"/>
      <c r="AC207" s="289"/>
      <c r="AD207" s="32">
        <v>3</v>
      </c>
      <c r="AE207" s="32" t="str">
        <f t="shared" si="34"/>
        <v>25</v>
      </c>
      <c r="AF207" s="32"/>
      <c r="AG207" s="32"/>
      <c r="AH207" s="32"/>
      <c r="AI207" s="32"/>
      <c r="AJ207" s="32"/>
      <c r="AK207" s="32"/>
      <c r="AL207" s="32"/>
      <c r="AM207" s="32">
        <v>72</v>
      </c>
      <c r="AN207" s="32" t="str">
        <f t="shared" si="35"/>
        <v>No Retargeting</v>
      </c>
      <c r="AO207" s="32" t="s">
        <v>589</v>
      </c>
      <c r="AP207" s="32" t="str">
        <f t="shared" si="36"/>
        <v>no contextual</v>
      </c>
      <c r="AQ207" s="32"/>
      <c r="AR207" s="32"/>
      <c r="AS207" s="32"/>
      <c r="AT207" s="32"/>
    </row>
    <row r="208" spans="2:46" ht="15" customHeight="1" x14ac:dyDescent="0.25">
      <c r="B208" s="32">
        <v>20160200</v>
      </c>
      <c r="C208" s="32"/>
      <c r="D208" s="32"/>
      <c r="E208" s="32"/>
      <c r="F208" s="32"/>
      <c r="G208" s="244"/>
      <c r="H208" s="244"/>
      <c r="I208" s="91">
        <f t="shared" ref="I208:I271" si="41">IF(G208=0,0,(WORKDAY(G208,-5,Holidays)))</f>
        <v>0</v>
      </c>
      <c r="J208" s="32"/>
      <c r="K208" s="32"/>
      <c r="L208" s="32"/>
      <c r="M208" s="32"/>
      <c r="N208" s="32"/>
      <c r="O208" s="32"/>
      <c r="P208" s="32"/>
      <c r="Q208" s="32"/>
      <c r="R208" s="186"/>
      <c r="S208" s="186"/>
      <c r="T208" s="254"/>
      <c r="U208" s="254">
        <f t="shared" si="37"/>
        <v>0</v>
      </c>
      <c r="V208" s="254">
        <f t="shared" si="38"/>
        <v>0</v>
      </c>
      <c r="W208" s="255"/>
      <c r="X208" s="26">
        <f t="shared" ref="X208:X271" si="42">T208/1000*W208</f>
        <v>0</v>
      </c>
      <c r="Y208" s="26">
        <f t="shared" si="39"/>
        <v>0</v>
      </c>
      <c r="Z208" s="26">
        <f t="shared" si="40"/>
        <v>0</v>
      </c>
      <c r="AA208" s="32"/>
      <c r="AB208" s="289"/>
      <c r="AC208" s="289"/>
      <c r="AD208" s="32">
        <v>3</v>
      </c>
      <c r="AE208" s="32" t="str">
        <f t="shared" ref="AE208:AE271" si="43">IF(J208="xaxis TV","10","25")</f>
        <v>25</v>
      </c>
      <c r="AF208" s="32"/>
      <c r="AG208" s="32"/>
      <c r="AH208" s="32"/>
      <c r="AI208" s="32"/>
      <c r="AJ208" s="32"/>
      <c r="AK208" s="32"/>
      <c r="AL208" s="32"/>
      <c r="AM208" s="32">
        <v>73</v>
      </c>
      <c r="AN208" s="32" t="str">
        <f t="shared" si="35"/>
        <v>No Retargeting</v>
      </c>
      <c r="AO208" s="32" t="s">
        <v>589</v>
      </c>
      <c r="AP208" s="32" t="str">
        <f t="shared" si="36"/>
        <v>no contextual</v>
      </c>
      <c r="AQ208" s="32"/>
      <c r="AR208" s="32"/>
      <c r="AS208" s="32"/>
      <c r="AT208" s="32"/>
    </row>
    <row r="209" spans="2:46" ht="15" customHeight="1" x14ac:dyDescent="0.25">
      <c r="B209" s="32">
        <v>20160201</v>
      </c>
      <c r="C209" s="32"/>
      <c r="D209" s="32"/>
      <c r="E209" s="32"/>
      <c r="F209" s="32"/>
      <c r="G209" s="244"/>
      <c r="H209" s="244"/>
      <c r="I209" s="91">
        <f t="shared" si="41"/>
        <v>0</v>
      </c>
      <c r="J209" s="32"/>
      <c r="K209" s="32"/>
      <c r="L209" s="32"/>
      <c r="M209" s="32"/>
      <c r="N209" s="32"/>
      <c r="O209" s="32"/>
      <c r="P209" s="32"/>
      <c r="Q209" s="32"/>
      <c r="R209" s="186"/>
      <c r="S209" s="186"/>
      <c r="T209" s="254"/>
      <c r="U209" s="254">
        <f t="shared" si="37"/>
        <v>0</v>
      </c>
      <c r="V209" s="254">
        <f t="shared" si="38"/>
        <v>0</v>
      </c>
      <c r="W209" s="255"/>
      <c r="X209" s="26">
        <f t="shared" si="42"/>
        <v>0</v>
      </c>
      <c r="Y209" s="26">
        <f t="shared" si="39"/>
        <v>0</v>
      </c>
      <c r="Z209" s="26">
        <f t="shared" si="40"/>
        <v>0</v>
      </c>
      <c r="AA209" s="32"/>
      <c r="AB209" s="289"/>
      <c r="AC209" s="289"/>
      <c r="AD209" s="32">
        <v>3</v>
      </c>
      <c r="AE209" s="32" t="str">
        <f t="shared" si="43"/>
        <v>25</v>
      </c>
      <c r="AF209" s="32"/>
      <c r="AG209" s="32"/>
      <c r="AH209" s="32"/>
      <c r="AI209" s="32"/>
      <c r="AJ209" s="32"/>
      <c r="AK209" s="32"/>
      <c r="AL209" s="32"/>
      <c r="AM209" s="32">
        <v>74</v>
      </c>
      <c r="AN209" s="32" t="str">
        <f t="shared" si="35"/>
        <v>No Retargeting</v>
      </c>
      <c r="AO209" s="32" t="s">
        <v>589</v>
      </c>
      <c r="AP209" s="32" t="str">
        <f t="shared" si="36"/>
        <v>no contextual</v>
      </c>
      <c r="AQ209" s="32"/>
      <c r="AR209" s="32"/>
      <c r="AS209" s="32"/>
      <c r="AT209" s="32"/>
    </row>
    <row r="210" spans="2:46" ht="15" customHeight="1" x14ac:dyDescent="0.25">
      <c r="B210" s="32">
        <v>20160202</v>
      </c>
      <c r="C210" s="32"/>
      <c r="D210" s="32"/>
      <c r="E210" s="32"/>
      <c r="F210" s="32"/>
      <c r="G210" s="244"/>
      <c r="H210" s="244"/>
      <c r="I210" s="91">
        <f t="shared" si="41"/>
        <v>0</v>
      </c>
      <c r="J210" s="32"/>
      <c r="K210" s="32"/>
      <c r="L210" s="32"/>
      <c r="M210" s="32"/>
      <c r="N210" s="32"/>
      <c r="O210" s="32"/>
      <c r="P210" s="32"/>
      <c r="Q210" s="32"/>
      <c r="R210" s="186"/>
      <c r="S210" s="186"/>
      <c r="T210" s="254"/>
      <c r="U210" s="254">
        <f t="shared" si="37"/>
        <v>0</v>
      </c>
      <c r="V210" s="254">
        <f t="shared" si="38"/>
        <v>0</v>
      </c>
      <c r="W210" s="255"/>
      <c r="X210" s="26">
        <f t="shared" si="42"/>
        <v>0</v>
      </c>
      <c r="Y210" s="26">
        <f t="shared" si="39"/>
        <v>0</v>
      </c>
      <c r="Z210" s="26">
        <f t="shared" si="40"/>
        <v>0</v>
      </c>
      <c r="AA210" s="32"/>
      <c r="AB210" s="289"/>
      <c r="AC210" s="289"/>
      <c r="AD210" s="32">
        <v>3</v>
      </c>
      <c r="AE210" s="32" t="str">
        <f t="shared" si="43"/>
        <v>25</v>
      </c>
      <c r="AF210" s="32"/>
      <c r="AG210" s="32"/>
      <c r="AH210" s="32"/>
      <c r="AI210" s="32"/>
      <c r="AJ210" s="32"/>
      <c r="AK210" s="32"/>
      <c r="AL210" s="32"/>
      <c r="AM210" s="32">
        <v>75</v>
      </c>
      <c r="AN210" s="32" t="str">
        <f t="shared" si="35"/>
        <v>No Retargeting</v>
      </c>
      <c r="AO210" s="32" t="s">
        <v>589</v>
      </c>
      <c r="AP210" s="32" t="str">
        <f t="shared" si="36"/>
        <v>no contextual</v>
      </c>
      <c r="AQ210" s="32"/>
      <c r="AR210" s="32"/>
      <c r="AS210" s="32"/>
      <c r="AT210" s="32"/>
    </row>
    <row r="211" spans="2:46" ht="15" customHeight="1" x14ac:dyDescent="0.25">
      <c r="B211" s="32">
        <v>20160203</v>
      </c>
      <c r="C211" s="32"/>
      <c r="D211" s="32"/>
      <c r="E211" s="32"/>
      <c r="F211" s="32"/>
      <c r="G211" s="244"/>
      <c r="H211" s="244"/>
      <c r="I211" s="91">
        <f t="shared" si="41"/>
        <v>0</v>
      </c>
      <c r="J211" s="32"/>
      <c r="K211" s="32"/>
      <c r="L211" s="32"/>
      <c r="M211" s="32"/>
      <c r="N211" s="32"/>
      <c r="O211" s="32"/>
      <c r="P211" s="32"/>
      <c r="Q211" s="32"/>
      <c r="R211" s="186"/>
      <c r="S211" s="186"/>
      <c r="T211" s="254"/>
      <c r="U211" s="254">
        <f t="shared" si="37"/>
        <v>0</v>
      </c>
      <c r="V211" s="254">
        <f t="shared" si="38"/>
        <v>0</v>
      </c>
      <c r="W211" s="255"/>
      <c r="X211" s="26">
        <f t="shared" si="42"/>
        <v>0</v>
      </c>
      <c r="Y211" s="26">
        <f t="shared" si="39"/>
        <v>0</v>
      </c>
      <c r="Z211" s="26">
        <f t="shared" si="40"/>
        <v>0</v>
      </c>
      <c r="AA211" s="32"/>
      <c r="AB211" s="289"/>
      <c r="AC211" s="289"/>
      <c r="AD211" s="32">
        <v>3</v>
      </c>
      <c r="AE211" s="32" t="str">
        <f t="shared" si="43"/>
        <v>25</v>
      </c>
      <c r="AF211" s="32"/>
      <c r="AG211" s="32"/>
      <c r="AH211" s="32"/>
      <c r="AI211" s="32"/>
      <c r="AJ211" s="32"/>
      <c r="AK211" s="32"/>
      <c r="AL211" s="32"/>
      <c r="AM211" s="32">
        <v>76</v>
      </c>
      <c r="AN211" s="32" t="str">
        <f t="shared" si="35"/>
        <v>No Retargeting</v>
      </c>
      <c r="AO211" s="32" t="s">
        <v>589</v>
      </c>
      <c r="AP211" s="32" t="str">
        <f t="shared" si="36"/>
        <v>no contextual</v>
      </c>
      <c r="AQ211" s="32"/>
      <c r="AR211" s="32"/>
      <c r="AS211" s="32"/>
      <c r="AT211" s="32"/>
    </row>
    <row r="212" spans="2:46" ht="15" customHeight="1" x14ac:dyDescent="0.25">
      <c r="B212" s="32">
        <v>20160204</v>
      </c>
      <c r="C212" s="32"/>
      <c r="D212" s="32"/>
      <c r="E212" s="32"/>
      <c r="F212" s="32"/>
      <c r="G212" s="244"/>
      <c r="H212" s="244"/>
      <c r="I212" s="91">
        <f t="shared" si="41"/>
        <v>0</v>
      </c>
      <c r="J212" s="32"/>
      <c r="K212" s="32"/>
      <c r="L212" s="32"/>
      <c r="M212" s="32"/>
      <c r="N212" s="32"/>
      <c r="O212" s="32"/>
      <c r="P212" s="32"/>
      <c r="Q212" s="32"/>
      <c r="R212" s="186"/>
      <c r="S212" s="186"/>
      <c r="T212" s="254"/>
      <c r="U212" s="254">
        <f t="shared" si="37"/>
        <v>0</v>
      </c>
      <c r="V212" s="254">
        <f t="shared" si="38"/>
        <v>0</v>
      </c>
      <c r="W212" s="255"/>
      <c r="X212" s="26">
        <f t="shared" si="42"/>
        <v>0</v>
      </c>
      <c r="Y212" s="26">
        <f t="shared" si="39"/>
        <v>0</v>
      </c>
      <c r="Z212" s="26">
        <f t="shared" si="40"/>
        <v>0</v>
      </c>
      <c r="AA212" s="32"/>
      <c r="AB212" s="289"/>
      <c r="AC212" s="289"/>
      <c r="AD212" s="32">
        <v>3</v>
      </c>
      <c r="AE212" s="32" t="str">
        <f t="shared" si="43"/>
        <v>25</v>
      </c>
      <c r="AF212" s="32"/>
      <c r="AG212" s="32"/>
      <c r="AH212" s="32"/>
      <c r="AI212" s="32"/>
      <c r="AJ212" s="32"/>
      <c r="AK212" s="32"/>
      <c r="AL212" s="32"/>
      <c r="AM212" s="32">
        <v>77</v>
      </c>
      <c r="AN212" s="32" t="str">
        <f t="shared" si="35"/>
        <v>No Retargeting</v>
      </c>
      <c r="AO212" s="32" t="s">
        <v>589</v>
      </c>
      <c r="AP212" s="32" t="str">
        <f t="shared" si="36"/>
        <v>no contextual</v>
      </c>
      <c r="AQ212" s="32"/>
      <c r="AR212" s="32"/>
      <c r="AS212" s="32"/>
      <c r="AT212" s="32"/>
    </row>
    <row r="213" spans="2:46" ht="15" customHeight="1" x14ac:dyDescent="0.25">
      <c r="B213" s="32">
        <v>20160205</v>
      </c>
      <c r="C213" s="32"/>
      <c r="D213" s="32"/>
      <c r="E213" s="32"/>
      <c r="F213" s="32"/>
      <c r="G213" s="244"/>
      <c r="H213" s="244"/>
      <c r="I213" s="91">
        <f t="shared" si="41"/>
        <v>0</v>
      </c>
      <c r="J213" s="32"/>
      <c r="K213" s="32"/>
      <c r="L213" s="32"/>
      <c r="M213" s="32"/>
      <c r="N213" s="32"/>
      <c r="O213" s="32"/>
      <c r="P213" s="32"/>
      <c r="Q213" s="32"/>
      <c r="R213" s="186"/>
      <c r="S213" s="186"/>
      <c r="T213" s="254"/>
      <c r="U213" s="254">
        <f t="shared" si="37"/>
        <v>0</v>
      </c>
      <c r="V213" s="254">
        <f t="shared" si="38"/>
        <v>0</v>
      </c>
      <c r="W213" s="255"/>
      <c r="X213" s="26">
        <f t="shared" si="42"/>
        <v>0</v>
      </c>
      <c r="Y213" s="26">
        <f t="shared" si="39"/>
        <v>0</v>
      </c>
      <c r="Z213" s="26">
        <f t="shared" si="40"/>
        <v>0</v>
      </c>
      <c r="AA213" s="32"/>
      <c r="AB213" s="289"/>
      <c r="AC213" s="289"/>
      <c r="AD213" s="32">
        <v>3</v>
      </c>
      <c r="AE213" s="32" t="str">
        <f t="shared" si="43"/>
        <v>25</v>
      </c>
      <c r="AF213" s="32"/>
      <c r="AG213" s="32"/>
      <c r="AH213" s="32"/>
      <c r="AI213" s="32"/>
      <c r="AJ213" s="32"/>
      <c r="AK213" s="32"/>
      <c r="AL213" s="32"/>
      <c r="AM213" s="32">
        <v>78</v>
      </c>
      <c r="AN213" s="32" t="str">
        <f t="shared" si="35"/>
        <v>No Retargeting</v>
      </c>
      <c r="AO213" s="32" t="s">
        <v>589</v>
      </c>
      <c r="AP213" s="32" t="str">
        <f t="shared" si="36"/>
        <v>no contextual</v>
      </c>
      <c r="AQ213" s="32"/>
      <c r="AR213" s="32"/>
      <c r="AS213" s="32"/>
      <c r="AT213" s="32"/>
    </row>
    <row r="214" spans="2:46" ht="15" customHeight="1" x14ac:dyDescent="0.25">
      <c r="B214" s="32">
        <v>20160206</v>
      </c>
      <c r="C214" s="32"/>
      <c r="D214" s="32"/>
      <c r="E214" s="32"/>
      <c r="F214" s="32"/>
      <c r="G214" s="244"/>
      <c r="H214" s="244"/>
      <c r="I214" s="91">
        <f t="shared" si="41"/>
        <v>0</v>
      </c>
      <c r="J214" s="32"/>
      <c r="K214" s="32"/>
      <c r="L214" s="32"/>
      <c r="M214" s="32"/>
      <c r="N214" s="32"/>
      <c r="O214" s="32"/>
      <c r="P214" s="32"/>
      <c r="Q214" s="32"/>
      <c r="R214" s="186"/>
      <c r="S214" s="186"/>
      <c r="T214" s="254"/>
      <c r="U214" s="254">
        <f t="shared" si="37"/>
        <v>0</v>
      </c>
      <c r="V214" s="254">
        <f t="shared" si="38"/>
        <v>0</v>
      </c>
      <c r="W214" s="255"/>
      <c r="X214" s="26">
        <f t="shared" si="42"/>
        <v>0</v>
      </c>
      <c r="Y214" s="26">
        <f t="shared" si="39"/>
        <v>0</v>
      </c>
      <c r="Z214" s="26">
        <f t="shared" si="40"/>
        <v>0</v>
      </c>
      <c r="AA214" s="32"/>
      <c r="AB214" s="289"/>
      <c r="AC214" s="289"/>
      <c r="AD214" s="32">
        <v>3</v>
      </c>
      <c r="AE214" s="32" t="str">
        <f t="shared" si="43"/>
        <v>25</v>
      </c>
      <c r="AF214" s="32"/>
      <c r="AG214" s="32"/>
      <c r="AH214" s="32"/>
      <c r="AI214" s="32"/>
      <c r="AJ214" s="32"/>
      <c r="AK214" s="32"/>
      <c r="AL214" s="32"/>
      <c r="AM214" s="32">
        <v>79</v>
      </c>
      <c r="AN214" s="32" t="str">
        <f t="shared" si="35"/>
        <v>No Retargeting</v>
      </c>
      <c r="AO214" s="32" t="s">
        <v>589</v>
      </c>
      <c r="AP214" s="32" t="str">
        <f t="shared" si="36"/>
        <v>no contextual</v>
      </c>
      <c r="AQ214" s="32"/>
      <c r="AR214" s="32"/>
      <c r="AS214" s="32"/>
      <c r="AT214" s="32"/>
    </row>
    <row r="215" spans="2:46" ht="15" customHeight="1" x14ac:dyDescent="0.25">
      <c r="B215" s="32">
        <v>20160207</v>
      </c>
      <c r="C215" s="32"/>
      <c r="D215" s="32"/>
      <c r="E215" s="32"/>
      <c r="F215" s="32"/>
      <c r="G215" s="244"/>
      <c r="H215" s="244"/>
      <c r="I215" s="91">
        <f t="shared" si="41"/>
        <v>0</v>
      </c>
      <c r="J215" s="32"/>
      <c r="K215" s="32"/>
      <c r="L215" s="32"/>
      <c r="M215" s="32"/>
      <c r="N215" s="32"/>
      <c r="O215" s="32"/>
      <c r="P215" s="32"/>
      <c r="Q215" s="32"/>
      <c r="R215" s="186"/>
      <c r="S215" s="186"/>
      <c r="T215" s="254"/>
      <c r="U215" s="254">
        <f t="shared" si="37"/>
        <v>0</v>
      </c>
      <c r="V215" s="254">
        <f t="shared" si="38"/>
        <v>0</v>
      </c>
      <c r="W215" s="255"/>
      <c r="X215" s="26">
        <f t="shared" si="42"/>
        <v>0</v>
      </c>
      <c r="Y215" s="26">
        <f t="shared" si="39"/>
        <v>0</v>
      </c>
      <c r="Z215" s="26">
        <f t="shared" si="40"/>
        <v>0</v>
      </c>
      <c r="AA215" s="32"/>
      <c r="AB215" s="289"/>
      <c r="AC215" s="289"/>
      <c r="AD215" s="32">
        <v>3</v>
      </c>
      <c r="AE215" s="32" t="str">
        <f t="shared" si="43"/>
        <v>25</v>
      </c>
      <c r="AF215" s="32"/>
      <c r="AG215" s="32"/>
      <c r="AH215" s="32"/>
      <c r="AI215" s="32"/>
      <c r="AJ215" s="32"/>
      <c r="AK215" s="32"/>
      <c r="AL215" s="32"/>
      <c r="AM215" s="32">
        <v>80</v>
      </c>
      <c r="AN215" s="32" t="str">
        <f t="shared" si="35"/>
        <v>No Retargeting</v>
      </c>
      <c r="AO215" s="32" t="s">
        <v>589</v>
      </c>
      <c r="AP215" s="32" t="str">
        <f t="shared" si="36"/>
        <v>no contextual</v>
      </c>
      <c r="AQ215" s="32"/>
      <c r="AR215" s="32"/>
      <c r="AS215" s="32"/>
      <c r="AT215" s="32"/>
    </row>
    <row r="216" spans="2:46" ht="15" customHeight="1" x14ac:dyDescent="0.25">
      <c r="B216" s="32">
        <v>20160208</v>
      </c>
      <c r="C216" s="32"/>
      <c r="D216" s="32"/>
      <c r="E216" s="32"/>
      <c r="F216" s="32"/>
      <c r="G216" s="244"/>
      <c r="H216" s="244"/>
      <c r="I216" s="91">
        <f t="shared" si="41"/>
        <v>0</v>
      </c>
      <c r="J216" s="32"/>
      <c r="K216" s="32"/>
      <c r="L216" s="32"/>
      <c r="M216" s="32"/>
      <c r="N216" s="32"/>
      <c r="O216" s="32"/>
      <c r="P216" s="32"/>
      <c r="Q216" s="32"/>
      <c r="R216" s="186"/>
      <c r="S216" s="186"/>
      <c r="T216" s="254"/>
      <c r="U216" s="254">
        <f t="shared" si="37"/>
        <v>0</v>
      </c>
      <c r="V216" s="254">
        <f t="shared" si="38"/>
        <v>0</v>
      </c>
      <c r="W216" s="255"/>
      <c r="X216" s="26">
        <f t="shared" si="42"/>
        <v>0</v>
      </c>
      <c r="Y216" s="26">
        <f t="shared" si="39"/>
        <v>0</v>
      </c>
      <c r="Z216" s="26">
        <f t="shared" si="40"/>
        <v>0</v>
      </c>
      <c r="AA216" s="32"/>
      <c r="AB216" s="289"/>
      <c r="AC216" s="289"/>
      <c r="AD216" s="32">
        <v>3</v>
      </c>
      <c r="AE216" s="32" t="str">
        <f t="shared" si="43"/>
        <v>25</v>
      </c>
      <c r="AF216" s="32"/>
      <c r="AG216" s="32"/>
      <c r="AH216" s="32"/>
      <c r="AI216" s="32"/>
      <c r="AJ216" s="32"/>
      <c r="AK216" s="32"/>
      <c r="AL216" s="32"/>
      <c r="AM216" s="32">
        <v>81</v>
      </c>
      <c r="AN216" s="32" t="str">
        <f t="shared" si="35"/>
        <v>No Retargeting</v>
      </c>
      <c r="AO216" s="32" t="s">
        <v>589</v>
      </c>
      <c r="AP216" s="32" t="str">
        <f t="shared" si="36"/>
        <v>no contextual</v>
      </c>
      <c r="AQ216" s="32"/>
      <c r="AR216" s="32"/>
      <c r="AS216" s="32"/>
      <c r="AT216" s="32"/>
    </row>
    <row r="217" spans="2:46" ht="15" customHeight="1" x14ac:dyDescent="0.25">
      <c r="B217" s="32">
        <v>20160209</v>
      </c>
      <c r="C217" s="32"/>
      <c r="D217" s="32"/>
      <c r="E217" s="32"/>
      <c r="F217" s="32"/>
      <c r="G217" s="244"/>
      <c r="H217" s="244"/>
      <c r="I217" s="91">
        <f t="shared" si="41"/>
        <v>0</v>
      </c>
      <c r="J217" s="32"/>
      <c r="K217" s="32"/>
      <c r="L217" s="32"/>
      <c r="M217" s="32"/>
      <c r="N217" s="32"/>
      <c r="O217" s="32"/>
      <c r="P217" s="32"/>
      <c r="Q217" s="32"/>
      <c r="R217" s="186"/>
      <c r="S217" s="186"/>
      <c r="T217" s="254"/>
      <c r="U217" s="254">
        <f t="shared" si="37"/>
        <v>0</v>
      </c>
      <c r="V217" s="254">
        <f t="shared" si="38"/>
        <v>0</v>
      </c>
      <c r="W217" s="255"/>
      <c r="X217" s="26">
        <f t="shared" si="42"/>
        <v>0</v>
      </c>
      <c r="Y217" s="26">
        <f t="shared" si="39"/>
        <v>0</v>
      </c>
      <c r="Z217" s="26">
        <f t="shared" si="40"/>
        <v>0</v>
      </c>
      <c r="AA217" s="32"/>
      <c r="AB217" s="289"/>
      <c r="AC217" s="289"/>
      <c r="AD217" s="32">
        <v>3</v>
      </c>
      <c r="AE217" s="32" t="str">
        <f t="shared" si="43"/>
        <v>25</v>
      </c>
      <c r="AF217" s="32"/>
      <c r="AG217" s="32"/>
      <c r="AH217" s="32"/>
      <c r="AI217" s="32"/>
      <c r="AJ217" s="32"/>
      <c r="AK217" s="32"/>
      <c r="AL217" s="32"/>
      <c r="AM217" s="32">
        <v>82</v>
      </c>
      <c r="AN217" s="32" t="str">
        <f t="shared" si="35"/>
        <v>No Retargeting</v>
      </c>
      <c r="AO217" s="32" t="s">
        <v>589</v>
      </c>
      <c r="AP217" s="32" t="str">
        <f t="shared" si="36"/>
        <v>no contextual</v>
      </c>
      <c r="AQ217" s="32"/>
      <c r="AR217" s="32"/>
      <c r="AS217" s="32"/>
      <c r="AT217" s="32"/>
    </row>
    <row r="218" spans="2:46" ht="15" customHeight="1" x14ac:dyDescent="0.25">
      <c r="B218" s="32">
        <v>20160210</v>
      </c>
      <c r="C218" s="32"/>
      <c r="D218" s="32"/>
      <c r="E218" s="32"/>
      <c r="F218" s="32"/>
      <c r="G218" s="244"/>
      <c r="H218" s="244"/>
      <c r="I218" s="91">
        <f t="shared" ref="I218" si="44">IF(G218=0,0,(WORKDAY(G218,-5,Holidays)))</f>
        <v>0</v>
      </c>
      <c r="J218" s="32"/>
      <c r="K218" s="32"/>
      <c r="L218" s="32"/>
      <c r="M218" s="32"/>
      <c r="N218" s="32"/>
      <c r="O218" s="32"/>
      <c r="P218" s="32"/>
      <c r="Q218" s="32"/>
      <c r="R218" s="186"/>
      <c r="S218" s="186"/>
      <c r="T218" s="254"/>
      <c r="U218" s="254">
        <f t="shared" si="37"/>
        <v>0</v>
      </c>
      <c r="V218" s="254">
        <f t="shared" si="38"/>
        <v>0</v>
      </c>
      <c r="W218" s="255"/>
      <c r="X218" s="26">
        <f t="shared" si="42"/>
        <v>0</v>
      </c>
      <c r="Y218" s="26">
        <f t="shared" si="39"/>
        <v>0</v>
      </c>
      <c r="Z218" s="26">
        <f t="shared" si="40"/>
        <v>0</v>
      </c>
      <c r="AA218" s="32"/>
      <c r="AB218" s="289"/>
      <c r="AC218" s="289"/>
      <c r="AD218" s="32">
        <v>3</v>
      </c>
      <c r="AE218" s="32" t="str">
        <f t="shared" si="43"/>
        <v>25</v>
      </c>
      <c r="AF218" s="32"/>
      <c r="AG218" s="32"/>
      <c r="AH218" s="32"/>
      <c r="AI218" s="32"/>
      <c r="AJ218" s="32"/>
      <c r="AK218" s="32"/>
      <c r="AL218" s="32"/>
      <c r="AM218" s="32">
        <v>83</v>
      </c>
      <c r="AN218" s="32" t="str">
        <f t="shared" si="35"/>
        <v>No Retargeting</v>
      </c>
      <c r="AO218" s="32" t="s">
        <v>589</v>
      </c>
      <c r="AP218" s="32" t="str">
        <f t="shared" si="36"/>
        <v>no contextual</v>
      </c>
      <c r="AQ218" s="32"/>
      <c r="AR218" s="32"/>
      <c r="AS218" s="32"/>
      <c r="AT218" s="32"/>
    </row>
    <row r="219" spans="2:46" ht="15" customHeight="1" x14ac:dyDescent="0.25">
      <c r="B219" s="32">
        <v>20160211</v>
      </c>
      <c r="C219" s="32"/>
      <c r="D219" s="32"/>
      <c r="E219" s="32"/>
      <c r="F219" s="32"/>
      <c r="G219" s="244"/>
      <c r="H219" s="244"/>
      <c r="I219" s="91">
        <f t="shared" si="41"/>
        <v>0</v>
      </c>
      <c r="J219" s="32"/>
      <c r="K219" s="32"/>
      <c r="L219" s="32"/>
      <c r="M219" s="32"/>
      <c r="N219" s="32"/>
      <c r="O219" s="32"/>
      <c r="P219" s="32"/>
      <c r="Q219" s="32"/>
      <c r="R219" s="186"/>
      <c r="S219" s="186"/>
      <c r="T219" s="254"/>
      <c r="U219" s="254">
        <f t="shared" si="37"/>
        <v>0</v>
      </c>
      <c r="V219" s="254">
        <f t="shared" si="38"/>
        <v>0</v>
      </c>
      <c r="W219" s="255"/>
      <c r="X219" s="26">
        <f t="shared" si="42"/>
        <v>0</v>
      </c>
      <c r="Y219" s="26">
        <f t="shared" si="39"/>
        <v>0</v>
      </c>
      <c r="Z219" s="26">
        <f t="shared" si="40"/>
        <v>0</v>
      </c>
      <c r="AA219" s="32"/>
      <c r="AB219" s="289"/>
      <c r="AC219" s="289"/>
      <c r="AD219" s="32">
        <v>3</v>
      </c>
      <c r="AE219" s="32" t="str">
        <f t="shared" si="43"/>
        <v>25</v>
      </c>
      <c r="AF219" s="32"/>
      <c r="AG219" s="32"/>
      <c r="AH219" s="32"/>
      <c r="AI219" s="32"/>
      <c r="AJ219" s="32"/>
      <c r="AK219" s="32"/>
      <c r="AL219" s="32"/>
      <c r="AM219" s="32">
        <v>84</v>
      </c>
      <c r="AN219" s="32" t="str">
        <f t="shared" si="35"/>
        <v>No Retargeting</v>
      </c>
      <c r="AO219" s="32" t="s">
        <v>589</v>
      </c>
      <c r="AP219" s="32" t="str">
        <f t="shared" si="36"/>
        <v>no contextual</v>
      </c>
      <c r="AQ219" s="32"/>
      <c r="AR219" s="32"/>
      <c r="AS219" s="32"/>
      <c r="AT219" s="32"/>
    </row>
    <row r="220" spans="2:46" ht="15" customHeight="1" x14ac:dyDescent="0.25">
      <c r="B220" s="32">
        <v>20160212</v>
      </c>
      <c r="C220" s="32"/>
      <c r="D220" s="32"/>
      <c r="E220" s="32"/>
      <c r="F220" s="32"/>
      <c r="G220" s="244"/>
      <c r="H220" s="244"/>
      <c r="I220" s="91">
        <f t="shared" si="41"/>
        <v>0</v>
      </c>
      <c r="J220" s="32"/>
      <c r="K220" s="32"/>
      <c r="L220" s="32"/>
      <c r="M220" s="32"/>
      <c r="N220" s="32"/>
      <c r="O220" s="32"/>
      <c r="P220" s="32"/>
      <c r="Q220" s="32"/>
      <c r="R220" s="186"/>
      <c r="S220" s="186"/>
      <c r="T220" s="254"/>
      <c r="U220" s="254">
        <f t="shared" si="37"/>
        <v>0</v>
      </c>
      <c r="V220" s="254">
        <f t="shared" si="38"/>
        <v>0</v>
      </c>
      <c r="W220" s="255"/>
      <c r="X220" s="26">
        <f t="shared" si="42"/>
        <v>0</v>
      </c>
      <c r="Y220" s="26">
        <f t="shared" si="39"/>
        <v>0</v>
      </c>
      <c r="Z220" s="26">
        <f t="shared" si="40"/>
        <v>0</v>
      </c>
      <c r="AA220" s="32"/>
      <c r="AB220" s="289"/>
      <c r="AC220" s="289"/>
      <c r="AD220" s="32">
        <v>3</v>
      </c>
      <c r="AE220" s="32" t="str">
        <f t="shared" si="43"/>
        <v>25</v>
      </c>
      <c r="AF220" s="32"/>
      <c r="AG220" s="32"/>
      <c r="AH220" s="32"/>
      <c r="AI220" s="32"/>
      <c r="AJ220" s="32"/>
      <c r="AK220" s="32"/>
      <c r="AL220" s="32"/>
      <c r="AM220" s="32">
        <v>85</v>
      </c>
      <c r="AN220" s="32" t="str">
        <f t="shared" si="35"/>
        <v>No Retargeting</v>
      </c>
      <c r="AO220" s="32" t="s">
        <v>589</v>
      </c>
      <c r="AP220" s="32" t="str">
        <f t="shared" si="36"/>
        <v>no contextual</v>
      </c>
      <c r="AQ220" s="32"/>
      <c r="AR220" s="32"/>
      <c r="AS220" s="32"/>
      <c r="AT220" s="32"/>
    </row>
    <row r="221" spans="2:46" ht="15" customHeight="1" x14ac:dyDescent="0.25">
      <c r="B221" s="32">
        <v>20160213</v>
      </c>
      <c r="C221" s="32"/>
      <c r="D221" s="32"/>
      <c r="E221" s="32"/>
      <c r="F221" s="32"/>
      <c r="G221" s="244"/>
      <c r="H221" s="244"/>
      <c r="I221" s="91">
        <f t="shared" si="41"/>
        <v>0</v>
      </c>
      <c r="J221" s="32"/>
      <c r="K221" s="32"/>
      <c r="L221" s="32"/>
      <c r="M221" s="32"/>
      <c r="N221" s="32"/>
      <c r="O221" s="32"/>
      <c r="P221" s="32"/>
      <c r="Q221" s="32"/>
      <c r="R221" s="186"/>
      <c r="S221" s="186"/>
      <c r="T221" s="254"/>
      <c r="U221" s="254">
        <f t="shared" si="37"/>
        <v>0</v>
      </c>
      <c r="V221" s="254">
        <f t="shared" si="38"/>
        <v>0</v>
      </c>
      <c r="W221" s="255"/>
      <c r="X221" s="26">
        <f t="shared" si="42"/>
        <v>0</v>
      </c>
      <c r="Y221" s="26">
        <f t="shared" si="39"/>
        <v>0</v>
      </c>
      <c r="Z221" s="26">
        <f t="shared" si="40"/>
        <v>0</v>
      </c>
      <c r="AA221" s="32"/>
      <c r="AB221" s="289"/>
      <c r="AC221" s="289"/>
      <c r="AD221" s="32">
        <v>3</v>
      </c>
      <c r="AE221" s="32" t="str">
        <f t="shared" si="43"/>
        <v>25</v>
      </c>
      <c r="AF221" s="32"/>
      <c r="AG221" s="32"/>
      <c r="AH221" s="32"/>
      <c r="AI221" s="32"/>
      <c r="AJ221" s="32"/>
      <c r="AK221" s="32"/>
      <c r="AL221" s="32"/>
      <c r="AM221" s="32">
        <v>86</v>
      </c>
      <c r="AN221" s="32" t="str">
        <f t="shared" si="35"/>
        <v>No Retargeting</v>
      </c>
      <c r="AO221" s="32" t="s">
        <v>589</v>
      </c>
      <c r="AP221" s="32" t="str">
        <f t="shared" si="36"/>
        <v>no contextual</v>
      </c>
      <c r="AQ221" s="32"/>
      <c r="AR221" s="32"/>
      <c r="AS221" s="32"/>
      <c r="AT221" s="32"/>
    </row>
    <row r="222" spans="2:46" ht="15" customHeight="1" x14ac:dyDescent="0.25">
      <c r="B222" s="32">
        <v>20160214</v>
      </c>
      <c r="C222" s="32"/>
      <c r="D222" s="32"/>
      <c r="E222" s="32"/>
      <c r="F222" s="32"/>
      <c r="G222" s="244"/>
      <c r="H222" s="244"/>
      <c r="I222" s="91">
        <f t="shared" si="41"/>
        <v>0</v>
      </c>
      <c r="J222" s="32"/>
      <c r="K222" s="32"/>
      <c r="L222" s="32"/>
      <c r="M222" s="32"/>
      <c r="N222" s="32"/>
      <c r="O222" s="32"/>
      <c r="P222" s="32"/>
      <c r="Q222" s="32"/>
      <c r="R222" s="186"/>
      <c r="S222" s="186"/>
      <c r="T222" s="254"/>
      <c r="U222" s="254">
        <f t="shared" si="37"/>
        <v>0</v>
      </c>
      <c r="V222" s="254">
        <f t="shared" si="38"/>
        <v>0</v>
      </c>
      <c r="W222" s="255"/>
      <c r="X222" s="26">
        <f t="shared" si="42"/>
        <v>0</v>
      </c>
      <c r="Y222" s="26">
        <f t="shared" si="39"/>
        <v>0</v>
      </c>
      <c r="Z222" s="26">
        <f t="shared" si="40"/>
        <v>0</v>
      </c>
      <c r="AA222" s="32"/>
      <c r="AB222" s="289"/>
      <c r="AC222" s="289"/>
      <c r="AD222" s="32">
        <v>3</v>
      </c>
      <c r="AE222" s="32" t="str">
        <f t="shared" si="43"/>
        <v>25</v>
      </c>
      <c r="AF222" s="32"/>
      <c r="AG222" s="32"/>
      <c r="AH222" s="32"/>
      <c r="AI222" s="32"/>
      <c r="AJ222" s="32"/>
      <c r="AK222" s="32"/>
      <c r="AL222" s="32"/>
      <c r="AM222" s="32">
        <v>87</v>
      </c>
      <c r="AN222" s="32" t="str">
        <f t="shared" si="35"/>
        <v>No Retargeting</v>
      </c>
      <c r="AO222" s="32" t="s">
        <v>589</v>
      </c>
      <c r="AP222" s="32" t="str">
        <f t="shared" si="36"/>
        <v>no contextual</v>
      </c>
      <c r="AQ222" s="32"/>
      <c r="AR222" s="32"/>
      <c r="AS222" s="32"/>
      <c r="AT222" s="32"/>
    </row>
    <row r="223" spans="2:46" ht="15" customHeight="1" x14ac:dyDescent="0.25">
      <c r="B223" s="32">
        <v>20160215</v>
      </c>
      <c r="C223" s="32"/>
      <c r="D223" s="32"/>
      <c r="E223" s="32"/>
      <c r="F223" s="32"/>
      <c r="G223" s="244"/>
      <c r="H223" s="244"/>
      <c r="I223" s="91">
        <f t="shared" si="41"/>
        <v>0</v>
      </c>
      <c r="J223" s="32"/>
      <c r="K223" s="32"/>
      <c r="L223" s="32"/>
      <c r="M223" s="32"/>
      <c r="N223" s="32"/>
      <c r="O223" s="32"/>
      <c r="P223" s="32"/>
      <c r="Q223" s="32"/>
      <c r="R223" s="186"/>
      <c r="S223" s="186"/>
      <c r="T223" s="254"/>
      <c r="U223" s="254">
        <f t="shared" si="37"/>
        <v>0</v>
      </c>
      <c r="V223" s="254">
        <f t="shared" si="38"/>
        <v>0</v>
      </c>
      <c r="W223" s="255"/>
      <c r="X223" s="26">
        <f t="shared" si="42"/>
        <v>0</v>
      </c>
      <c r="Y223" s="26">
        <f t="shared" si="39"/>
        <v>0</v>
      </c>
      <c r="Z223" s="26">
        <f t="shared" si="40"/>
        <v>0</v>
      </c>
      <c r="AA223" s="32"/>
      <c r="AB223" s="289"/>
      <c r="AC223" s="289"/>
      <c r="AD223" s="32">
        <v>3</v>
      </c>
      <c r="AE223" s="32" t="str">
        <f t="shared" si="43"/>
        <v>25</v>
      </c>
      <c r="AF223" s="32"/>
      <c r="AG223" s="32"/>
      <c r="AH223" s="32"/>
      <c r="AI223" s="32"/>
      <c r="AJ223" s="32"/>
      <c r="AK223" s="32"/>
      <c r="AL223" s="32"/>
      <c r="AM223" s="32">
        <v>88</v>
      </c>
      <c r="AN223" s="32" t="str">
        <f t="shared" si="35"/>
        <v>No Retargeting</v>
      </c>
      <c r="AO223" s="32" t="s">
        <v>589</v>
      </c>
      <c r="AP223" s="32" t="str">
        <f t="shared" si="36"/>
        <v>no contextual</v>
      </c>
      <c r="AQ223" s="32"/>
      <c r="AR223" s="32"/>
      <c r="AS223" s="32"/>
      <c r="AT223" s="32"/>
    </row>
    <row r="224" spans="2:46" ht="15" customHeight="1" x14ac:dyDescent="0.25">
      <c r="B224" s="32">
        <v>20160216</v>
      </c>
      <c r="C224" s="32"/>
      <c r="D224" s="32"/>
      <c r="E224" s="32"/>
      <c r="F224" s="32"/>
      <c r="G224" s="244"/>
      <c r="H224" s="244"/>
      <c r="I224" s="91">
        <f t="shared" si="41"/>
        <v>0</v>
      </c>
      <c r="J224" s="32"/>
      <c r="K224" s="32"/>
      <c r="L224" s="32"/>
      <c r="M224" s="32"/>
      <c r="N224" s="32"/>
      <c r="O224" s="32"/>
      <c r="P224" s="32"/>
      <c r="Q224" s="32"/>
      <c r="R224" s="186"/>
      <c r="S224" s="186"/>
      <c r="T224" s="254"/>
      <c r="U224" s="254">
        <f t="shared" si="37"/>
        <v>0</v>
      </c>
      <c r="V224" s="254">
        <f t="shared" si="38"/>
        <v>0</v>
      </c>
      <c r="W224" s="255"/>
      <c r="X224" s="26">
        <f t="shared" si="42"/>
        <v>0</v>
      </c>
      <c r="Y224" s="26">
        <f t="shared" si="39"/>
        <v>0</v>
      </c>
      <c r="Z224" s="26">
        <f t="shared" si="40"/>
        <v>0</v>
      </c>
      <c r="AA224" s="32"/>
      <c r="AB224" s="289"/>
      <c r="AC224" s="289"/>
      <c r="AD224" s="32">
        <v>3</v>
      </c>
      <c r="AE224" s="32" t="str">
        <f t="shared" si="43"/>
        <v>25</v>
      </c>
      <c r="AF224" s="32"/>
      <c r="AG224" s="32"/>
      <c r="AH224" s="32"/>
      <c r="AI224" s="32"/>
      <c r="AJ224" s="32"/>
      <c r="AK224" s="32"/>
      <c r="AL224" s="32"/>
      <c r="AM224" s="32">
        <v>89</v>
      </c>
      <c r="AN224" s="32" t="str">
        <f t="shared" si="35"/>
        <v>No Retargeting</v>
      </c>
      <c r="AO224" s="32" t="s">
        <v>589</v>
      </c>
      <c r="AP224" s="32" t="str">
        <f t="shared" si="36"/>
        <v>no contextual</v>
      </c>
      <c r="AQ224" s="32"/>
      <c r="AR224" s="32"/>
      <c r="AS224" s="32"/>
      <c r="AT224" s="32"/>
    </row>
    <row r="225" spans="2:46" ht="15" customHeight="1" x14ac:dyDescent="0.25">
      <c r="B225" s="32">
        <v>20160217</v>
      </c>
      <c r="C225" s="32"/>
      <c r="D225" s="32"/>
      <c r="E225" s="32"/>
      <c r="F225" s="32"/>
      <c r="G225" s="244"/>
      <c r="H225" s="244"/>
      <c r="I225" s="91">
        <f t="shared" si="41"/>
        <v>0</v>
      </c>
      <c r="J225" s="32"/>
      <c r="K225" s="32"/>
      <c r="L225" s="32"/>
      <c r="M225" s="32"/>
      <c r="N225" s="32"/>
      <c r="O225" s="32"/>
      <c r="P225" s="32"/>
      <c r="Q225" s="32"/>
      <c r="R225" s="186"/>
      <c r="S225" s="186"/>
      <c r="T225" s="254"/>
      <c r="U225" s="254">
        <f t="shared" si="37"/>
        <v>0</v>
      </c>
      <c r="V225" s="254">
        <f t="shared" si="38"/>
        <v>0</v>
      </c>
      <c r="W225" s="255"/>
      <c r="X225" s="26">
        <f t="shared" si="42"/>
        <v>0</v>
      </c>
      <c r="Y225" s="26">
        <f t="shared" si="39"/>
        <v>0</v>
      </c>
      <c r="Z225" s="26">
        <f t="shared" si="40"/>
        <v>0</v>
      </c>
      <c r="AA225" s="32"/>
      <c r="AB225" s="289"/>
      <c r="AC225" s="289"/>
      <c r="AD225" s="32">
        <v>3</v>
      </c>
      <c r="AE225" s="32" t="str">
        <f t="shared" si="43"/>
        <v>25</v>
      </c>
      <c r="AF225" s="32"/>
      <c r="AG225" s="32"/>
      <c r="AH225" s="32"/>
      <c r="AI225" s="32"/>
      <c r="AJ225" s="32"/>
      <c r="AK225" s="32"/>
      <c r="AL225" s="32"/>
      <c r="AM225" s="32">
        <v>90</v>
      </c>
      <c r="AN225" s="32" t="str">
        <f t="shared" si="35"/>
        <v>No Retargeting</v>
      </c>
      <c r="AO225" s="32" t="s">
        <v>589</v>
      </c>
      <c r="AP225" s="32" t="str">
        <f t="shared" si="36"/>
        <v>no contextual</v>
      </c>
      <c r="AQ225" s="32"/>
      <c r="AR225" s="32"/>
      <c r="AS225" s="32"/>
      <c r="AT225" s="32"/>
    </row>
    <row r="226" spans="2:46" ht="15" customHeight="1" x14ac:dyDescent="0.25">
      <c r="B226" s="32">
        <v>20160218</v>
      </c>
      <c r="C226" s="32"/>
      <c r="D226" s="32"/>
      <c r="E226" s="32"/>
      <c r="F226" s="32"/>
      <c r="G226" s="244"/>
      <c r="H226" s="244"/>
      <c r="I226" s="91">
        <f t="shared" si="41"/>
        <v>0</v>
      </c>
      <c r="J226" s="32"/>
      <c r="K226" s="32"/>
      <c r="L226" s="32"/>
      <c r="M226" s="32"/>
      <c r="N226" s="32"/>
      <c r="O226" s="32"/>
      <c r="P226" s="32"/>
      <c r="Q226" s="32"/>
      <c r="R226" s="186"/>
      <c r="S226" s="186"/>
      <c r="T226" s="254"/>
      <c r="U226" s="254">
        <f t="shared" si="37"/>
        <v>0</v>
      </c>
      <c r="V226" s="254">
        <f t="shared" si="38"/>
        <v>0</v>
      </c>
      <c r="W226" s="255"/>
      <c r="X226" s="26">
        <f t="shared" si="42"/>
        <v>0</v>
      </c>
      <c r="Y226" s="26">
        <f t="shared" si="39"/>
        <v>0</v>
      </c>
      <c r="Z226" s="26">
        <f t="shared" si="40"/>
        <v>0</v>
      </c>
      <c r="AA226" s="32"/>
      <c r="AB226" s="289"/>
      <c r="AC226" s="289"/>
      <c r="AD226" s="32">
        <v>3</v>
      </c>
      <c r="AE226" s="32" t="str">
        <f t="shared" si="43"/>
        <v>25</v>
      </c>
      <c r="AF226" s="32"/>
      <c r="AG226" s="32"/>
      <c r="AH226" s="32"/>
      <c r="AI226" s="32"/>
      <c r="AJ226" s="32"/>
      <c r="AK226" s="32"/>
      <c r="AL226" s="32"/>
      <c r="AM226" s="32">
        <v>91</v>
      </c>
      <c r="AN226" s="32" t="str">
        <f t="shared" si="35"/>
        <v>No Retargeting</v>
      </c>
      <c r="AO226" s="32" t="s">
        <v>589</v>
      </c>
      <c r="AP226" s="32" t="str">
        <f t="shared" si="36"/>
        <v>no contextual</v>
      </c>
      <c r="AQ226" s="32"/>
      <c r="AR226" s="32"/>
      <c r="AS226" s="32"/>
      <c r="AT226" s="32"/>
    </row>
    <row r="227" spans="2:46" ht="15" customHeight="1" x14ac:dyDescent="0.25">
      <c r="B227" s="32">
        <v>20160219</v>
      </c>
      <c r="C227" s="32"/>
      <c r="D227" s="32"/>
      <c r="E227" s="32"/>
      <c r="F227" s="32"/>
      <c r="G227" s="244"/>
      <c r="H227" s="244"/>
      <c r="I227" s="91">
        <f t="shared" si="41"/>
        <v>0</v>
      </c>
      <c r="J227" s="32"/>
      <c r="K227" s="32"/>
      <c r="L227" s="32"/>
      <c r="M227" s="32"/>
      <c r="N227" s="32"/>
      <c r="O227" s="32"/>
      <c r="P227" s="32"/>
      <c r="Q227" s="32"/>
      <c r="R227" s="186"/>
      <c r="S227" s="186"/>
      <c r="T227" s="254"/>
      <c r="U227" s="254">
        <f t="shared" si="37"/>
        <v>0</v>
      </c>
      <c r="V227" s="254">
        <f t="shared" si="38"/>
        <v>0</v>
      </c>
      <c r="W227" s="255"/>
      <c r="X227" s="26">
        <f t="shared" si="42"/>
        <v>0</v>
      </c>
      <c r="Y227" s="26">
        <f t="shared" si="39"/>
        <v>0</v>
      </c>
      <c r="Z227" s="26">
        <f t="shared" si="40"/>
        <v>0</v>
      </c>
      <c r="AA227" s="32"/>
      <c r="AB227" s="289"/>
      <c r="AC227" s="332"/>
      <c r="AD227" s="32">
        <v>3</v>
      </c>
      <c r="AE227" s="32" t="str">
        <f t="shared" si="43"/>
        <v>25</v>
      </c>
      <c r="AF227" s="32"/>
      <c r="AG227" s="32"/>
      <c r="AH227" s="32"/>
      <c r="AI227" s="32"/>
      <c r="AJ227" s="32"/>
      <c r="AK227" s="32"/>
      <c r="AL227" s="32"/>
      <c r="AM227" s="32">
        <v>92</v>
      </c>
      <c r="AN227" s="32" t="str">
        <f t="shared" si="35"/>
        <v>No Retargeting</v>
      </c>
      <c r="AO227" s="32" t="s">
        <v>589</v>
      </c>
      <c r="AP227" s="32" t="str">
        <f t="shared" si="36"/>
        <v>no contextual</v>
      </c>
      <c r="AQ227" s="32"/>
      <c r="AR227" s="32"/>
      <c r="AS227" s="32"/>
      <c r="AT227" s="32"/>
    </row>
    <row r="228" spans="2:46" ht="15" customHeight="1" x14ac:dyDescent="0.25">
      <c r="B228" s="32">
        <v>20160220</v>
      </c>
      <c r="C228" s="32"/>
      <c r="D228" s="32"/>
      <c r="E228" s="32"/>
      <c r="F228" s="32"/>
      <c r="G228" s="244"/>
      <c r="H228" s="244"/>
      <c r="I228" s="91">
        <f t="shared" si="41"/>
        <v>0</v>
      </c>
      <c r="J228" s="32"/>
      <c r="K228" s="32"/>
      <c r="L228" s="32"/>
      <c r="M228" s="32"/>
      <c r="N228" s="32"/>
      <c r="O228" s="32"/>
      <c r="P228" s="32"/>
      <c r="Q228" s="32"/>
      <c r="R228" s="186"/>
      <c r="S228" s="186"/>
      <c r="T228" s="254"/>
      <c r="U228" s="254">
        <f t="shared" si="37"/>
        <v>0</v>
      </c>
      <c r="V228" s="254">
        <f t="shared" si="38"/>
        <v>0</v>
      </c>
      <c r="W228" s="255"/>
      <c r="X228" s="26">
        <f t="shared" si="42"/>
        <v>0</v>
      </c>
      <c r="Y228" s="26">
        <f t="shared" si="39"/>
        <v>0</v>
      </c>
      <c r="Z228" s="26">
        <f t="shared" si="40"/>
        <v>0</v>
      </c>
      <c r="AA228" s="32"/>
      <c r="AB228" s="289"/>
      <c r="AC228" s="289"/>
      <c r="AD228" s="32">
        <v>3</v>
      </c>
      <c r="AE228" s="32" t="str">
        <f t="shared" si="43"/>
        <v>25</v>
      </c>
      <c r="AF228" s="32"/>
      <c r="AG228" s="32"/>
      <c r="AH228" s="32"/>
      <c r="AI228" s="32"/>
      <c r="AJ228" s="32"/>
      <c r="AK228" s="32"/>
      <c r="AL228" s="32"/>
      <c r="AM228" s="32">
        <v>93</v>
      </c>
      <c r="AN228" s="32" t="str">
        <f t="shared" si="35"/>
        <v>No Retargeting</v>
      </c>
      <c r="AO228" s="32" t="s">
        <v>589</v>
      </c>
      <c r="AP228" s="32" t="str">
        <f t="shared" si="36"/>
        <v>no contextual</v>
      </c>
      <c r="AQ228" s="32"/>
      <c r="AR228" s="32"/>
      <c r="AS228" s="32"/>
      <c r="AT228" s="32"/>
    </row>
    <row r="229" spans="2:46" ht="15" customHeight="1" x14ac:dyDescent="0.25">
      <c r="B229" s="32">
        <v>20160221</v>
      </c>
      <c r="C229" s="32"/>
      <c r="D229" s="32"/>
      <c r="E229" s="32"/>
      <c r="F229" s="32"/>
      <c r="G229" s="244"/>
      <c r="H229" s="244"/>
      <c r="I229" s="91">
        <f t="shared" si="41"/>
        <v>0</v>
      </c>
      <c r="J229" s="32"/>
      <c r="K229" s="32"/>
      <c r="L229" s="32"/>
      <c r="M229" s="32"/>
      <c r="N229" s="32"/>
      <c r="O229" s="32"/>
      <c r="P229" s="32"/>
      <c r="Q229" s="32"/>
      <c r="R229" s="186"/>
      <c r="S229" s="186"/>
      <c r="T229" s="254"/>
      <c r="U229" s="254">
        <f t="shared" si="37"/>
        <v>0</v>
      </c>
      <c r="V229" s="254">
        <f t="shared" si="38"/>
        <v>0</v>
      </c>
      <c r="W229" s="255"/>
      <c r="X229" s="26">
        <f t="shared" si="42"/>
        <v>0</v>
      </c>
      <c r="Y229" s="26">
        <f t="shared" si="39"/>
        <v>0</v>
      </c>
      <c r="Z229" s="26">
        <f t="shared" si="40"/>
        <v>0</v>
      </c>
      <c r="AA229" s="32"/>
      <c r="AB229" s="289"/>
      <c r="AC229" s="289"/>
      <c r="AD229" s="32">
        <v>3</v>
      </c>
      <c r="AE229" s="32" t="str">
        <f t="shared" si="43"/>
        <v>25</v>
      </c>
      <c r="AF229" s="32"/>
      <c r="AG229" s="32"/>
      <c r="AH229" s="32"/>
      <c r="AI229" s="32"/>
      <c r="AJ229" s="32"/>
      <c r="AK229" s="32"/>
      <c r="AL229" s="32"/>
      <c r="AM229" s="32">
        <v>94</v>
      </c>
      <c r="AN229" s="32" t="str">
        <f t="shared" si="35"/>
        <v>No Retargeting</v>
      </c>
      <c r="AO229" s="32" t="s">
        <v>589</v>
      </c>
      <c r="AP229" s="32" t="str">
        <f t="shared" si="36"/>
        <v>no contextual</v>
      </c>
      <c r="AQ229" s="32"/>
      <c r="AR229" s="32"/>
      <c r="AS229" s="32"/>
      <c r="AT229" s="32"/>
    </row>
    <row r="230" spans="2:46" ht="15" customHeight="1" x14ac:dyDescent="0.25">
      <c r="B230" s="32">
        <v>20160222</v>
      </c>
      <c r="C230" s="32"/>
      <c r="D230" s="32"/>
      <c r="E230" s="32"/>
      <c r="F230" s="32"/>
      <c r="G230" s="244"/>
      <c r="H230" s="244"/>
      <c r="I230" s="91">
        <f t="shared" si="41"/>
        <v>0</v>
      </c>
      <c r="J230" s="32"/>
      <c r="K230" s="32"/>
      <c r="L230" s="32"/>
      <c r="M230" s="32"/>
      <c r="N230" s="32"/>
      <c r="O230" s="32"/>
      <c r="P230" s="32"/>
      <c r="Q230" s="32"/>
      <c r="R230" s="186"/>
      <c r="S230" s="186"/>
      <c r="T230" s="254"/>
      <c r="U230" s="254">
        <f t="shared" si="37"/>
        <v>0</v>
      </c>
      <c r="V230" s="254">
        <f t="shared" si="38"/>
        <v>0</v>
      </c>
      <c r="W230" s="255"/>
      <c r="X230" s="26">
        <f t="shared" si="42"/>
        <v>0</v>
      </c>
      <c r="Y230" s="26">
        <f t="shared" si="39"/>
        <v>0</v>
      </c>
      <c r="Z230" s="26">
        <f t="shared" si="40"/>
        <v>0</v>
      </c>
      <c r="AA230" s="32"/>
      <c r="AB230" s="289"/>
      <c r="AC230" s="289"/>
      <c r="AD230" s="32">
        <v>3</v>
      </c>
      <c r="AE230" s="32" t="str">
        <f t="shared" si="43"/>
        <v>25</v>
      </c>
      <c r="AF230" s="32"/>
      <c r="AG230" s="32"/>
      <c r="AH230" s="32"/>
      <c r="AI230" s="32"/>
      <c r="AJ230" s="32"/>
      <c r="AK230" s="32"/>
      <c r="AL230" s="32"/>
      <c r="AM230" s="32">
        <v>95</v>
      </c>
      <c r="AN230" s="32" t="str">
        <f t="shared" si="35"/>
        <v>No Retargeting</v>
      </c>
      <c r="AO230" s="32" t="s">
        <v>589</v>
      </c>
      <c r="AP230" s="32" t="str">
        <f t="shared" si="36"/>
        <v>no contextual</v>
      </c>
      <c r="AQ230" s="32"/>
      <c r="AR230" s="32"/>
      <c r="AS230" s="32"/>
      <c r="AT230" s="32"/>
    </row>
    <row r="231" spans="2:46" ht="15" customHeight="1" x14ac:dyDescent="0.25">
      <c r="B231" s="32">
        <v>20160223</v>
      </c>
      <c r="C231" s="32"/>
      <c r="D231" s="32"/>
      <c r="E231" s="32"/>
      <c r="F231" s="32"/>
      <c r="G231" s="244"/>
      <c r="H231" s="244"/>
      <c r="I231" s="91">
        <f t="shared" si="41"/>
        <v>0</v>
      </c>
      <c r="J231" s="32"/>
      <c r="K231" s="32"/>
      <c r="L231" s="32"/>
      <c r="M231" s="32"/>
      <c r="N231" s="32"/>
      <c r="O231" s="32"/>
      <c r="P231" s="32"/>
      <c r="Q231" s="32"/>
      <c r="R231" s="186"/>
      <c r="S231" s="186"/>
      <c r="T231" s="254"/>
      <c r="U231" s="254">
        <f t="shared" si="37"/>
        <v>0</v>
      </c>
      <c r="V231" s="254">
        <f t="shared" si="38"/>
        <v>0</v>
      </c>
      <c r="W231" s="255"/>
      <c r="X231" s="26">
        <f t="shared" si="42"/>
        <v>0</v>
      </c>
      <c r="Y231" s="26">
        <f t="shared" si="39"/>
        <v>0</v>
      </c>
      <c r="Z231" s="26">
        <f t="shared" si="40"/>
        <v>0</v>
      </c>
      <c r="AA231" s="32"/>
      <c r="AB231" s="289"/>
      <c r="AC231" s="289"/>
      <c r="AD231" s="32">
        <v>3</v>
      </c>
      <c r="AE231" s="32" t="str">
        <f t="shared" si="43"/>
        <v>25</v>
      </c>
      <c r="AF231" s="32"/>
      <c r="AG231" s="32"/>
      <c r="AH231" s="32"/>
      <c r="AI231" s="32"/>
      <c r="AJ231" s="32"/>
      <c r="AK231" s="32"/>
      <c r="AL231" s="32"/>
      <c r="AM231" s="32">
        <v>96</v>
      </c>
      <c r="AN231" s="32" t="str">
        <f t="shared" si="35"/>
        <v>No Retargeting</v>
      </c>
      <c r="AO231" s="32" t="s">
        <v>589</v>
      </c>
      <c r="AP231" s="32" t="str">
        <f t="shared" si="36"/>
        <v>no contextual</v>
      </c>
      <c r="AQ231" s="32"/>
      <c r="AR231" s="32"/>
      <c r="AS231" s="32"/>
      <c r="AT231" s="32"/>
    </row>
    <row r="232" spans="2:46" ht="15" customHeight="1" x14ac:dyDescent="0.25">
      <c r="B232" s="32">
        <v>20160224</v>
      </c>
      <c r="C232" s="32"/>
      <c r="D232" s="32"/>
      <c r="E232" s="32"/>
      <c r="F232" s="32"/>
      <c r="G232" s="244"/>
      <c r="H232" s="244"/>
      <c r="I232" s="91">
        <f t="shared" si="41"/>
        <v>0</v>
      </c>
      <c r="J232" s="32"/>
      <c r="K232" s="32"/>
      <c r="L232" s="32"/>
      <c r="M232" s="32"/>
      <c r="N232" s="32"/>
      <c r="O232" s="32"/>
      <c r="P232" s="32"/>
      <c r="Q232" s="32"/>
      <c r="R232" s="186"/>
      <c r="S232" s="186"/>
      <c r="T232" s="254"/>
      <c r="U232" s="254">
        <f t="shared" si="37"/>
        <v>0</v>
      </c>
      <c r="V232" s="254">
        <f t="shared" si="38"/>
        <v>0</v>
      </c>
      <c r="W232" s="255"/>
      <c r="X232" s="26">
        <f t="shared" si="42"/>
        <v>0</v>
      </c>
      <c r="Y232" s="26">
        <f t="shared" si="39"/>
        <v>0</v>
      </c>
      <c r="Z232" s="26">
        <f t="shared" si="40"/>
        <v>0</v>
      </c>
      <c r="AA232" s="32"/>
      <c r="AB232" s="289"/>
      <c r="AC232" s="289"/>
      <c r="AD232" s="32">
        <v>3</v>
      </c>
      <c r="AE232" s="32" t="str">
        <f t="shared" si="43"/>
        <v>25</v>
      </c>
      <c r="AF232" s="32"/>
      <c r="AG232" s="32"/>
      <c r="AH232" s="32"/>
      <c r="AI232" s="32"/>
      <c r="AJ232" s="32"/>
      <c r="AK232" s="32"/>
      <c r="AL232" s="32"/>
      <c r="AM232" s="32">
        <v>97</v>
      </c>
      <c r="AN232" s="32" t="str">
        <f t="shared" si="35"/>
        <v>No Retargeting</v>
      </c>
      <c r="AO232" s="32" t="s">
        <v>589</v>
      </c>
      <c r="AP232" s="32" t="str">
        <f t="shared" si="36"/>
        <v>no contextual</v>
      </c>
      <c r="AQ232" s="32"/>
      <c r="AR232" s="32"/>
      <c r="AS232" s="32"/>
      <c r="AT232" s="32"/>
    </row>
    <row r="233" spans="2:46" ht="15" customHeight="1" x14ac:dyDescent="0.25">
      <c r="B233" s="32">
        <v>20160225</v>
      </c>
      <c r="C233" s="32"/>
      <c r="D233" s="32"/>
      <c r="E233" s="32"/>
      <c r="F233" s="32"/>
      <c r="G233" s="244"/>
      <c r="H233" s="244"/>
      <c r="I233" s="91">
        <f t="shared" si="41"/>
        <v>0</v>
      </c>
      <c r="J233" s="32"/>
      <c r="K233" s="32"/>
      <c r="L233" s="32"/>
      <c r="M233" s="32"/>
      <c r="N233" s="32"/>
      <c r="O233" s="32"/>
      <c r="P233" s="32"/>
      <c r="Q233" s="32"/>
      <c r="R233" s="186"/>
      <c r="S233" s="186"/>
      <c r="T233" s="254"/>
      <c r="U233" s="254">
        <f t="shared" si="37"/>
        <v>0</v>
      </c>
      <c r="V233" s="254">
        <f t="shared" si="38"/>
        <v>0</v>
      </c>
      <c r="W233" s="255"/>
      <c r="X233" s="26">
        <f t="shared" si="42"/>
        <v>0</v>
      </c>
      <c r="Y233" s="26">
        <f t="shared" si="39"/>
        <v>0</v>
      </c>
      <c r="Z233" s="26">
        <f t="shared" si="40"/>
        <v>0</v>
      </c>
      <c r="AA233" s="32"/>
      <c r="AB233" s="289"/>
      <c r="AC233" s="289"/>
      <c r="AD233" s="32">
        <v>3</v>
      </c>
      <c r="AE233" s="32" t="str">
        <f t="shared" si="43"/>
        <v>25</v>
      </c>
      <c r="AF233" s="32"/>
      <c r="AG233" s="32"/>
      <c r="AH233" s="32"/>
      <c r="AI233" s="32"/>
      <c r="AJ233" s="32"/>
      <c r="AK233" s="32"/>
      <c r="AL233" s="32"/>
      <c r="AM233" s="32">
        <v>98</v>
      </c>
      <c r="AN233" s="32" t="str">
        <f t="shared" si="35"/>
        <v>No Retargeting</v>
      </c>
      <c r="AO233" s="32" t="s">
        <v>589</v>
      </c>
      <c r="AP233" s="32" t="str">
        <f t="shared" si="36"/>
        <v>no contextual</v>
      </c>
      <c r="AQ233" s="32"/>
      <c r="AR233" s="32"/>
      <c r="AS233" s="32"/>
      <c r="AT233" s="32"/>
    </row>
    <row r="234" spans="2:46" ht="15" customHeight="1" x14ac:dyDescent="0.25">
      <c r="B234" s="32">
        <v>20160226</v>
      </c>
      <c r="C234" s="32"/>
      <c r="D234" s="32"/>
      <c r="E234" s="32"/>
      <c r="F234" s="32"/>
      <c r="G234" s="244"/>
      <c r="H234" s="244"/>
      <c r="I234" s="91">
        <f t="shared" si="41"/>
        <v>0</v>
      </c>
      <c r="J234" s="32"/>
      <c r="K234" s="32"/>
      <c r="L234" s="32"/>
      <c r="M234" s="32"/>
      <c r="N234" s="32"/>
      <c r="O234" s="32"/>
      <c r="P234" s="32"/>
      <c r="Q234" s="32"/>
      <c r="R234" s="186"/>
      <c r="S234" s="186"/>
      <c r="T234" s="254"/>
      <c r="U234" s="254">
        <f t="shared" si="37"/>
        <v>0</v>
      </c>
      <c r="V234" s="254">
        <f t="shared" si="38"/>
        <v>0</v>
      </c>
      <c r="W234" s="255"/>
      <c r="X234" s="26">
        <f t="shared" si="42"/>
        <v>0</v>
      </c>
      <c r="Y234" s="26">
        <f t="shared" si="39"/>
        <v>0</v>
      </c>
      <c r="Z234" s="26">
        <f t="shared" si="40"/>
        <v>0</v>
      </c>
      <c r="AA234" s="32"/>
      <c r="AB234" s="289"/>
      <c r="AC234" s="289"/>
      <c r="AD234" s="32">
        <v>3</v>
      </c>
      <c r="AE234" s="32" t="str">
        <f t="shared" si="43"/>
        <v>25</v>
      </c>
      <c r="AF234" s="32"/>
      <c r="AG234" s="32"/>
      <c r="AH234" s="32"/>
      <c r="AI234" s="32"/>
      <c r="AJ234" s="32"/>
      <c r="AK234" s="32"/>
      <c r="AL234" s="32"/>
      <c r="AM234" s="32">
        <v>99</v>
      </c>
      <c r="AN234" s="32" t="str">
        <f t="shared" si="35"/>
        <v>No Retargeting</v>
      </c>
      <c r="AO234" s="32" t="s">
        <v>589</v>
      </c>
      <c r="AP234" s="32" t="str">
        <f t="shared" si="36"/>
        <v>no contextual</v>
      </c>
      <c r="AQ234" s="32"/>
      <c r="AR234" s="32"/>
      <c r="AS234" s="32"/>
      <c r="AT234" s="32"/>
    </row>
    <row r="235" spans="2:46" ht="15" customHeight="1" x14ac:dyDescent="0.25">
      <c r="B235" s="32">
        <v>20160227</v>
      </c>
      <c r="C235" s="32"/>
      <c r="D235" s="32"/>
      <c r="E235" s="32"/>
      <c r="F235" s="32"/>
      <c r="G235" s="244"/>
      <c r="H235" s="244"/>
      <c r="I235" s="91">
        <f t="shared" si="41"/>
        <v>0</v>
      </c>
      <c r="J235" s="32"/>
      <c r="K235" s="32"/>
      <c r="L235" s="32"/>
      <c r="M235" s="32"/>
      <c r="N235" s="32"/>
      <c r="O235" s="32"/>
      <c r="P235" s="32"/>
      <c r="Q235" s="32"/>
      <c r="R235" s="186"/>
      <c r="S235" s="186"/>
      <c r="T235" s="254"/>
      <c r="U235" s="254">
        <f t="shared" si="37"/>
        <v>0</v>
      </c>
      <c r="V235" s="254">
        <f t="shared" si="38"/>
        <v>0</v>
      </c>
      <c r="W235" s="255"/>
      <c r="X235" s="26">
        <f t="shared" si="42"/>
        <v>0</v>
      </c>
      <c r="Y235" s="26">
        <f t="shared" si="39"/>
        <v>0</v>
      </c>
      <c r="Z235" s="26">
        <f t="shared" si="40"/>
        <v>0</v>
      </c>
      <c r="AA235" s="32"/>
      <c r="AB235" s="289"/>
      <c r="AC235" s="289"/>
      <c r="AD235" s="32">
        <v>3</v>
      </c>
      <c r="AE235" s="32" t="str">
        <f t="shared" si="43"/>
        <v>25</v>
      </c>
      <c r="AF235" s="32"/>
      <c r="AG235" s="32"/>
      <c r="AH235" s="32"/>
      <c r="AI235" s="32"/>
      <c r="AJ235" s="32"/>
      <c r="AK235" s="32"/>
      <c r="AL235" s="32"/>
      <c r="AM235" s="32">
        <v>100</v>
      </c>
      <c r="AN235" s="32" t="str">
        <f t="shared" si="35"/>
        <v>No Retargeting</v>
      </c>
      <c r="AO235" s="32" t="s">
        <v>589</v>
      </c>
      <c r="AP235" s="32" t="str">
        <f t="shared" si="36"/>
        <v>no contextual</v>
      </c>
      <c r="AQ235" s="32"/>
      <c r="AR235" s="32"/>
      <c r="AS235" s="32"/>
      <c r="AT235" s="32"/>
    </row>
    <row r="236" spans="2:46" ht="15" customHeight="1" x14ac:dyDescent="0.25">
      <c r="B236" s="32">
        <v>20160228</v>
      </c>
      <c r="C236" s="32"/>
      <c r="D236" s="32"/>
      <c r="E236" s="32"/>
      <c r="F236" s="32"/>
      <c r="G236" s="244"/>
      <c r="H236" s="244"/>
      <c r="I236" s="91">
        <f t="shared" si="41"/>
        <v>0</v>
      </c>
      <c r="J236" s="32"/>
      <c r="K236" s="32"/>
      <c r="L236" s="32"/>
      <c r="M236" s="32"/>
      <c r="N236" s="32"/>
      <c r="O236" s="32"/>
      <c r="P236" s="32"/>
      <c r="Q236" s="32"/>
      <c r="R236" s="186"/>
      <c r="S236" s="186"/>
      <c r="T236" s="254"/>
      <c r="U236" s="254">
        <f t="shared" si="37"/>
        <v>0</v>
      </c>
      <c r="V236" s="254">
        <f t="shared" si="38"/>
        <v>0</v>
      </c>
      <c r="W236" s="255"/>
      <c r="X236" s="26">
        <f t="shared" si="42"/>
        <v>0</v>
      </c>
      <c r="Y236" s="26">
        <f t="shared" si="39"/>
        <v>0</v>
      </c>
      <c r="Z236" s="26">
        <f t="shared" si="40"/>
        <v>0</v>
      </c>
      <c r="AA236" s="32"/>
      <c r="AB236" s="289"/>
      <c r="AC236" s="289"/>
      <c r="AD236" s="32">
        <v>3</v>
      </c>
      <c r="AE236" s="32" t="str">
        <f t="shared" si="43"/>
        <v>25</v>
      </c>
      <c r="AF236" s="32"/>
      <c r="AG236" s="32"/>
      <c r="AH236" s="32"/>
      <c r="AI236" s="32"/>
      <c r="AJ236" s="32"/>
      <c r="AK236" s="32"/>
      <c r="AL236" s="32"/>
      <c r="AM236" s="32">
        <v>101</v>
      </c>
      <c r="AN236" s="32" t="str">
        <f t="shared" si="35"/>
        <v>No Retargeting</v>
      </c>
      <c r="AO236" s="32" t="s">
        <v>589</v>
      </c>
      <c r="AP236" s="32" t="str">
        <f t="shared" si="36"/>
        <v>no contextual</v>
      </c>
      <c r="AQ236" s="32"/>
      <c r="AR236" s="32"/>
      <c r="AS236" s="32"/>
      <c r="AT236" s="32"/>
    </row>
    <row r="237" spans="2:46" ht="15" customHeight="1" x14ac:dyDescent="0.25">
      <c r="B237" s="32">
        <v>20160229</v>
      </c>
      <c r="C237" s="32"/>
      <c r="D237" s="32"/>
      <c r="E237" s="32"/>
      <c r="F237" s="32"/>
      <c r="G237" s="244"/>
      <c r="H237" s="244"/>
      <c r="I237" s="91">
        <f t="shared" si="41"/>
        <v>0</v>
      </c>
      <c r="J237" s="32"/>
      <c r="K237" s="32"/>
      <c r="L237" s="32"/>
      <c r="M237" s="32"/>
      <c r="N237" s="32"/>
      <c r="O237" s="32"/>
      <c r="P237" s="32"/>
      <c r="Q237" s="32"/>
      <c r="R237" s="186"/>
      <c r="S237" s="186"/>
      <c r="T237" s="254"/>
      <c r="U237" s="254">
        <f t="shared" si="37"/>
        <v>0</v>
      </c>
      <c r="V237" s="254">
        <f t="shared" si="38"/>
        <v>0</v>
      </c>
      <c r="W237" s="255"/>
      <c r="X237" s="26">
        <f t="shared" si="42"/>
        <v>0</v>
      </c>
      <c r="Y237" s="26">
        <f t="shared" si="39"/>
        <v>0</v>
      </c>
      <c r="Z237" s="26">
        <f t="shared" si="40"/>
        <v>0</v>
      </c>
      <c r="AA237" s="32"/>
      <c r="AB237" s="289"/>
      <c r="AC237" s="289"/>
      <c r="AD237" s="32">
        <v>3</v>
      </c>
      <c r="AE237" s="32" t="str">
        <f t="shared" si="43"/>
        <v>25</v>
      </c>
      <c r="AF237" s="32"/>
      <c r="AG237" s="32"/>
      <c r="AH237" s="32"/>
      <c r="AI237" s="32"/>
      <c r="AJ237" s="32"/>
      <c r="AK237" s="32"/>
      <c r="AL237" s="32"/>
      <c r="AM237" s="32">
        <v>102</v>
      </c>
      <c r="AN237" s="32" t="str">
        <f t="shared" si="35"/>
        <v>No Retargeting</v>
      </c>
      <c r="AO237" s="32" t="s">
        <v>589</v>
      </c>
      <c r="AP237" s="32" t="str">
        <f t="shared" si="36"/>
        <v>no contextual</v>
      </c>
      <c r="AQ237" s="32"/>
      <c r="AR237" s="32"/>
      <c r="AS237" s="32"/>
      <c r="AT237" s="32"/>
    </row>
    <row r="238" spans="2:46" ht="15" customHeight="1" x14ac:dyDescent="0.25">
      <c r="B238" s="32">
        <v>20160230</v>
      </c>
      <c r="C238" s="32"/>
      <c r="D238" s="32"/>
      <c r="E238" s="32"/>
      <c r="F238" s="32"/>
      <c r="G238" s="244"/>
      <c r="H238" s="244"/>
      <c r="I238" s="91">
        <f t="shared" si="41"/>
        <v>0</v>
      </c>
      <c r="J238" s="32"/>
      <c r="K238" s="32"/>
      <c r="L238" s="32"/>
      <c r="M238" s="32"/>
      <c r="N238" s="32"/>
      <c r="O238" s="32"/>
      <c r="P238" s="32"/>
      <c r="Q238" s="32"/>
      <c r="R238" s="186"/>
      <c r="S238" s="186"/>
      <c r="T238" s="254"/>
      <c r="U238" s="254">
        <f t="shared" si="37"/>
        <v>0</v>
      </c>
      <c r="V238" s="254">
        <f t="shared" si="38"/>
        <v>0</v>
      </c>
      <c r="W238" s="255"/>
      <c r="X238" s="26">
        <f t="shared" si="42"/>
        <v>0</v>
      </c>
      <c r="Y238" s="26">
        <f t="shared" si="39"/>
        <v>0</v>
      </c>
      <c r="Z238" s="26">
        <f t="shared" si="40"/>
        <v>0</v>
      </c>
      <c r="AA238" s="32"/>
      <c r="AB238" s="289"/>
      <c r="AC238" s="289"/>
      <c r="AD238" s="32">
        <v>3</v>
      </c>
      <c r="AE238" s="32" t="str">
        <f t="shared" si="43"/>
        <v>25</v>
      </c>
      <c r="AF238" s="32"/>
      <c r="AG238" s="32"/>
      <c r="AH238" s="32"/>
      <c r="AI238" s="32"/>
      <c r="AJ238" s="32"/>
      <c r="AK238" s="32"/>
      <c r="AL238" s="32"/>
      <c r="AM238" s="32">
        <v>103</v>
      </c>
      <c r="AN238" s="32" t="str">
        <f t="shared" si="35"/>
        <v>No Retargeting</v>
      </c>
      <c r="AO238" s="32" t="s">
        <v>589</v>
      </c>
      <c r="AP238" s="32" t="str">
        <f t="shared" si="36"/>
        <v>no contextual</v>
      </c>
      <c r="AQ238" s="32"/>
      <c r="AR238" s="32"/>
      <c r="AS238" s="32"/>
      <c r="AT238" s="32"/>
    </row>
    <row r="239" spans="2:46" x14ac:dyDescent="0.25">
      <c r="B239" s="32">
        <v>20160231</v>
      </c>
      <c r="C239" s="32"/>
      <c r="D239" s="32"/>
      <c r="E239" s="32"/>
      <c r="F239" s="32"/>
      <c r="G239" s="244"/>
      <c r="H239" s="244"/>
      <c r="I239" s="91">
        <f t="shared" si="41"/>
        <v>0</v>
      </c>
      <c r="J239" s="32"/>
      <c r="K239" s="32"/>
      <c r="L239" s="32"/>
      <c r="M239" s="32"/>
      <c r="N239" s="32"/>
      <c r="O239" s="32"/>
      <c r="P239" s="32"/>
      <c r="Q239" s="32"/>
      <c r="R239" s="186"/>
      <c r="S239" s="186"/>
      <c r="T239" s="254"/>
      <c r="U239" s="254">
        <f t="shared" si="37"/>
        <v>0</v>
      </c>
      <c r="V239" s="254">
        <f t="shared" si="38"/>
        <v>0</v>
      </c>
      <c r="W239" s="255"/>
      <c r="X239" s="26">
        <f t="shared" si="42"/>
        <v>0</v>
      </c>
      <c r="Y239" s="26">
        <f t="shared" si="39"/>
        <v>0</v>
      </c>
      <c r="Z239" s="26">
        <f t="shared" si="40"/>
        <v>0</v>
      </c>
      <c r="AA239" s="32"/>
      <c r="AB239" s="289"/>
      <c r="AC239" s="289"/>
      <c r="AD239" s="32">
        <v>3</v>
      </c>
      <c r="AE239" s="32" t="str">
        <f t="shared" si="43"/>
        <v>25</v>
      </c>
      <c r="AF239" s="32"/>
      <c r="AG239" s="32"/>
      <c r="AH239" s="32"/>
      <c r="AI239" s="32"/>
      <c r="AJ239" s="32"/>
      <c r="AK239" s="32"/>
      <c r="AL239" s="32"/>
      <c r="AM239" s="32">
        <v>104</v>
      </c>
      <c r="AN239" s="32" t="str">
        <f t="shared" si="35"/>
        <v>No Retargeting</v>
      </c>
      <c r="AO239" s="32" t="s">
        <v>589</v>
      </c>
      <c r="AP239" s="32" t="str">
        <f t="shared" si="36"/>
        <v>no contextual</v>
      </c>
      <c r="AQ239" s="32"/>
      <c r="AR239" s="32"/>
      <c r="AS239" s="32"/>
      <c r="AT239" s="32"/>
    </row>
    <row r="240" spans="2:46" x14ac:dyDescent="0.25">
      <c r="B240" s="32">
        <v>20160232</v>
      </c>
      <c r="C240" s="32"/>
      <c r="D240" s="32"/>
      <c r="E240" s="32"/>
      <c r="F240" s="32"/>
      <c r="G240" s="244"/>
      <c r="H240" s="244"/>
      <c r="I240" s="91">
        <f t="shared" si="41"/>
        <v>0</v>
      </c>
      <c r="J240" s="32"/>
      <c r="K240" s="32"/>
      <c r="L240" s="32"/>
      <c r="M240" s="32"/>
      <c r="N240" s="32"/>
      <c r="O240" s="32"/>
      <c r="P240" s="32"/>
      <c r="Q240" s="32"/>
      <c r="R240" s="186"/>
      <c r="S240" s="186"/>
      <c r="T240" s="254"/>
      <c r="U240" s="254">
        <f t="shared" si="37"/>
        <v>0</v>
      </c>
      <c r="V240" s="254">
        <f t="shared" si="38"/>
        <v>0</v>
      </c>
      <c r="W240" s="255"/>
      <c r="X240" s="26">
        <f t="shared" si="42"/>
        <v>0</v>
      </c>
      <c r="Y240" s="26">
        <f t="shared" si="39"/>
        <v>0</v>
      </c>
      <c r="Z240" s="26">
        <f t="shared" si="40"/>
        <v>0</v>
      </c>
      <c r="AA240" s="32"/>
      <c r="AB240" s="289"/>
      <c r="AC240" s="289"/>
      <c r="AD240" s="32">
        <v>3</v>
      </c>
      <c r="AE240" s="32" t="str">
        <f t="shared" si="43"/>
        <v>25</v>
      </c>
      <c r="AF240" s="32"/>
      <c r="AG240" s="32"/>
      <c r="AH240" s="32"/>
      <c r="AI240" s="32"/>
      <c r="AJ240" s="32"/>
      <c r="AK240" s="32"/>
      <c r="AL240" s="32"/>
      <c r="AM240" s="32">
        <v>105</v>
      </c>
      <c r="AN240" s="32" t="str">
        <f t="shared" si="35"/>
        <v>No Retargeting</v>
      </c>
      <c r="AO240" s="32" t="s">
        <v>589</v>
      </c>
      <c r="AP240" s="32" t="str">
        <f t="shared" si="36"/>
        <v>no contextual</v>
      </c>
      <c r="AQ240" s="32"/>
      <c r="AR240" s="32"/>
      <c r="AS240" s="32"/>
      <c r="AT240" s="32"/>
    </row>
    <row r="241" spans="2:46" ht="15" customHeight="1" x14ac:dyDescent="0.25">
      <c r="B241" s="32">
        <v>20160233</v>
      </c>
      <c r="C241" s="32"/>
      <c r="D241" s="32"/>
      <c r="E241" s="32"/>
      <c r="F241" s="32"/>
      <c r="G241" s="244"/>
      <c r="H241" s="244"/>
      <c r="I241" s="91">
        <f t="shared" si="41"/>
        <v>0</v>
      </c>
      <c r="J241" s="32"/>
      <c r="K241" s="32"/>
      <c r="L241" s="32"/>
      <c r="M241" s="32"/>
      <c r="N241" s="32"/>
      <c r="O241" s="32"/>
      <c r="P241" s="32"/>
      <c r="Q241" s="32"/>
      <c r="R241" s="186"/>
      <c r="S241" s="186"/>
      <c r="T241" s="254"/>
      <c r="U241" s="254">
        <f t="shared" si="37"/>
        <v>0</v>
      </c>
      <c r="V241" s="254">
        <f t="shared" si="38"/>
        <v>0</v>
      </c>
      <c r="W241" s="255"/>
      <c r="X241" s="26">
        <f t="shared" si="42"/>
        <v>0</v>
      </c>
      <c r="Y241" s="26">
        <f t="shared" si="39"/>
        <v>0</v>
      </c>
      <c r="Z241" s="26">
        <f t="shared" si="40"/>
        <v>0</v>
      </c>
      <c r="AA241" s="32"/>
      <c r="AB241" s="289"/>
      <c r="AC241" s="289"/>
      <c r="AD241" s="32">
        <v>3</v>
      </c>
      <c r="AE241" s="32" t="str">
        <f t="shared" si="43"/>
        <v>25</v>
      </c>
      <c r="AF241" s="32"/>
      <c r="AG241" s="32"/>
      <c r="AH241" s="32"/>
      <c r="AI241" s="32"/>
      <c r="AJ241" s="32"/>
      <c r="AK241" s="32"/>
      <c r="AL241" s="32"/>
      <c r="AM241" s="32">
        <v>106</v>
      </c>
      <c r="AN241" s="32" t="str">
        <f t="shared" si="35"/>
        <v>No Retargeting</v>
      </c>
      <c r="AO241" s="32" t="s">
        <v>589</v>
      </c>
      <c r="AP241" s="32" t="str">
        <f t="shared" si="36"/>
        <v>no contextual</v>
      </c>
      <c r="AQ241" s="32"/>
      <c r="AR241" s="32"/>
      <c r="AS241" s="32"/>
      <c r="AT241" s="32"/>
    </row>
    <row r="242" spans="2:46" ht="15" customHeight="1" x14ac:dyDescent="0.25">
      <c r="B242" s="32">
        <v>20160234</v>
      </c>
      <c r="C242" s="32"/>
      <c r="D242" s="32"/>
      <c r="E242" s="32"/>
      <c r="F242" s="32"/>
      <c r="G242" s="244"/>
      <c r="H242" s="244"/>
      <c r="I242" s="91">
        <f t="shared" si="41"/>
        <v>0</v>
      </c>
      <c r="J242" s="32"/>
      <c r="K242" s="32"/>
      <c r="L242" s="32"/>
      <c r="M242" s="32"/>
      <c r="N242" s="32"/>
      <c r="O242" s="32"/>
      <c r="P242" s="32"/>
      <c r="Q242" s="32"/>
      <c r="R242" s="186"/>
      <c r="S242" s="186"/>
      <c r="T242" s="254"/>
      <c r="U242" s="254">
        <f t="shared" si="37"/>
        <v>0</v>
      </c>
      <c r="V242" s="254">
        <f t="shared" si="38"/>
        <v>0</v>
      </c>
      <c r="W242" s="255"/>
      <c r="X242" s="26">
        <f t="shared" si="42"/>
        <v>0</v>
      </c>
      <c r="Y242" s="26">
        <f t="shared" si="39"/>
        <v>0</v>
      </c>
      <c r="Z242" s="26">
        <f t="shared" si="40"/>
        <v>0</v>
      </c>
      <c r="AA242" s="32"/>
      <c r="AB242" s="289"/>
      <c r="AC242" s="289"/>
      <c r="AD242" s="32">
        <v>3</v>
      </c>
      <c r="AE242" s="32" t="str">
        <f t="shared" si="43"/>
        <v>25</v>
      </c>
      <c r="AF242" s="32"/>
      <c r="AG242" s="32"/>
      <c r="AH242" s="32"/>
      <c r="AI242" s="32"/>
      <c r="AJ242" s="32"/>
      <c r="AK242" s="32"/>
      <c r="AL242" s="32"/>
      <c r="AM242" s="32">
        <v>107</v>
      </c>
      <c r="AN242" s="32" t="str">
        <f t="shared" si="35"/>
        <v>No Retargeting</v>
      </c>
      <c r="AO242" s="32" t="s">
        <v>589</v>
      </c>
      <c r="AP242" s="32" t="str">
        <f t="shared" si="36"/>
        <v>no contextual</v>
      </c>
      <c r="AQ242" s="32"/>
      <c r="AR242" s="32"/>
      <c r="AS242" s="32"/>
      <c r="AT242" s="32"/>
    </row>
    <row r="243" spans="2:46" ht="15" customHeight="1" x14ac:dyDescent="0.25">
      <c r="B243" s="32">
        <v>20160235</v>
      </c>
      <c r="C243" s="32"/>
      <c r="D243" s="32"/>
      <c r="E243" s="32"/>
      <c r="F243" s="32"/>
      <c r="G243" s="244"/>
      <c r="H243" s="244"/>
      <c r="I243" s="91">
        <f t="shared" si="41"/>
        <v>0</v>
      </c>
      <c r="J243" s="32"/>
      <c r="K243" s="32"/>
      <c r="L243" s="32"/>
      <c r="M243" s="32"/>
      <c r="N243" s="32"/>
      <c r="O243" s="32"/>
      <c r="P243" s="32"/>
      <c r="Q243" s="32"/>
      <c r="R243" s="186"/>
      <c r="S243" s="186"/>
      <c r="T243" s="254"/>
      <c r="U243" s="254">
        <f t="shared" si="37"/>
        <v>0</v>
      </c>
      <c r="V243" s="254">
        <f t="shared" si="38"/>
        <v>0</v>
      </c>
      <c r="W243" s="255"/>
      <c r="X243" s="26">
        <f t="shared" si="42"/>
        <v>0</v>
      </c>
      <c r="Y243" s="26">
        <f t="shared" si="39"/>
        <v>0</v>
      </c>
      <c r="Z243" s="26">
        <f t="shared" si="40"/>
        <v>0</v>
      </c>
      <c r="AA243" s="32"/>
      <c r="AB243" s="289"/>
      <c r="AC243" s="289"/>
      <c r="AD243" s="32">
        <v>3</v>
      </c>
      <c r="AE243" s="32" t="str">
        <f t="shared" si="43"/>
        <v>25</v>
      </c>
      <c r="AF243" s="32"/>
      <c r="AG243" s="32"/>
      <c r="AH243" s="32"/>
      <c r="AI243" s="32"/>
      <c r="AJ243" s="32"/>
      <c r="AK243" s="32"/>
      <c r="AL243" s="32"/>
      <c r="AM243" s="32">
        <v>108</v>
      </c>
      <c r="AN243" s="32" t="str">
        <f t="shared" si="35"/>
        <v>No Retargeting</v>
      </c>
      <c r="AO243" s="32" t="s">
        <v>589</v>
      </c>
      <c r="AP243" s="32" t="str">
        <f t="shared" si="36"/>
        <v>no contextual</v>
      </c>
      <c r="AQ243" s="32"/>
      <c r="AR243" s="32"/>
      <c r="AS243" s="32"/>
      <c r="AT243" s="32"/>
    </row>
    <row r="244" spans="2:46" ht="15" customHeight="1" x14ac:dyDescent="0.25">
      <c r="B244" s="32">
        <v>20160236</v>
      </c>
      <c r="C244" s="32"/>
      <c r="D244" s="32"/>
      <c r="E244" s="32"/>
      <c r="F244" s="32"/>
      <c r="G244" s="244"/>
      <c r="H244" s="244"/>
      <c r="I244" s="91">
        <f t="shared" si="41"/>
        <v>0</v>
      </c>
      <c r="J244" s="32"/>
      <c r="K244" s="32"/>
      <c r="L244" s="32"/>
      <c r="M244" s="32"/>
      <c r="N244" s="32"/>
      <c r="O244" s="32"/>
      <c r="P244" s="32"/>
      <c r="Q244" s="32"/>
      <c r="R244" s="186"/>
      <c r="S244" s="186"/>
      <c r="T244" s="254"/>
      <c r="U244" s="254">
        <f t="shared" si="37"/>
        <v>0</v>
      </c>
      <c r="V244" s="254">
        <f t="shared" si="38"/>
        <v>0</v>
      </c>
      <c r="W244" s="255"/>
      <c r="X244" s="26">
        <f t="shared" si="42"/>
        <v>0</v>
      </c>
      <c r="Y244" s="26">
        <f t="shared" si="39"/>
        <v>0</v>
      </c>
      <c r="Z244" s="26">
        <f t="shared" si="40"/>
        <v>0</v>
      </c>
      <c r="AA244" s="32"/>
      <c r="AB244" s="289"/>
      <c r="AC244" s="289"/>
      <c r="AD244" s="32">
        <v>3</v>
      </c>
      <c r="AE244" s="32" t="str">
        <f t="shared" si="43"/>
        <v>25</v>
      </c>
      <c r="AF244" s="32"/>
      <c r="AG244" s="32"/>
      <c r="AH244" s="32"/>
      <c r="AI244" s="32"/>
      <c r="AJ244" s="32"/>
      <c r="AK244" s="32"/>
      <c r="AL244" s="32"/>
      <c r="AM244" s="32">
        <v>109</v>
      </c>
      <c r="AN244" s="32" t="str">
        <f t="shared" si="35"/>
        <v>No Retargeting</v>
      </c>
      <c r="AO244" s="32" t="s">
        <v>589</v>
      </c>
      <c r="AP244" s="32" t="str">
        <f t="shared" si="36"/>
        <v>no contextual</v>
      </c>
      <c r="AQ244" s="32"/>
      <c r="AR244" s="32"/>
      <c r="AS244" s="32"/>
      <c r="AT244" s="32"/>
    </row>
    <row r="245" spans="2:46" ht="15" customHeight="1" x14ac:dyDescent="0.25">
      <c r="B245" s="32">
        <v>20160237</v>
      </c>
      <c r="C245" s="32"/>
      <c r="D245" s="32"/>
      <c r="E245" s="32"/>
      <c r="F245" s="32"/>
      <c r="G245" s="244"/>
      <c r="H245" s="244"/>
      <c r="I245" s="91">
        <f t="shared" si="41"/>
        <v>0</v>
      </c>
      <c r="J245" s="32"/>
      <c r="K245" s="32"/>
      <c r="L245" s="32"/>
      <c r="M245" s="32"/>
      <c r="N245" s="32"/>
      <c r="O245" s="32"/>
      <c r="P245" s="32"/>
      <c r="Q245" s="32"/>
      <c r="R245" s="186"/>
      <c r="S245" s="186"/>
      <c r="T245" s="254"/>
      <c r="U245" s="254">
        <f t="shared" si="37"/>
        <v>0</v>
      </c>
      <c r="V245" s="254">
        <f t="shared" si="38"/>
        <v>0</v>
      </c>
      <c r="W245" s="255"/>
      <c r="X245" s="26">
        <f t="shared" si="42"/>
        <v>0</v>
      </c>
      <c r="Y245" s="26">
        <f t="shared" si="39"/>
        <v>0</v>
      </c>
      <c r="Z245" s="26">
        <f t="shared" si="40"/>
        <v>0</v>
      </c>
      <c r="AA245" s="32"/>
      <c r="AB245" s="289"/>
      <c r="AC245" s="289"/>
      <c r="AD245" s="32">
        <v>3</v>
      </c>
      <c r="AE245" s="32" t="str">
        <f t="shared" si="43"/>
        <v>25</v>
      </c>
      <c r="AF245" s="32"/>
      <c r="AG245" s="32"/>
      <c r="AH245" s="32"/>
      <c r="AI245" s="32"/>
      <c r="AJ245" s="32"/>
      <c r="AK245" s="32"/>
      <c r="AL245" s="32"/>
      <c r="AM245" s="32">
        <v>110</v>
      </c>
      <c r="AN245" s="32" t="str">
        <f t="shared" si="35"/>
        <v>No Retargeting</v>
      </c>
      <c r="AO245" s="32" t="s">
        <v>589</v>
      </c>
      <c r="AP245" s="32" t="str">
        <f t="shared" si="36"/>
        <v>no contextual</v>
      </c>
      <c r="AQ245" s="32"/>
      <c r="AR245" s="32"/>
      <c r="AS245" s="32"/>
      <c r="AT245" s="32"/>
    </row>
    <row r="246" spans="2:46" ht="15" customHeight="1" x14ac:dyDescent="0.25">
      <c r="B246" s="32">
        <v>20160238</v>
      </c>
      <c r="C246" s="32"/>
      <c r="D246" s="32"/>
      <c r="E246" s="32"/>
      <c r="F246" s="32"/>
      <c r="G246" s="244"/>
      <c r="H246" s="244"/>
      <c r="I246" s="91">
        <f t="shared" si="41"/>
        <v>0</v>
      </c>
      <c r="J246" s="32"/>
      <c r="K246" s="32"/>
      <c r="L246" s="32"/>
      <c r="M246" s="32"/>
      <c r="N246" s="32"/>
      <c r="O246" s="32"/>
      <c r="P246" s="32"/>
      <c r="Q246" s="32"/>
      <c r="R246" s="186"/>
      <c r="S246" s="186"/>
      <c r="T246" s="254"/>
      <c r="U246" s="254">
        <f t="shared" si="37"/>
        <v>0</v>
      </c>
      <c r="V246" s="254">
        <f t="shared" si="38"/>
        <v>0</v>
      </c>
      <c r="W246" s="255"/>
      <c r="X246" s="26">
        <f t="shared" si="42"/>
        <v>0</v>
      </c>
      <c r="Y246" s="26">
        <f t="shared" si="39"/>
        <v>0</v>
      </c>
      <c r="Z246" s="26">
        <f t="shared" si="40"/>
        <v>0</v>
      </c>
      <c r="AA246" s="32"/>
      <c r="AB246" s="289"/>
      <c r="AC246" s="289"/>
      <c r="AD246" s="32">
        <v>3</v>
      </c>
      <c r="AE246" s="32" t="str">
        <f t="shared" si="43"/>
        <v>25</v>
      </c>
      <c r="AF246" s="32"/>
      <c r="AG246" s="32"/>
      <c r="AH246" s="32"/>
      <c r="AI246" s="32"/>
      <c r="AJ246" s="32"/>
      <c r="AK246" s="32"/>
      <c r="AL246" s="32"/>
      <c r="AM246" s="32">
        <v>111</v>
      </c>
      <c r="AN246" s="32" t="str">
        <f t="shared" si="35"/>
        <v>No Retargeting</v>
      </c>
      <c r="AO246" s="32" t="s">
        <v>589</v>
      </c>
      <c r="AP246" s="32" t="str">
        <f t="shared" si="36"/>
        <v>no contextual</v>
      </c>
      <c r="AQ246" s="32"/>
      <c r="AR246" s="32"/>
      <c r="AS246" s="32"/>
      <c r="AT246" s="32"/>
    </row>
    <row r="247" spans="2:46" ht="15" customHeight="1" x14ac:dyDescent="0.25">
      <c r="B247" s="32">
        <v>20160239</v>
      </c>
      <c r="C247" s="32"/>
      <c r="D247" s="32"/>
      <c r="E247" s="32"/>
      <c r="F247" s="32"/>
      <c r="G247" s="244"/>
      <c r="H247" s="244"/>
      <c r="I247" s="91">
        <f t="shared" si="41"/>
        <v>0</v>
      </c>
      <c r="J247" s="32"/>
      <c r="K247" s="32"/>
      <c r="L247" s="32"/>
      <c r="M247" s="32"/>
      <c r="N247" s="32"/>
      <c r="O247" s="32"/>
      <c r="P247" s="32"/>
      <c r="Q247" s="32"/>
      <c r="R247" s="186"/>
      <c r="S247" s="186"/>
      <c r="T247" s="254"/>
      <c r="U247" s="254">
        <f t="shared" si="37"/>
        <v>0</v>
      </c>
      <c r="V247" s="254">
        <f t="shared" si="38"/>
        <v>0</v>
      </c>
      <c r="W247" s="255"/>
      <c r="X247" s="26">
        <f t="shared" si="42"/>
        <v>0</v>
      </c>
      <c r="Y247" s="26">
        <f t="shared" si="39"/>
        <v>0</v>
      </c>
      <c r="Z247" s="26">
        <f t="shared" si="40"/>
        <v>0</v>
      </c>
      <c r="AA247" s="32"/>
      <c r="AB247" s="289"/>
      <c r="AC247" s="289"/>
      <c r="AD247" s="32">
        <v>3</v>
      </c>
      <c r="AE247" s="32" t="str">
        <f t="shared" si="43"/>
        <v>25</v>
      </c>
      <c r="AF247" s="32"/>
      <c r="AG247" s="32"/>
      <c r="AH247" s="32"/>
      <c r="AI247" s="32"/>
      <c r="AJ247" s="32"/>
      <c r="AK247" s="32"/>
      <c r="AL247" s="32"/>
      <c r="AM247" s="32">
        <v>112</v>
      </c>
      <c r="AN247" s="32" t="str">
        <f t="shared" si="35"/>
        <v>No Retargeting</v>
      </c>
      <c r="AO247" s="32" t="s">
        <v>589</v>
      </c>
      <c r="AP247" s="32" t="str">
        <f t="shared" si="36"/>
        <v>no contextual</v>
      </c>
      <c r="AQ247" s="32"/>
      <c r="AR247" s="32"/>
      <c r="AS247" s="32"/>
      <c r="AT247" s="32"/>
    </row>
    <row r="248" spans="2:46" ht="15" customHeight="1" x14ac:dyDescent="0.25">
      <c r="B248" s="32">
        <v>20160240</v>
      </c>
      <c r="C248" s="32"/>
      <c r="D248" s="32"/>
      <c r="E248" s="32"/>
      <c r="F248" s="32"/>
      <c r="G248" s="244"/>
      <c r="H248" s="244"/>
      <c r="I248" s="91">
        <f t="shared" si="41"/>
        <v>0</v>
      </c>
      <c r="J248" s="32"/>
      <c r="K248" s="32"/>
      <c r="L248" s="32"/>
      <c r="M248" s="32"/>
      <c r="N248" s="32"/>
      <c r="O248" s="32"/>
      <c r="P248" s="32"/>
      <c r="Q248" s="32"/>
      <c r="R248" s="186"/>
      <c r="S248" s="186"/>
      <c r="T248" s="254"/>
      <c r="U248" s="254">
        <f t="shared" si="37"/>
        <v>0</v>
      </c>
      <c r="V248" s="254">
        <f t="shared" si="38"/>
        <v>0</v>
      </c>
      <c r="W248" s="255"/>
      <c r="X248" s="26">
        <f t="shared" si="42"/>
        <v>0</v>
      </c>
      <c r="Y248" s="26">
        <f t="shared" si="39"/>
        <v>0</v>
      </c>
      <c r="Z248" s="26">
        <f t="shared" si="40"/>
        <v>0</v>
      </c>
      <c r="AA248" s="32"/>
      <c r="AB248" s="289"/>
      <c r="AC248" s="289"/>
      <c r="AD248" s="32">
        <v>3</v>
      </c>
      <c r="AE248" s="32" t="str">
        <f t="shared" si="43"/>
        <v>25</v>
      </c>
      <c r="AF248" s="32"/>
      <c r="AG248" s="32"/>
      <c r="AH248" s="32"/>
      <c r="AI248" s="32"/>
      <c r="AJ248" s="32"/>
      <c r="AK248" s="32"/>
      <c r="AL248" s="32"/>
      <c r="AM248" s="32">
        <v>113</v>
      </c>
      <c r="AN248" s="32" t="str">
        <f t="shared" si="35"/>
        <v>No Retargeting</v>
      </c>
      <c r="AO248" s="32" t="s">
        <v>589</v>
      </c>
      <c r="AP248" s="32" t="str">
        <f t="shared" si="36"/>
        <v>no contextual</v>
      </c>
      <c r="AQ248" s="32"/>
      <c r="AR248" s="32"/>
      <c r="AS248" s="32"/>
      <c r="AT248" s="32"/>
    </row>
    <row r="249" spans="2:46" ht="15" customHeight="1" x14ac:dyDescent="0.25">
      <c r="B249" s="32">
        <v>20160241</v>
      </c>
      <c r="C249" s="32"/>
      <c r="D249" s="32"/>
      <c r="E249" s="32"/>
      <c r="F249" s="32"/>
      <c r="G249" s="244"/>
      <c r="H249" s="244"/>
      <c r="I249" s="91">
        <f t="shared" si="41"/>
        <v>0</v>
      </c>
      <c r="J249" s="32"/>
      <c r="K249" s="32"/>
      <c r="L249" s="32"/>
      <c r="M249" s="32"/>
      <c r="N249" s="32"/>
      <c r="O249" s="32"/>
      <c r="P249" s="32"/>
      <c r="Q249" s="32"/>
      <c r="R249" s="186"/>
      <c r="S249" s="186"/>
      <c r="T249" s="254"/>
      <c r="U249" s="254">
        <f t="shared" si="37"/>
        <v>0</v>
      </c>
      <c r="V249" s="254">
        <f t="shared" si="38"/>
        <v>0</v>
      </c>
      <c r="W249" s="255"/>
      <c r="X249" s="26">
        <f t="shared" si="42"/>
        <v>0</v>
      </c>
      <c r="Y249" s="26">
        <f t="shared" si="39"/>
        <v>0</v>
      </c>
      <c r="Z249" s="26">
        <f t="shared" si="40"/>
        <v>0</v>
      </c>
      <c r="AA249" s="32"/>
      <c r="AB249" s="289"/>
      <c r="AC249" s="289"/>
      <c r="AD249" s="32">
        <v>3</v>
      </c>
      <c r="AE249" s="32" t="str">
        <f t="shared" si="43"/>
        <v>25</v>
      </c>
      <c r="AF249" s="32"/>
      <c r="AG249" s="32"/>
      <c r="AH249" s="32"/>
      <c r="AI249" s="32"/>
      <c r="AJ249" s="32"/>
      <c r="AK249" s="32"/>
      <c r="AL249" s="32"/>
      <c r="AM249" s="32">
        <v>114</v>
      </c>
      <c r="AN249" s="32" t="str">
        <f t="shared" si="35"/>
        <v>No Retargeting</v>
      </c>
      <c r="AO249" s="32" t="s">
        <v>589</v>
      </c>
      <c r="AP249" s="32" t="str">
        <f t="shared" si="36"/>
        <v>no contextual</v>
      </c>
      <c r="AQ249" s="32"/>
      <c r="AR249" s="32"/>
      <c r="AS249" s="32"/>
      <c r="AT249" s="32"/>
    </row>
    <row r="250" spans="2:46" ht="15" customHeight="1" x14ac:dyDescent="0.25">
      <c r="B250" s="32">
        <v>20160242</v>
      </c>
      <c r="C250" s="32"/>
      <c r="D250" s="32"/>
      <c r="E250" s="32"/>
      <c r="F250" s="32"/>
      <c r="G250" s="244"/>
      <c r="H250" s="244"/>
      <c r="I250" s="91">
        <f t="shared" si="41"/>
        <v>0</v>
      </c>
      <c r="J250" s="32"/>
      <c r="K250" s="32"/>
      <c r="L250" s="32"/>
      <c r="M250" s="32"/>
      <c r="N250" s="32"/>
      <c r="O250" s="32"/>
      <c r="P250" s="32"/>
      <c r="Q250" s="32"/>
      <c r="R250" s="186"/>
      <c r="S250" s="186"/>
      <c r="T250" s="254"/>
      <c r="U250" s="254">
        <f t="shared" si="37"/>
        <v>0</v>
      </c>
      <c r="V250" s="254">
        <f t="shared" si="38"/>
        <v>0</v>
      </c>
      <c r="W250" s="255"/>
      <c r="X250" s="26">
        <f t="shared" si="42"/>
        <v>0</v>
      </c>
      <c r="Y250" s="26">
        <f t="shared" si="39"/>
        <v>0</v>
      </c>
      <c r="Z250" s="26">
        <f t="shared" si="40"/>
        <v>0</v>
      </c>
      <c r="AA250" s="32"/>
      <c r="AB250" s="289"/>
      <c r="AC250" s="289"/>
      <c r="AD250" s="32">
        <v>3</v>
      </c>
      <c r="AE250" s="32" t="str">
        <f t="shared" si="43"/>
        <v>25</v>
      </c>
      <c r="AF250" s="32"/>
      <c r="AG250" s="32"/>
      <c r="AH250" s="32"/>
      <c r="AI250" s="32"/>
      <c r="AJ250" s="32"/>
      <c r="AK250" s="32"/>
      <c r="AL250" s="32"/>
      <c r="AM250" s="32">
        <v>115</v>
      </c>
      <c r="AN250" s="32" t="str">
        <f t="shared" si="35"/>
        <v>No Retargeting</v>
      </c>
      <c r="AO250" s="32" t="s">
        <v>589</v>
      </c>
      <c r="AP250" s="32" t="str">
        <f t="shared" si="36"/>
        <v>no contextual</v>
      </c>
      <c r="AQ250" s="32"/>
      <c r="AR250" s="32"/>
      <c r="AS250" s="32"/>
      <c r="AT250" s="32"/>
    </row>
    <row r="251" spans="2:46" ht="15" customHeight="1" x14ac:dyDescent="0.25">
      <c r="B251" s="32">
        <v>20160243</v>
      </c>
      <c r="C251" s="32"/>
      <c r="D251" s="32"/>
      <c r="E251" s="32"/>
      <c r="F251" s="32"/>
      <c r="G251" s="244"/>
      <c r="H251" s="244"/>
      <c r="I251" s="91">
        <f t="shared" si="41"/>
        <v>0</v>
      </c>
      <c r="J251" s="32"/>
      <c r="K251" s="32"/>
      <c r="L251" s="32"/>
      <c r="M251" s="32"/>
      <c r="N251" s="32"/>
      <c r="O251" s="32"/>
      <c r="P251" s="32"/>
      <c r="Q251" s="32"/>
      <c r="R251" s="186"/>
      <c r="S251" s="186"/>
      <c r="T251" s="254"/>
      <c r="U251" s="254">
        <f t="shared" si="37"/>
        <v>0</v>
      </c>
      <c r="V251" s="254">
        <f t="shared" si="38"/>
        <v>0</v>
      </c>
      <c r="W251" s="255"/>
      <c r="X251" s="26">
        <f t="shared" si="42"/>
        <v>0</v>
      </c>
      <c r="Y251" s="26">
        <f t="shared" si="39"/>
        <v>0</v>
      </c>
      <c r="Z251" s="26">
        <f t="shared" si="40"/>
        <v>0</v>
      </c>
      <c r="AA251" s="32"/>
      <c r="AB251" s="289"/>
      <c r="AC251" s="289"/>
      <c r="AD251" s="32">
        <v>3</v>
      </c>
      <c r="AE251" s="32" t="str">
        <f t="shared" si="43"/>
        <v>25</v>
      </c>
      <c r="AF251" s="32"/>
      <c r="AG251" s="32"/>
      <c r="AH251" s="32"/>
      <c r="AI251" s="32"/>
      <c r="AJ251" s="32"/>
      <c r="AK251" s="32"/>
      <c r="AL251" s="32"/>
      <c r="AM251" s="32">
        <v>116</v>
      </c>
      <c r="AN251" s="32" t="str">
        <f t="shared" si="35"/>
        <v>No Retargeting</v>
      </c>
      <c r="AO251" s="32" t="s">
        <v>589</v>
      </c>
      <c r="AP251" s="32" t="str">
        <f t="shared" si="36"/>
        <v>no contextual</v>
      </c>
      <c r="AQ251" s="32"/>
      <c r="AR251" s="32"/>
      <c r="AS251" s="32"/>
      <c r="AT251" s="32"/>
    </row>
    <row r="252" spans="2:46" ht="15" customHeight="1" x14ac:dyDescent="0.25">
      <c r="B252" s="32">
        <v>20160244</v>
      </c>
      <c r="C252" s="32"/>
      <c r="D252" s="32"/>
      <c r="E252" s="32"/>
      <c r="F252" s="32"/>
      <c r="G252" s="244"/>
      <c r="H252" s="244"/>
      <c r="I252" s="91">
        <f t="shared" si="41"/>
        <v>0</v>
      </c>
      <c r="J252" s="32"/>
      <c r="K252" s="32"/>
      <c r="L252" s="32"/>
      <c r="M252" s="32"/>
      <c r="N252" s="32"/>
      <c r="O252" s="32"/>
      <c r="P252" s="32"/>
      <c r="Q252" s="32"/>
      <c r="R252" s="186"/>
      <c r="S252" s="186"/>
      <c r="T252" s="254"/>
      <c r="U252" s="254">
        <f t="shared" si="37"/>
        <v>0</v>
      </c>
      <c r="V252" s="254">
        <f t="shared" si="38"/>
        <v>0</v>
      </c>
      <c r="W252" s="255"/>
      <c r="X252" s="26">
        <f t="shared" si="42"/>
        <v>0</v>
      </c>
      <c r="Y252" s="26">
        <f t="shared" si="39"/>
        <v>0</v>
      </c>
      <c r="Z252" s="26">
        <f t="shared" si="40"/>
        <v>0</v>
      </c>
      <c r="AA252" s="32"/>
      <c r="AB252" s="289"/>
      <c r="AC252" s="289"/>
      <c r="AD252" s="32">
        <v>3</v>
      </c>
      <c r="AE252" s="32" t="str">
        <f t="shared" si="43"/>
        <v>25</v>
      </c>
      <c r="AF252" s="32"/>
      <c r="AG252" s="32"/>
      <c r="AH252" s="32"/>
      <c r="AI252" s="32"/>
      <c r="AJ252" s="32"/>
      <c r="AK252" s="32"/>
      <c r="AL252" s="32"/>
      <c r="AM252" s="32">
        <v>117</v>
      </c>
      <c r="AN252" s="32" t="str">
        <f t="shared" si="35"/>
        <v>No Retargeting</v>
      </c>
      <c r="AO252" s="32" t="s">
        <v>589</v>
      </c>
      <c r="AP252" s="32" t="str">
        <f t="shared" si="36"/>
        <v>no contextual</v>
      </c>
      <c r="AQ252" s="32"/>
      <c r="AR252" s="32"/>
      <c r="AS252" s="32"/>
      <c r="AT252" s="32"/>
    </row>
    <row r="253" spans="2:46" ht="15" customHeight="1" x14ac:dyDescent="0.25">
      <c r="B253" s="32">
        <v>20160245</v>
      </c>
      <c r="C253" s="32"/>
      <c r="D253" s="32"/>
      <c r="E253" s="32"/>
      <c r="F253" s="32"/>
      <c r="G253" s="244"/>
      <c r="H253" s="244"/>
      <c r="I253" s="91">
        <f t="shared" si="41"/>
        <v>0</v>
      </c>
      <c r="J253" s="32"/>
      <c r="K253" s="32"/>
      <c r="L253" s="32"/>
      <c r="M253" s="32"/>
      <c r="N253" s="32"/>
      <c r="O253" s="32"/>
      <c r="P253" s="32"/>
      <c r="Q253" s="32"/>
      <c r="R253" s="186"/>
      <c r="S253" s="186"/>
      <c r="T253" s="254"/>
      <c r="U253" s="254">
        <f t="shared" si="37"/>
        <v>0</v>
      </c>
      <c r="V253" s="254">
        <f t="shared" si="38"/>
        <v>0</v>
      </c>
      <c r="W253" s="255"/>
      <c r="X253" s="26">
        <f t="shared" si="42"/>
        <v>0</v>
      </c>
      <c r="Y253" s="26">
        <f t="shared" si="39"/>
        <v>0</v>
      </c>
      <c r="Z253" s="26">
        <f t="shared" si="40"/>
        <v>0</v>
      </c>
      <c r="AA253" s="32"/>
      <c r="AB253" s="289"/>
      <c r="AC253" s="289"/>
      <c r="AD253" s="32">
        <v>3</v>
      </c>
      <c r="AE253" s="32" t="str">
        <f t="shared" si="43"/>
        <v>25</v>
      </c>
      <c r="AF253" s="32"/>
      <c r="AG253" s="32"/>
      <c r="AH253" s="32"/>
      <c r="AI253" s="32"/>
      <c r="AJ253" s="32"/>
      <c r="AK253" s="32"/>
      <c r="AL253" s="32"/>
      <c r="AM253" s="32">
        <v>118</v>
      </c>
      <c r="AN253" s="32" t="str">
        <f t="shared" si="35"/>
        <v>No Retargeting</v>
      </c>
      <c r="AO253" s="32" t="s">
        <v>589</v>
      </c>
      <c r="AP253" s="32" t="str">
        <f t="shared" si="36"/>
        <v>no contextual</v>
      </c>
      <c r="AQ253" s="32"/>
      <c r="AR253" s="32"/>
      <c r="AS253" s="32"/>
      <c r="AT253" s="32"/>
    </row>
    <row r="254" spans="2:46" ht="15" customHeight="1" x14ac:dyDescent="0.25">
      <c r="B254" s="32">
        <v>20160246</v>
      </c>
      <c r="C254" s="32"/>
      <c r="D254" s="32"/>
      <c r="E254" s="32"/>
      <c r="F254" s="32"/>
      <c r="G254" s="244"/>
      <c r="H254" s="244"/>
      <c r="I254" s="91">
        <f t="shared" si="41"/>
        <v>0</v>
      </c>
      <c r="J254" s="32"/>
      <c r="K254" s="32"/>
      <c r="L254" s="32"/>
      <c r="M254" s="32"/>
      <c r="N254" s="32"/>
      <c r="O254" s="32"/>
      <c r="P254" s="32"/>
      <c r="Q254" s="32"/>
      <c r="R254" s="186"/>
      <c r="S254" s="186"/>
      <c r="T254" s="254"/>
      <c r="U254" s="254">
        <f t="shared" si="37"/>
        <v>0</v>
      </c>
      <c r="V254" s="254">
        <f t="shared" si="38"/>
        <v>0</v>
      </c>
      <c r="W254" s="255"/>
      <c r="X254" s="26">
        <f t="shared" si="42"/>
        <v>0</v>
      </c>
      <c r="Y254" s="26">
        <f t="shared" si="39"/>
        <v>0</v>
      </c>
      <c r="Z254" s="26">
        <f t="shared" si="40"/>
        <v>0</v>
      </c>
      <c r="AA254" s="32"/>
      <c r="AB254" s="289"/>
      <c r="AC254" s="289"/>
      <c r="AD254" s="32">
        <v>3</v>
      </c>
      <c r="AE254" s="32" t="str">
        <f t="shared" si="43"/>
        <v>25</v>
      </c>
      <c r="AF254" s="32"/>
      <c r="AG254" s="32"/>
      <c r="AH254" s="32"/>
      <c r="AI254" s="32"/>
      <c r="AJ254" s="32"/>
      <c r="AK254" s="32"/>
      <c r="AL254" s="32"/>
      <c r="AM254" s="32">
        <v>119</v>
      </c>
      <c r="AN254" s="32" t="str">
        <f t="shared" si="35"/>
        <v>No Retargeting</v>
      </c>
      <c r="AO254" s="32" t="s">
        <v>589</v>
      </c>
      <c r="AP254" s="32" t="str">
        <f t="shared" si="36"/>
        <v>no contextual</v>
      </c>
      <c r="AQ254" s="32"/>
      <c r="AR254" s="32"/>
      <c r="AS254" s="32"/>
      <c r="AT254" s="32"/>
    </row>
    <row r="255" spans="2:46" ht="15" customHeight="1" x14ac:dyDescent="0.25">
      <c r="B255" s="32">
        <v>20160247</v>
      </c>
      <c r="C255" s="32"/>
      <c r="D255" s="32"/>
      <c r="E255" s="32"/>
      <c r="F255" s="32"/>
      <c r="G255" s="244"/>
      <c r="H255" s="244"/>
      <c r="I255" s="91">
        <f t="shared" si="41"/>
        <v>0</v>
      </c>
      <c r="J255" s="32"/>
      <c r="K255" s="32"/>
      <c r="L255" s="32"/>
      <c r="M255" s="32"/>
      <c r="N255" s="32"/>
      <c r="O255" s="32"/>
      <c r="P255" s="32"/>
      <c r="Q255" s="32"/>
      <c r="R255" s="186"/>
      <c r="S255" s="186"/>
      <c r="T255" s="254"/>
      <c r="U255" s="254">
        <f t="shared" si="37"/>
        <v>0</v>
      </c>
      <c r="V255" s="254">
        <f t="shared" si="38"/>
        <v>0</v>
      </c>
      <c r="W255" s="255"/>
      <c r="X255" s="26">
        <f t="shared" si="42"/>
        <v>0</v>
      </c>
      <c r="Y255" s="26">
        <f t="shared" si="39"/>
        <v>0</v>
      </c>
      <c r="Z255" s="26">
        <f t="shared" si="40"/>
        <v>0</v>
      </c>
      <c r="AA255" s="32"/>
      <c r="AB255" s="289"/>
      <c r="AC255" s="289"/>
      <c r="AD255" s="32">
        <v>3</v>
      </c>
      <c r="AE255" s="32" t="str">
        <f t="shared" si="43"/>
        <v>25</v>
      </c>
      <c r="AF255" s="32"/>
      <c r="AG255" s="32"/>
      <c r="AH255" s="32"/>
      <c r="AI255" s="32"/>
      <c r="AJ255" s="32"/>
      <c r="AK255" s="32"/>
      <c r="AL255" s="32"/>
      <c r="AM255" s="32">
        <v>120</v>
      </c>
      <c r="AN255" s="32" t="str">
        <f t="shared" si="35"/>
        <v>No Retargeting</v>
      </c>
      <c r="AO255" s="32" t="s">
        <v>589</v>
      </c>
      <c r="AP255" s="32" t="str">
        <f t="shared" si="36"/>
        <v>no contextual</v>
      </c>
      <c r="AQ255" s="32"/>
      <c r="AR255" s="32"/>
      <c r="AS255" s="32"/>
      <c r="AT255" s="32"/>
    </row>
    <row r="256" spans="2:46" ht="15" customHeight="1" x14ac:dyDescent="0.25">
      <c r="B256" s="32">
        <v>20160248</v>
      </c>
      <c r="C256" s="32"/>
      <c r="D256" s="32"/>
      <c r="E256" s="32"/>
      <c r="F256" s="32"/>
      <c r="G256" s="244"/>
      <c r="H256" s="244"/>
      <c r="I256" s="91">
        <f t="shared" si="41"/>
        <v>0</v>
      </c>
      <c r="J256" s="32"/>
      <c r="K256" s="32"/>
      <c r="L256" s="32"/>
      <c r="M256" s="32"/>
      <c r="N256" s="32"/>
      <c r="O256" s="32"/>
      <c r="P256" s="32"/>
      <c r="Q256" s="32"/>
      <c r="R256" s="186"/>
      <c r="S256" s="186"/>
      <c r="T256" s="254"/>
      <c r="U256" s="254">
        <f t="shared" si="37"/>
        <v>0</v>
      </c>
      <c r="V256" s="254">
        <f t="shared" si="38"/>
        <v>0</v>
      </c>
      <c r="W256" s="255"/>
      <c r="X256" s="26">
        <f t="shared" si="42"/>
        <v>0</v>
      </c>
      <c r="Y256" s="26">
        <f t="shared" si="39"/>
        <v>0</v>
      </c>
      <c r="Z256" s="26">
        <f t="shared" si="40"/>
        <v>0</v>
      </c>
      <c r="AA256" s="32"/>
      <c r="AB256" s="289"/>
      <c r="AC256" s="289"/>
      <c r="AD256" s="32">
        <v>3</v>
      </c>
      <c r="AE256" s="32" t="str">
        <f t="shared" si="43"/>
        <v>25</v>
      </c>
      <c r="AF256" s="32"/>
      <c r="AG256" s="32"/>
      <c r="AH256" s="32"/>
      <c r="AI256" s="32"/>
      <c r="AJ256" s="32"/>
      <c r="AK256" s="32"/>
      <c r="AL256" s="32"/>
      <c r="AM256" s="32">
        <v>121</v>
      </c>
      <c r="AN256" s="32" t="str">
        <f t="shared" si="35"/>
        <v>No Retargeting</v>
      </c>
      <c r="AO256" s="32" t="s">
        <v>589</v>
      </c>
      <c r="AP256" s="32" t="str">
        <f t="shared" si="36"/>
        <v>no contextual</v>
      </c>
      <c r="AQ256" s="32"/>
      <c r="AR256" s="32"/>
      <c r="AS256" s="32"/>
      <c r="AT256" s="32"/>
    </row>
    <row r="257" spans="2:46" ht="15" customHeight="1" x14ac:dyDescent="0.25">
      <c r="B257" s="32">
        <v>20160249</v>
      </c>
      <c r="C257" s="32"/>
      <c r="D257" s="32"/>
      <c r="E257" s="32"/>
      <c r="F257" s="32"/>
      <c r="G257" s="244"/>
      <c r="H257" s="244"/>
      <c r="I257" s="91">
        <f t="shared" si="41"/>
        <v>0</v>
      </c>
      <c r="J257" s="32"/>
      <c r="K257" s="32"/>
      <c r="L257" s="32"/>
      <c r="M257" s="32"/>
      <c r="N257" s="32"/>
      <c r="O257" s="32"/>
      <c r="P257" s="32"/>
      <c r="Q257" s="32"/>
      <c r="R257" s="186"/>
      <c r="S257" s="186"/>
      <c r="T257" s="254"/>
      <c r="U257" s="254">
        <f t="shared" si="37"/>
        <v>0</v>
      </c>
      <c r="V257" s="254">
        <f t="shared" si="38"/>
        <v>0</v>
      </c>
      <c r="W257" s="255"/>
      <c r="X257" s="26">
        <f t="shared" si="42"/>
        <v>0</v>
      </c>
      <c r="Y257" s="26">
        <f t="shared" si="39"/>
        <v>0</v>
      </c>
      <c r="Z257" s="26">
        <f t="shared" si="40"/>
        <v>0</v>
      </c>
      <c r="AA257" s="32"/>
      <c r="AB257" s="289"/>
      <c r="AC257" s="289"/>
      <c r="AD257" s="32">
        <v>3</v>
      </c>
      <c r="AE257" s="32" t="str">
        <f t="shared" si="43"/>
        <v>25</v>
      </c>
      <c r="AF257" s="32"/>
      <c r="AG257" s="32"/>
      <c r="AH257" s="32"/>
      <c r="AI257" s="32"/>
      <c r="AJ257" s="32"/>
      <c r="AK257" s="32"/>
      <c r="AL257" s="32"/>
      <c r="AM257" s="32">
        <v>122</v>
      </c>
      <c r="AN257" s="32" t="str">
        <f t="shared" si="35"/>
        <v>No Retargeting</v>
      </c>
      <c r="AO257" s="32" t="s">
        <v>589</v>
      </c>
      <c r="AP257" s="32" t="str">
        <f t="shared" si="36"/>
        <v>no contextual</v>
      </c>
      <c r="AQ257" s="32"/>
      <c r="AR257" s="32"/>
      <c r="AS257" s="32"/>
      <c r="AT257" s="32"/>
    </row>
    <row r="258" spans="2:46" ht="15" customHeight="1" x14ac:dyDescent="0.25">
      <c r="B258" s="32">
        <v>20160250</v>
      </c>
      <c r="C258" s="32"/>
      <c r="D258" s="32"/>
      <c r="E258" s="32"/>
      <c r="F258" s="32"/>
      <c r="G258" s="244"/>
      <c r="H258" s="244"/>
      <c r="I258" s="91">
        <f t="shared" si="41"/>
        <v>0</v>
      </c>
      <c r="J258" s="32"/>
      <c r="K258" s="32"/>
      <c r="L258" s="32"/>
      <c r="M258" s="32"/>
      <c r="N258" s="32"/>
      <c r="O258" s="32"/>
      <c r="P258" s="32"/>
      <c r="Q258" s="32"/>
      <c r="R258" s="186"/>
      <c r="S258" s="186"/>
      <c r="T258" s="254"/>
      <c r="U258" s="254">
        <f t="shared" si="37"/>
        <v>0</v>
      </c>
      <c r="V258" s="254">
        <f t="shared" si="38"/>
        <v>0</v>
      </c>
      <c r="W258" s="255"/>
      <c r="X258" s="26">
        <f t="shared" si="42"/>
        <v>0</v>
      </c>
      <c r="Y258" s="26">
        <f t="shared" si="39"/>
        <v>0</v>
      </c>
      <c r="Z258" s="26">
        <f t="shared" si="40"/>
        <v>0</v>
      </c>
      <c r="AA258" s="32"/>
      <c r="AB258" s="289"/>
      <c r="AC258" s="289"/>
      <c r="AD258" s="32">
        <v>3</v>
      </c>
      <c r="AE258" s="32" t="str">
        <f t="shared" si="43"/>
        <v>25</v>
      </c>
      <c r="AF258" s="32"/>
      <c r="AG258" s="32"/>
      <c r="AH258" s="32"/>
      <c r="AI258" s="32"/>
      <c r="AJ258" s="32"/>
      <c r="AK258" s="32"/>
      <c r="AL258" s="32"/>
      <c r="AM258" s="32">
        <v>123</v>
      </c>
      <c r="AN258" s="32" t="str">
        <f t="shared" si="35"/>
        <v>No Retargeting</v>
      </c>
      <c r="AO258" s="32" t="s">
        <v>589</v>
      </c>
      <c r="AP258" s="32" t="str">
        <f t="shared" si="36"/>
        <v>no contextual</v>
      </c>
      <c r="AQ258" s="32"/>
      <c r="AR258" s="32"/>
      <c r="AS258" s="32"/>
      <c r="AT258" s="32"/>
    </row>
    <row r="259" spans="2:46" ht="15" customHeight="1" x14ac:dyDescent="0.25">
      <c r="B259" s="32">
        <v>20160251</v>
      </c>
      <c r="C259" s="32"/>
      <c r="D259" s="32"/>
      <c r="E259" s="32"/>
      <c r="F259" s="32"/>
      <c r="G259" s="244"/>
      <c r="H259" s="244"/>
      <c r="I259" s="91">
        <f t="shared" si="41"/>
        <v>0</v>
      </c>
      <c r="J259" s="32"/>
      <c r="K259" s="32"/>
      <c r="L259" s="32"/>
      <c r="M259" s="32"/>
      <c r="N259" s="32"/>
      <c r="O259" s="32"/>
      <c r="P259" s="32"/>
      <c r="Q259" s="32"/>
      <c r="R259" s="186"/>
      <c r="S259" s="186"/>
      <c r="T259" s="254"/>
      <c r="U259" s="254">
        <f t="shared" si="37"/>
        <v>0</v>
      </c>
      <c r="V259" s="254">
        <f t="shared" si="38"/>
        <v>0</v>
      </c>
      <c r="W259" s="255"/>
      <c r="X259" s="26">
        <f t="shared" si="42"/>
        <v>0</v>
      </c>
      <c r="Y259" s="26">
        <f t="shared" si="39"/>
        <v>0</v>
      </c>
      <c r="Z259" s="26">
        <f t="shared" si="40"/>
        <v>0</v>
      </c>
      <c r="AA259" s="32"/>
      <c r="AB259" s="289"/>
      <c r="AC259" s="289"/>
      <c r="AD259" s="32">
        <v>3</v>
      </c>
      <c r="AE259" s="32" t="str">
        <f t="shared" si="43"/>
        <v>25</v>
      </c>
      <c r="AF259" s="32"/>
      <c r="AG259" s="32"/>
      <c r="AH259" s="32"/>
      <c r="AI259" s="32"/>
      <c r="AJ259" s="32"/>
      <c r="AK259" s="32"/>
      <c r="AL259" s="32"/>
      <c r="AM259" s="32">
        <v>124</v>
      </c>
      <c r="AN259" s="32" t="str">
        <f t="shared" si="35"/>
        <v>No Retargeting</v>
      </c>
      <c r="AO259" s="32" t="s">
        <v>589</v>
      </c>
      <c r="AP259" s="32" t="str">
        <f t="shared" si="36"/>
        <v>no contextual</v>
      </c>
      <c r="AQ259" s="32"/>
      <c r="AR259" s="32"/>
      <c r="AS259" s="32"/>
      <c r="AT259" s="32"/>
    </row>
    <row r="260" spans="2:46" ht="15" customHeight="1" x14ac:dyDescent="0.25">
      <c r="B260" s="32">
        <v>20160252</v>
      </c>
      <c r="C260" s="32"/>
      <c r="D260" s="32"/>
      <c r="E260" s="32"/>
      <c r="F260" s="32"/>
      <c r="G260" s="244"/>
      <c r="H260" s="244"/>
      <c r="I260" s="91">
        <f t="shared" si="41"/>
        <v>0</v>
      </c>
      <c r="J260" s="32"/>
      <c r="K260" s="32"/>
      <c r="L260" s="32"/>
      <c r="M260" s="32"/>
      <c r="N260" s="32"/>
      <c r="O260" s="32"/>
      <c r="P260" s="32"/>
      <c r="Q260" s="32"/>
      <c r="R260" s="186"/>
      <c r="S260" s="186"/>
      <c r="T260" s="254"/>
      <c r="U260" s="254">
        <f t="shared" si="37"/>
        <v>0</v>
      </c>
      <c r="V260" s="254">
        <f t="shared" si="38"/>
        <v>0</v>
      </c>
      <c r="W260" s="255"/>
      <c r="X260" s="26">
        <f t="shared" si="42"/>
        <v>0</v>
      </c>
      <c r="Y260" s="26">
        <f t="shared" si="39"/>
        <v>0</v>
      </c>
      <c r="Z260" s="26">
        <f t="shared" si="40"/>
        <v>0</v>
      </c>
      <c r="AA260" s="32"/>
      <c r="AB260" s="289"/>
      <c r="AC260" s="289"/>
      <c r="AD260" s="32">
        <v>3</v>
      </c>
      <c r="AE260" s="32" t="str">
        <f t="shared" si="43"/>
        <v>25</v>
      </c>
      <c r="AF260" s="32"/>
      <c r="AG260" s="32"/>
      <c r="AH260" s="32"/>
      <c r="AI260" s="32"/>
      <c r="AJ260" s="32"/>
      <c r="AK260" s="32"/>
      <c r="AL260" s="32"/>
      <c r="AM260" s="32">
        <v>125</v>
      </c>
      <c r="AN260" s="32" t="str">
        <f t="shared" si="35"/>
        <v>No Retargeting</v>
      </c>
      <c r="AO260" s="32" t="s">
        <v>589</v>
      </c>
      <c r="AP260" s="32" t="str">
        <f t="shared" si="36"/>
        <v>no contextual</v>
      </c>
      <c r="AQ260" s="32"/>
      <c r="AR260" s="32"/>
      <c r="AS260" s="32"/>
      <c r="AT260" s="32"/>
    </row>
    <row r="261" spans="2:46" ht="15" customHeight="1" x14ac:dyDescent="0.25">
      <c r="B261" s="32">
        <v>20160253</v>
      </c>
      <c r="C261" s="32"/>
      <c r="D261" s="32"/>
      <c r="E261" s="32"/>
      <c r="F261" s="32"/>
      <c r="G261" s="244"/>
      <c r="H261" s="244"/>
      <c r="I261" s="91">
        <f t="shared" si="41"/>
        <v>0</v>
      </c>
      <c r="J261" s="32"/>
      <c r="K261" s="32"/>
      <c r="L261" s="32"/>
      <c r="M261" s="32"/>
      <c r="N261" s="32"/>
      <c r="O261" s="32"/>
      <c r="P261" s="32"/>
      <c r="Q261" s="32"/>
      <c r="R261" s="186"/>
      <c r="S261" s="186"/>
      <c r="T261" s="254"/>
      <c r="U261" s="254">
        <f t="shared" si="37"/>
        <v>0</v>
      </c>
      <c r="V261" s="254">
        <f t="shared" si="38"/>
        <v>0</v>
      </c>
      <c r="W261" s="255"/>
      <c r="X261" s="26">
        <f t="shared" si="42"/>
        <v>0</v>
      </c>
      <c r="Y261" s="26">
        <f t="shared" si="39"/>
        <v>0</v>
      </c>
      <c r="Z261" s="26">
        <f t="shared" si="40"/>
        <v>0</v>
      </c>
      <c r="AA261" s="32"/>
      <c r="AB261" s="289"/>
      <c r="AC261" s="289"/>
      <c r="AD261" s="32">
        <v>3</v>
      </c>
      <c r="AE261" s="32" t="str">
        <f t="shared" si="43"/>
        <v>25</v>
      </c>
      <c r="AF261" s="32"/>
      <c r="AG261" s="32"/>
      <c r="AH261" s="32"/>
      <c r="AI261" s="32"/>
      <c r="AJ261" s="32"/>
      <c r="AK261" s="32"/>
      <c r="AL261" s="32"/>
      <c r="AM261" s="32">
        <v>126</v>
      </c>
      <c r="AN261" s="32" t="str">
        <f t="shared" si="35"/>
        <v>No Retargeting</v>
      </c>
      <c r="AO261" s="32" t="s">
        <v>589</v>
      </c>
      <c r="AP261" s="32" t="str">
        <f t="shared" si="36"/>
        <v>no contextual</v>
      </c>
      <c r="AQ261" s="32"/>
      <c r="AR261" s="32"/>
      <c r="AS261" s="32"/>
      <c r="AT261" s="32"/>
    </row>
    <row r="262" spans="2:46" ht="15" customHeight="1" x14ac:dyDescent="0.25">
      <c r="B262" s="32">
        <v>20160254</v>
      </c>
      <c r="C262" s="32"/>
      <c r="D262" s="32"/>
      <c r="E262" s="32"/>
      <c r="F262" s="32"/>
      <c r="G262" s="244"/>
      <c r="H262" s="244"/>
      <c r="I262" s="91">
        <f t="shared" si="41"/>
        <v>0</v>
      </c>
      <c r="J262" s="32"/>
      <c r="K262" s="32"/>
      <c r="L262" s="32"/>
      <c r="M262" s="32"/>
      <c r="N262" s="32"/>
      <c r="O262" s="32"/>
      <c r="P262" s="32"/>
      <c r="Q262" s="32"/>
      <c r="R262" s="186"/>
      <c r="S262" s="186"/>
      <c r="T262" s="254"/>
      <c r="U262" s="254">
        <f t="shared" si="37"/>
        <v>0</v>
      </c>
      <c r="V262" s="254">
        <f t="shared" si="38"/>
        <v>0</v>
      </c>
      <c r="W262" s="255"/>
      <c r="X262" s="26">
        <f t="shared" si="42"/>
        <v>0</v>
      </c>
      <c r="Y262" s="26">
        <f t="shared" si="39"/>
        <v>0</v>
      </c>
      <c r="Z262" s="26">
        <f t="shared" si="40"/>
        <v>0</v>
      </c>
      <c r="AA262" s="32"/>
      <c r="AB262" s="289"/>
      <c r="AC262" s="289"/>
      <c r="AD262" s="32">
        <v>3</v>
      </c>
      <c r="AE262" s="32" t="str">
        <f t="shared" si="43"/>
        <v>25</v>
      </c>
      <c r="AF262" s="32"/>
      <c r="AG262" s="32"/>
      <c r="AH262" s="32"/>
      <c r="AI262" s="32"/>
      <c r="AJ262" s="32"/>
      <c r="AK262" s="32"/>
      <c r="AL262" s="32"/>
      <c r="AM262" s="32">
        <v>127</v>
      </c>
      <c r="AN262" s="32" t="str">
        <f t="shared" si="35"/>
        <v>No Retargeting</v>
      </c>
      <c r="AO262" s="32" t="s">
        <v>589</v>
      </c>
      <c r="AP262" s="32" t="str">
        <f t="shared" si="36"/>
        <v>no contextual</v>
      </c>
      <c r="AQ262" s="32"/>
      <c r="AR262" s="32"/>
      <c r="AS262" s="32"/>
      <c r="AT262" s="32"/>
    </row>
    <row r="263" spans="2:46" ht="15" customHeight="1" x14ac:dyDescent="0.25">
      <c r="B263" s="32">
        <v>20160255</v>
      </c>
      <c r="C263" s="32"/>
      <c r="D263" s="32"/>
      <c r="E263" s="32"/>
      <c r="F263" s="32"/>
      <c r="G263" s="244"/>
      <c r="H263" s="244"/>
      <c r="I263" s="91">
        <f t="shared" si="41"/>
        <v>0</v>
      </c>
      <c r="J263" s="32"/>
      <c r="K263" s="32"/>
      <c r="L263" s="32"/>
      <c r="M263" s="32"/>
      <c r="N263" s="32"/>
      <c r="O263" s="32"/>
      <c r="P263" s="32"/>
      <c r="Q263" s="32"/>
      <c r="R263" s="186"/>
      <c r="S263" s="186"/>
      <c r="T263" s="254"/>
      <c r="U263" s="254">
        <f t="shared" si="37"/>
        <v>0</v>
      </c>
      <c r="V263" s="254">
        <f t="shared" si="38"/>
        <v>0</v>
      </c>
      <c r="W263" s="255"/>
      <c r="X263" s="26">
        <f t="shared" si="42"/>
        <v>0</v>
      </c>
      <c r="Y263" s="26">
        <f t="shared" si="39"/>
        <v>0</v>
      </c>
      <c r="Z263" s="26">
        <f t="shared" si="40"/>
        <v>0</v>
      </c>
      <c r="AA263" s="32"/>
      <c r="AB263" s="289"/>
      <c r="AC263" s="289"/>
      <c r="AD263" s="32">
        <v>3</v>
      </c>
      <c r="AE263" s="32" t="str">
        <f t="shared" si="43"/>
        <v>25</v>
      </c>
      <c r="AF263" s="32"/>
      <c r="AG263" s="32"/>
      <c r="AH263" s="32"/>
      <c r="AI263" s="32"/>
      <c r="AJ263" s="32"/>
      <c r="AK263" s="32"/>
      <c r="AL263" s="32"/>
      <c r="AM263" s="32">
        <v>128</v>
      </c>
      <c r="AN263" s="32" t="str">
        <f t="shared" si="35"/>
        <v>No Retargeting</v>
      </c>
      <c r="AO263" s="32" t="s">
        <v>589</v>
      </c>
      <c r="AP263" s="32" t="str">
        <f t="shared" si="36"/>
        <v>no contextual</v>
      </c>
      <c r="AQ263" s="32"/>
      <c r="AR263" s="32"/>
      <c r="AS263" s="32"/>
      <c r="AT263" s="32"/>
    </row>
    <row r="264" spans="2:46" ht="15" customHeight="1" x14ac:dyDescent="0.25">
      <c r="B264" s="32">
        <v>20160256</v>
      </c>
      <c r="C264" s="32"/>
      <c r="D264" s="32"/>
      <c r="E264" s="32"/>
      <c r="F264" s="32"/>
      <c r="G264" s="244"/>
      <c r="H264" s="244"/>
      <c r="I264" s="91">
        <f t="shared" si="41"/>
        <v>0</v>
      </c>
      <c r="J264" s="32"/>
      <c r="K264" s="32"/>
      <c r="L264" s="32"/>
      <c r="M264" s="32"/>
      <c r="N264" s="32"/>
      <c r="O264" s="32"/>
      <c r="P264" s="32"/>
      <c r="Q264" s="32"/>
      <c r="R264" s="186"/>
      <c r="S264" s="186"/>
      <c r="T264" s="254"/>
      <c r="U264" s="254">
        <f t="shared" si="37"/>
        <v>0</v>
      </c>
      <c r="V264" s="254">
        <f t="shared" si="38"/>
        <v>0</v>
      </c>
      <c r="W264" s="255"/>
      <c r="X264" s="26">
        <f t="shared" si="42"/>
        <v>0</v>
      </c>
      <c r="Y264" s="26">
        <f t="shared" si="39"/>
        <v>0</v>
      </c>
      <c r="Z264" s="26">
        <f t="shared" si="40"/>
        <v>0</v>
      </c>
      <c r="AA264" s="32"/>
      <c r="AB264" s="289"/>
      <c r="AC264" s="289"/>
      <c r="AD264" s="32">
        <v>3</v>
      </c>
      <c r="AE264" s="32" t="str">
        <f t="shared" si="43"/>
        <v>25</v>
      </c>
      <c r="AF264" s="32"/>
      <c r="AG264" s="32"/>
      <c r="AH264" s="32"/>
      <c r="AI264" s="32"/>
      <c r="AJ264" s="32"/>
      <c r="AK264" s="32"/>
      <c r="AL264" s="32"/>
      <c r="AM264" s="32">
        <v>129</v>
      </c>
      <c r="AN264" s="32" t="str">
        <f t="shared" si="35"/>
        <v>No Retargeting</v>
      </c>
      <c r="AO264" s="32" t="s">
        <v>589</v>
      </c>
      <c r="AP264" s="32" t="str">
        <f t="shared" si="36"/>
        <v>no contextual</v>
      </c>
      <c r="AQ264" s="32"/>
      <c r="AR264" s="32"/>
      <c r="AS264" s="32"/>
      <c r="AT264" s="32"/>
    </row>
    <row r="265" spans="2:46" ht="15" customHeight="1" x14ac:dyDescent="0.25">
      <c r="B265" s="32">
        <v>20160257</v>
      </c>
      <c r="C265" s="32"/>
      <c r="D265" s="32"/>
      <c r="E265" s="32"/>
      <c r="F265" s="32"/>
      <c r="G265" s="244"/>
      <c r="H265" s="244"/>
      <c r="I265" s="91">
        <f t="shared" si="41"/>
        <v>0</v>
      </c>
      <c r="J265" s="32"/>
      <c r="K265" s="32"/>
      <c r="L265" s="32"/>
      <c r="M265" s="32"/>
      <c r="N265" s="32"/>
      <c r="O265" s="32"/>
      <c r="P265" s="32"/>
      <c r="Q265" s="32"/>
      <c r="R265" s="186"/>
      <c r="S265" s="186"/>
      <c r="T265" s="254"/>
      <c r="U265" s="254">
        <f t="shared" si="37"/>
        <v>0</v>
      </c>
      <c r="V265" s="254">
        <f t="shared" si="38"/>
        <v>0</v>
      </c>
      <c r="W265" s="255"/>
      <c r="X265" s="26">
        <f t="shared" si="42"/>
        <v>0</v>
      </c>
      <c r="Y265" s="26">
        <f t="shared" si="39"/>
        <v>0</v>
      </c>
      <c r="Z265" s="26">
        <f t="shared" si="40"/>
        <v>0</v>
      </c>
      <c r="AA265" s="32"/>
      <c r="AB265" s="289"/>
      <c r="AC265" s="289"/>
      <c r="AD265" s="32">
        <v>3</v>
      </c>
      <c r="AE265" s="32" t="str">
        <f t="shared" si="43"/>
        <v>25</v>
      </c>
      <c r="AF265" s="32"/>
      <c r="AG265" s="32"/>
      <c r="AH265" s="32"/>
      <c r="AI265" s="32"/>
      <c r="AJ265" s="32"/>
      <c r="AK265" s="32"/>
      <c r="AL265" s="32"/>
      <c r="AM265" s="32">
        <v>130</v>
      </c>
      <c r="AN265" s="32" t="str">
        <f t="shared" ref="AN265:AN328" si="45">IF(ISNUMBER(SEARCH("retargeting",L265&amp;M265&amp;N265&amp;O265,1)),"Specify Tagging","No Retargeting")</f>
        <v>No Retargeting</v>
      </c>
      <c r="AO265" s="32" t="s">
        <v>589</v>
      </c>
      <c r="AP265" s="32" t="str">
        <f t="shared" ref="AP265:AP328" si="46">IF(ISNUMBER(SEARCH("Context",L265&amp;M265&amp;N265&amp;O265,1)),"Please Provide list","no contextual")</f>
        <v>no contextual</v>
      </c>
      <c r="AQ265" s="32"/>
      <c r="AR265" s="32"/>
      <c r="AS265" s="32"/>
      <c r="AT265" s="32"/>
    </row>
    <row r="266" spans="2:46" ht="15" customHeight="1" x14ac:dyDescent="0.25">
      <c r="B266" s="32">
        <v>20160258</v>
      </c>
      <c r="C266" s="32"/>
      <c r="D266" s="32"/>
      <c r="E266" s="32"/>
      <c r="F266" s="32"/>
      <c r="G266" s="244"/>
      <c r="H266" s="244"/>
      <c r="I266" s="91">
        <f t="shared" si="41"/>
        <v>0</v>
      </c>
      <c r="J266" s="32"/>
      <c r="K266" s="32"/>
      <c r="L266" s="32"/>
      <c r="M266" s="32"/>
      <c r="N266" s="32"/>
      <c r="O266" s="32"/>
      <c r="P266" s="32"/>
      <c r="Q266" s="32"/>
      <c r="R266" s="186"/>
      <c r="S266" s="186"/>
      <c r="T266" s="254"/>
      <c r="U266" s="254">
        <f t="shared" ref="U266:U329" si="47">T266*R266</f>
        <v>0</v>
      </c>
      <c r="V266" s="254">
        <f t="shared" ref="V266:V329" si="48">T266*S266</f>
        <v>0</v>
      </c>
      <c r="W266" s="255"/>
      <c r="X266" s="26">
        <f t="shared" si="42"/>
        <v>0</v>
      </c>
      <c r="Y266" s="26">
        <f t="shared" ref="Y266:Y329" si="49">X266*R266</f>
        <v>0</v>
      </c>
      <c r="Z266" s="26">
        <f t="shared" ref="Z266:Z329" si="50">X266*S266</f>
        <v>0</v>
      </c>
      <c r="AA266" s="32"/>
      <c r="AB266" s="289"/>
      <c r="AC266" s="289"/>
      <c r="AD266" s="32">
        <v>3</v>
      </c>
      <c r="AE266" s="32" t="str">
        <f t="shared" si="43"/>
        <v>25</v>
      </c>
      <c r="AF266" s="32"/>
      <c r="AG266" s="32"/>
      <c r="AH266" s="32"/>
      <c r="AI266" s="32"/>
      <c r="AJ266" s="32"/>
      <c r="AK266" s="32"/>
      <c r="AL266" s="32"/>
      <c r="AM266" s="32">
        <v>131</v>
      </c>
      <c r="AN266" s="32" t="str">
        <f t="shared" si="45"/>
        <v>No Retargeting</v>
      </c>
      <c r="AO266" s="32" t="s">
        <v>589</v>
      </c>
      <c r="AP266" s="32" t="str">
        <f t="shared" si="46"/>
        <v>no contextual</v>
      </c>
      <c r="AQ266" s="32"/>
      <c r="AR266" s="32"/>
      <c r="AS266" s="32"/>
      <c r="AT266" s="32"/>
    </row>
    <row r="267" spans="2:46" ht="15" customHeight="1" x14ac:dyDescent="0.25">
      <c r="B267" s="32">
        <v>20160259</v>
      </c>
      <c r="C267" s="32"/>
      <c r="D267" s="32"/>
      <c r="E267" s="32"/>
      <c r="F267" s="32"/>
      <c r="G267" s="244"/>
      <c r="H267" s="244"/>
      <c r="I267" s="91">
        <f t="shared" si="41"/>
        <v>0</v>
      </c>
      <c r="J267" s="32"/>
      <c r="K267" s="32"/>
      <c r="L267" s="32"/>
      <c r="M267" s="32"/>
      <c r="N267" s="32"/>
      <c r="O267" s="32"/>
      <c r="P267" s="32"/>
      <c r="Q267" s="32"/>
      <c r="R267" s="186"/>
      <c r="S267" s="186"/>
      <c r="T267" s="254"/>
      <c r="U267" s="254">
        <f t="shared" si="47"/>
        <v>0</v>
      </c>
      <c r="V267" s="254">
        <f t="shared" si="48"/>
        <v>0</v>
      </c>
      <c r="W267" s="255"/>
      <c r="X267" s="26">
        <f t="shared" si="42"/>
        <v>0</v>
      </c>
      <c r="Y267" s="26">
        <f t="shared" si="49"/>
        <v>0</v>
      </c>
      <c r="Z267" s="26">
        <f t="shared" si="50"/>
        <v>0</v>
      </c>
      <c r="AA267" s="32"/>
      <c r="AB267" s="289"/>
      <c r="AC267" s="289"/>
      <c r="AD267" s="32">
        <v>3</v>
      </c>
      <c r="AE267" s="32" t="str">
        <f t="shared" si="43"/>
        <v>25</v>
      </c>
      <c r="AF267" s="32"/>
      <c r="AG267" s="32"/>
      <c r="AH267" s="32"/>
      <c r="AI267" s="32"/>
      <c r="AJ267" s="32"/>
      <c r="AK267" s="32"/>
      <c r="AL267" s="32"/>
      <c r="AM267" s="32">
        <v>132</v>
      </c>
      <c r="AN267" s="32" t="str">
        <f t="shared" si="45"/>
        <v>No Retargeting</v>
      </c>
      <c r="AO267" s="32" t="s">
        <v>589</v>
      </c>
      <c r="AP267" s="32" t="str">
        <f t="shared" si="46"/>
        <v>no contextual</v>
      </c>
      <c r="AQ267" s="32"/>
      <c r="AR267" s="32"/>
      <c r="AS267" s="32"/>
      <c r="AT267" s="32"/>
    </row>
    <row r="268" spans="2:46" ht="15" customHeight="1" x14ac:dyDescent="0.25">
      <c r="B268" s="32">
        <v>20160260</v>
      </c>
      <c r="C268" s="32"/>
      <c r="D268" s="32"/>
      <c r="E268" s="32"/>
      <c r="F268" s="32"/>
      <c r="G268" s="244"/>
      <c r="H268" s="244"/>
      <c r="I268" s="91">
        <f t="shared" si="41"/>
        <v>0</v>
      </c>
      <c r="J268" s="32"/>
      <c r="K268" s="32"/>
      <c r="L268" s="32"/>
      <c r="M268" s="32"/>
      <c r="N268" s="32"/>
      <c r="O268" s="32"/>
      <c r="P268" s="32"/>
      <c r="Q268" s="32"/>
      <c r="R268" s="186"/>
      <c r="S268" s="186"/>
      <c r="T268" s="254"/>
      <c r="U268" s="254">
        <f t="shared" si="47"/>
        <v>0</v>
      </c>
      <c r="V268" s="254">
        <f t="shared" si="48"/>
        <v>0</v>
      </c>
      <c r="W268" s="255"/>
      <c r="X268" s="26">
        <f t="shared" si="42"/>
        <v>0</v>
      </c>
      <c r="Y268" s="26">
        <f t="shared" si="49"/>
        <v>0</v>
      </c>
      <c r="Z268" s="26">
        <f t="shared" si="50"/>
        <v>0</v>
      </c>
      <c r="AA268" s="32"/>
      <c r="AB268" s="289"/>
      <c r="AC268" s="289"/>
      <c r="AD268" s="32">
        <v>3</v>
      </c>
      <c r="AE268" s="32" t="str">
        <f t="shared" si="43"/>
        <v>25</v>
      </c>
      <c r="AF268" s="32"/>
      <c r="AG268" s="32"/>
      <c r="AH268" s="32"/>
      <c r="AI268" s="32"/>
      <c r="AJ268" s="32"/>
      <c r="AK268" s="32"/>
      <c r="AL268" s="32"/>
      <c r="AM268" s="32">
        <v>133</v>
      </c>
      <c r="AN268" s="32" t="str">
        <f t="shared" si="45"/>
        <v>No Retargeting</v>
      </c>
      <c r="AO268" s="32" t="s">
        <v>589</v>
      </c>
      <c r="AP268" s="32" t="str">
        <f t="shared" si="46"/>
        <v>no contextual</v>
      </c>
      <c r="AQ268" s="32"/>
      <c r="AR268" s="32"/>
      <c r="AS268" s="32"/>
      <c r="AT268" s="32"/>
    </row>
    <row r="269" spans="2:46" ht="15" customHeight="1" x14ac:dyDescent="0.25">
      <c r="B269" s="32">
        <v>20160261</v>
      </c>
      <c r="C269" s="32"/>
      <c r="D269" s="32"/>
      <c r="E269" s="32"/>
      <c r="F269" s="32"/>
      <c r="G269" s="244"/>
      <c r="H269" s="244"/>
      <c r="I269" s="91">
        <f t="shared" si="41"/>
        <v>0</v>
      </c>
      <c r="J269" s="32"/>
      <c r="K269" s="32"/>
      <c r="L269" s="32"/>
      <c r="M269" s="32"/>
      <c r="N269" s="32"/>
      <c r="O269" s="32"/>
      <c r="P269" s="32"/>
      <c r="Q269" s="32"/>
      <c r="R269" s="186"/>
      <c r="S269" s="186"/>
      <c r="T269" s="254"/>
      <c r="U269" s="254">
        <f t="shared" si="47"/>
        <v>0</v>
      </c>
      <c r="V269" s="254">
        <f t="shared" si="48"/>
        <v>0</v>
      </c>
      <c r="W269" s="255"/>
      <c r="X269" s="26">
        <f t="shared" si="42"/>
        <v>0</v>
      </c>
      <c r="Y269" s="26">
        <f t="shared" si="49"/>
        <v>0</v>
      </c>
      <c r="Z269" s="26">
        <f t="shared" si="50"/>
        <v>0</v>
      </c>
      <c r="AA269" s="32"/>
      <c r="AB269" s="289"/>
      <c r="AC269" s="289"/>
      <c r="AD269" s="32">
        <v>3</v>
      </c>
      <c r="AE269" s="32" t="str">
        <f t="shared" si="43"/>
        <v>25</v>
      </c>
      <c r="AF269" s="32"/>
      <c r="AG269" s="32"/>
      <c r="AH269" s="32"/>
      <c r="AI269" s="32"/>
      <c r="AJ269" s="32"/>
      <c r="AK269" s="32"/>
      <c r="AL269" s="32"/>
      <c r="AM269" s="32">
        <v>134</v>
      </c>
      <c r="AN269" s="32" t="str">
        <f t="shared" si="45"/>
        <v>No Retargeting</v>
      </c>
      <c r="AO269" s="32" t="s">
        <v>589</v>
      </c>
      <c r="AP269" s="32" t="str">
        <f t="shared" si="46"/>
        <v>no contextual</v>
      </c>
      <c r="AQ269" s="32"/>
      <c r="AR269" s="32"/>
      <c r="AS269" s="32"/>
      <c r="AT269" s="32"/>
    </row>
    <row r="270" spans="2:46" ht="15" customHeight="1" x14ac:dyDescent="0.25">
      <c r="B270" s="32">
        <v>20160262</v>
      </c>
      <c r="C270" s="32"/>
      <c r="D270" s="32"/>
      <c r="E270" s="32"/>
      <c r="F270" s="32"/>
      <c r="G270" s="244"/>
      <c r="H270" s="244"/>
      <c r="I270" s="91">
        <f t="shared" si="41"/>
        <v>0</v>
      </c>
      <c r="J270" s="32"/>
      <c r="K270" s="32"/>
      <c r="L270" s="32"/>
      <c r="M270" s="32"/>
      <c r="N270" s="32"/>
      <c r="O270" s="32"/>
      <c r="P270" s="32"/>
      <c r="Q270" s="32"/>
      <c r="R270" s="186"/>
      <c r="S270" s="186"/>
      <c r="T270" s="254"/>
      <c r="U270" s="254">
        <f t="shared" si="47"/>
        <v>0</v>
      </c>
      <c r="V270" s="254">
        <f t="shared" si="48"/>
        <v>0</v>
      </c>
      <c r="W270" s="255"/>
      <c r="X270" s="26">
        <f t="shared" si="42"/>
        <v>0</v>
      </c>
      <c r="Y270" s="26">
        <f t="shared" si="49"/>
        <v>0</v>
      </c>
      <c r="Z270" s="26">
        <f t="shared" si="50"/>
        <v>0</v>
      </c>
      <c r="AA270" s="32"/>
      <c r="AB270" s="289"/>
      <c r="AC270" s="289"/>
      <c r="AD270" s="32">
        <v>3</v>
      </c>
      <c r="AE270" s="32" t="str">
        <f t="shared" si="43"/>
        <v>25</v>
      </c>
      <c r="AF270" s="32"/>
      <c r="AG270" s="32"/>
      <c r="AH270" s="32"/>
      <c r="AI270" s="32"/>
      <c r="AJ270" s="32"/>
      <c r="AK270" s="32"/>
      <c r="AL270" s="32"/>
      <c r="AM270" s="32">
        <v>135</v>
      </c>
      <c r="AN270" s="32" t="str">
        <f t="shared" si="45"/>
        <v>No Retargeting</v>
      </c>
      <c r="AO270" s="32" t="s">
        <v>589</v>
      </c>
      <c r="AP270" s="32" t="str">
        <f t="shared" si="46"/>
        <v>no contextual</v>
      </c>
      <c r="AQ270" s="32"/>
      <c r="AR270" s="32"/>
      <c r="AS270" s="32"/>
      <c r="AT270" s="32"/>
    </row>
    <row r="271" spans="2:46" ht="15" customHeight="1" x14ac:dyDescent="0.25">
      <c r="B271" s="32">
        <v>20160263</v>
      </c>
      <c r="C271" s="32"/>
      <c r="D271" s="32"/>
      <c r="E271" s="32"/>
      <c r="F271" s="32"/>
      <c r="G271" s="244"/>
      <c r="H271" s="244"/>
      <c r="I271" s="91">
        <f t="shared" si="41"/>
        <v>0</v>
      </c>
      <c r="J271" s="32"/>
      <c r="K271" s="32"/>
      <c r="L271" s="32"/>
      <c r="M271" s="32"/>
      <c r="N271" s="32"/>
      <c r="O271" s="32"/>
      <c r="P271" s="32"/>
      <c r="Q271" s="32"/>
      <c r="R271" s="186"/>
      <c r="S271" s="186"/>
      <c r="T271" s="254"/>
      <c r="U271" s="254">
        <f t="shared" si="47"/>
        <v>0</v>
      </c>
      <c r="V271" s="254">
        <f t="shared" si="48"/>
        <v>0</v>
      </c>
      <c r="W271" s="255"/>
      <c r="X271" s="26">
        <f t="shared" si="42"/>
        <v>0</v>
      </c>
      <c r="Y271" s="26">
        <f t="shared" si="49"/>
        <v>0</v>
      </c>
      <c r="Z271" s="26">
        <f t="shared" si="50"/>
        <v>0</v>
      </c>
      <c r="AA271" s="32"/>
      <c r="AB271" s="289"/>
      <c r="AC271" s="289"/>
      <c r="AD271" s="32">
        <v>3</v>
      </c>
      <c r="AE271" s="32" t="str">
        <f t="shared" si="43"/>
        <v>25</v>
      </c>
      <c r="AF271" s="32"/>
      <c r="AG271" s="32"/>
      <c r="AH271" s="32"/>
      <c r="AI271" s="32"/>
      <c r="AJ271" s="32"/>
      <c r="AK271" s="32"/>
      <c r="AL271" s="32"/>
      <c r="AM271" s="32">
        <v>136</v>
      </c>
      <c r="AN271" s="32" t="str">
        <f t="shared" si="45"/>
        <v>No Retargeting</v>
      </c>
      <c r="AO271" s="32" t="s">
        <v>589</v>
      </c>
      <c r="AP271" s="32" t="str">
        <f t="shared" si="46"/>
        <v>no contextual</v>
      </c>
      <c r="AQ271" s="32"/>
      <c r="AR271" s="32"/>
      <c r="AS271" s="32"/>
      <c r="AT271" s="32"/>
    </row>
    <row r="272" spans="2:46" ht="15" customHeight="1" x14ac:dyDescent="0.25">
      <c r="B272" s="32">
        <v>20160264</v>
      </c>
      <c r="C272" s="32"/>
      <c r="D272" s="32"/>
      <c r="E272" s="32"/>
      <c r="F272" s="32"/>
      <c r="G272" s="244"/>
      <c r="H272" s="244"/>
      <c r="I272" s="91">
        <f t="shared" ref="I272:I335" si="51">IF(G272=0,0,(WORKDAY(G272,-5,Holidays)))</f>
        <v>0</v>
      </c>
      <c r="J272" s="32"/>
      <c r="K272" s="32"/>
      <c r="L272" s="32"/>
      <c r="M272" s="32"/>
      <c r="N272" s="32"/>
      <c r="O272" s="32"/>
      <c r="P272" s="32"/>
      <c r="Q272" s="32"/>
      <c r="R272" s="186"/>
      <c r="S272" s="186"/>
      <c r="T272" s="254"/>
      <c r="U272" s="254">
        <f t="shared" si="47"/>
        <v>0</v>
      </c>
      <c r="V272" s="254">
        <f t="shared" si="48"/>
        <v>0</v>
      </c>
      <c r="W272" s="255"/>
      <c r="X272" s="26">
        <f t="shared" ref="X272:X335" si="52">T272/1000*W272</f>
        <v>0</v>
      </c>
      <c r="Y272" s="26">
        <f t="shared" si="49"/>
        <v>0</v>
      </c>
      <c r="Z272" s="26">
        <f t="shared" si="50"/>
        <v>0</v>
      </c>
      <c r="AA272" s="32"/>
      <c r="AB272" s="289"/>
      <c r="AC272" s="289"/>
      <c r="AD272" s="32">
        <v>3</v>
      </c>
      <c r="AE272" s="32" t="str">
        <f t="shared" ref="AE272:AE335" si="53">IF(J272="xaxis TV","10","25")</f>
        <v>25</v>
      </c>
      <c r="AF272" s="32"/>
      <c r="AG272" s="32"/>
      <c r="AH272" s="32"/>
      <c r="AI272" s="32"/>
      <c r="AJ272" s="32"/>
      <c r="AK272" s="32"/>
      <c r="AL272" s="32"/>
      <c r="AM272" s="32">
        <v>137</v>
      </c>
      <c r="AN272" s="32" t="str">
        <f t="shared" si="45"/>
        <v>No Retargeting</v>
      </c>
      <c r="AO272" s="32" t="s">
        <v>589</v>
      </c>
      <c r="AP272" s="32" t="str">
        <f t="shared" si="46"/>
        <v>no contextual</v>
      </c>
      <c r="AQ272" s="32"/>
      <c r="AR272" s="32"/>
      <c r="AS272" s="32"/>
      <c r="AT272" s="32"/>
    </row>
    <row r="273" spans="2:46" ht="15" customHeight="1" x14ac:dyDescent="0.25">
      <c r="B273" s="32">
        <v>20160265</v>
      </c>
      <c r="C273" s="32"/>
      <c r="D273" s="32"/>
      <c r="E273" s="32"/>
      <c r="F273" s="32"/>
      <c r="G273" s="244"/>
      <c r="H273" s="244"/>
      <c r="I273" s="91">
        <f t="shared" si="51"/>
        <v>0</v>
      </c>
      <c r="J273" s="32"/>
      <c r="K273" s="32"/>
      <c r="L273" s="32"/>
      <c r="M273" s="32"/>
      <c r="N273" s="32"/>
      <c r="O273" s="32"/>
      <c r="P273" s="32"/>
      <c r="Q273" s="32"/>
      <c r="R273" s="186"/>
      <c r="S273" s="186"/>
      <c r="T273" s="254"/>
      <c r="U273" s="254">
        <f t="shared" si="47"/>
        <v>0</v>
      </c>
      <c r="V273" s="254">
        <f t="shared" si="48"/>
        <v>0</v>
      </c>
      <c r="W273" s="255"/>
      <c r="X273" s="26">
        <f t="shared" si="52"/>
        <v>0</v>
      </c>
      <c r="Y273" s="26">
        <f t="shared" si="49"/>
        <v>0</v>
      </c>
      <c r="Z273" s="26">
        <f t="shared" si="50"/>
        <v>0</v>
      </c>
      <c r="AA273" s="32"/>
      <c r="AB273" s="289"/>
      <c r="AC273" s="289"/>
      <c r="AD273" s="32">
        <v>3</v>
      </c>
      <c r="AE273" s="32" t="str">
        <f t="shared" si="53"/>
        <v>25</v>
      </c>
      <c r="AF273" s="32"/>
      <c r="AG273" s="32"/>
      <c r="AH273" s="32"/>
      <c r="AI273" s="32"/>
      <c r="AJ273" s="32"/>
      <c r="AK273" s="32"/>
      <c r="AL273" s="32"/>
      <c r="AM273" s="32">
        <v>138</v>
      </c>
      <c r="AN273" s="32" t="str">
        <f t="shared" si="45"/>
        <v>No Retargeting</v>
      </c>
      <c r="AO273" s="32" t="s">
        <v>589</v>
      </c>
      <c r="AP273" s="32" t="str">
        <f t="shared" si="46"/>
        <v>no contextual</v>
      </c>
      <c r="AQ273" s="32"/>
      <c r="AR273" s="32"/>
      <c r="AS273" s="32"/>
      <c r="AT273" s="32"/>
    </row>
    <row r="274" spans="2:46" ht="15" customHeight="1" x14ac:dyDescent="0.25">
      <c r="B274" s="32">
        <v>20160266</v>
      </c>
      <c r="C274" s="32"/>
      <c r="D274" s="32"/>
      <c r="E274" s="32"/>
      <c r="F274" s="32"/>
      <c r="G274" s="244"/>
      <c r="H274" s="244"/>
      <c r="I274" s="91">
        <f t="shared" si="51"/>
        <v>0</v>
      </c>
      <c r="J274" s="32"/>
      <c r="K274" s="32"/>
      <c r="L274" s="32"/>
      <c r="M274" s="32"/>
      <c r="N274" s="32"/>
      <c r="O274" s="32"/>
      <c r="P274" s="32"/>
      <c r="Q274" s="32"/>
      <c r="R274" s="186"/>
      <c r="S274" s="186"/>
      <c r="T274" s="254"/>
      <c r="U274" s="254">
        <f t="shared" si="47"/>
        <v>0</v>
      </c>
      <c r="V274" s="254">
        <f t="shared" si="48"/>
        <v>0</v>
      </c>
      <c r="W274" s="255"/>
      <c r="X274" s="26">
        <f t="shared" si="52"/>
        <v>0</v>
      </c>
      <c r="Y274" s="26">
        <f t="shared" si="49"/>
        <v>0</v>
      </c>
      <c r="Z274" s="26">
        <f t="shared" si="50"/>
        <v>0</v>
      </c>
      <c r="AA274" s="32"/>
      <c r="AB274" s="289"/>
      <c r="AC274" s="289"/>
      <c r="AD274" s="32">
        <v>3</v>
      </c>
      <c r="AE274" s="32" t="str">
        <f t="shared" si="53"/>
        <v>25</v>
      </c>
      <c r="AF274" s="32"/>
      <c r="AG274" s="32"/>
      <c r="AH274" s="32"/>
      <c r="AI274" s="32"/>
      <c r="AJ274" s="32"/>
      <c r="AK274" s="32"/>
      <c r="AL274" s="32"/>
      <c r="AM274" s="32">
        <v>139</v>
      </c>
      <c r="AN274" s="32" t="str">
        <f t="shared" si="45"/>
        <v>No Retargeting</v>
      </c>
      <c r="AO274" s="32" t="s">
        <v>589</v>
      </c>
      <c r="AP274" s="32" t="str">
        <f t="shared" si="46"/>
        <v>no contextual</v>
      </c>
      <c r="AQ274" s="32"/>
      <c r="AR274" s="32"/>
      <c r="AS274" s="32"/>
      <c r="AT274" s="32"/>
    </row>
    <row r="275" spans="2:46" ht="15" customHeight="1" x14ac:dyDescent="0.25">
      <c r="B275" s="32">
        <v>20160267</v>
      </c>
      <c r="C275" s="32"/>
      <c r="D275" s="32"/>
      <c r="E275" s="32"/>
      <c r="F275" s="32"/>
      <c r="G275" s="244"/>
      <c r="H275" s="244"/>
      <c r="I275" s="91">
        <f t="shared" si="51"/>
        <v>0</v>
      </c>
      <c r="J275" s="32"/>
      <c r="K275" s="32"/>
      <c r="L275" s="32"/>
      <c r="M275" s="32"/>
      <c r="N275" s="32"/>
      <c r="O275" s="32"/>
      <c r="P275" s="32"/>
      <c r="Q275" s="32"/>
      <c r="R275" s="186"/>
      <c r="S275" s="186"/>
      <c r="T275" s="254"/>
      <c r="U275" s="254">
        <f t="shared" si="47"/>
        <v>0</v>
      </c>
      <c r="V275" s="254">
        <f t="shared" si="48"/>
        <v>0</v>
      </c>
      <c r="W275" s="255"/>
      <c r="X275" s="26">
        <f t="shared" si="52"/>
        <v>0</v>
      </c>
      <c r="Y275" s="26">
        <f t="shared" si="49"/>
        <v>0</v>
      </c>
      <c r="Z275" s="26">
        <f t="shared" si="50"/>
        <v>0</v>
      </c>
      <c r="AA275" s="32"/>
      <c r="AB275" s="289"/>
      <c r="AC275" s="289"/>
      <c r="AD275" s="32">
        <v>3</v>
      </c>
      <c r="AE275" s="32" t="str">
        <f t="shared" si="53"/>
        <v>25</v>
      </c>
      <c r="AF275" s="32"/>
      <c r="AG275" s="32"/>
      <c r="AH275" s="32"/>
      <c r="AI275" s="32"/>
      <c r="AJ275" s="32"/>
      <c r="AK275" s="32"/>
      <c r="AL275" s="32"/>
      <c r="AM275" s="32">
        <v>140</v>
      </c>
      <c r="AN275" s="32" t="str">
        <f t="shared" si="45"/>
        <v>No Retargeting</v>
      </c>
      <c r="AO275" s="32" t="s">
        <v>589</v>
      </c>
      <c r="AP275" s="32" t="str">
        <f t="shared" si="46"/>
        <v>no contextual</v>
      </c>
      <c r="AQ275" s="32"/>
      <c r="AR275" s="32"/>
      <c r="AS275" s="32"/>
      <c r="AT275" s="32"/>
    </row>
    <row r="276" spans="2:46" ht="15" customHeight="1" x14ac:dyDescent="0.25">
      <c r="B276" s="32">
        <v>20160268</v>
      </c>
      <c r="C276" s="32"/>
      <c r="D276" s="32"/>
      <c r="E276" s="32"/>
      <c r="F276" s="32"/>
      <c r="G276" s="244"/>
      <c r="H276" s="244"/>
      <c r="I276" s="91">
        <f t="shared" si="51"/>
        <v>0</v>
      </c>
      <c r="J276" s="32"/>
      <c r="K276" s="32"/>
      <c r="L276" s="32"/>
      <c r="M276" s="32"/>
      <c r="N276" s="32"/>
      <c r="O276" s="32"/>
      <c r="P276" s="32"/>
      <c r="Q276" s="32"/>
      <c r="R276" s="186"/>
      <c r="S276" s="186"/>
      <c r="T276" s="254"/>
      <c r="U276" s="254">
        <f t="shared" si="47"/>
        <v>0</v>
      </c>
      <c r="V276" s="254">
        <f t="shared" si="48"/>
        <v>0</v>
      </c>
      <c r="W276" s="255"/>
      <c r="X276" s="26">
        <f t="shared" si="52"/>
        <v>0</v>
      </c>
      <c r="Y276" s="26">
        <f t="shared" si="49"/>
        <v>0</v>
      </c>
      <c r="Z276" s="26">
        <f t="shared" si="50"/>
        <v>0</v>
      </c>
      <c r="AA276" s="32"/>
      <c r="AB276" s="289"/>
      <c r="AC276" s="289"/>
      <c r="AD276" s="32">
        <v>3</v>
      </c>
      <c r="AE276" s="32" t="str">
        <f t="shared" si="53"/>
        <v>25</v>
      </c>
      <c r="AF276" s="32"/>
      <c r="AG276" s="32"/>
      <c r="AH276" s="32"/>
      <c r="AI276" s="32"/>
      <c r="AJ276" s="32"/>
      <c r="AK276" s="32"/>
      <c r="AL276" s="32"/>
      <c r="AM276" s="32">
        <v>141</v>
      </c>
      <c r="AN276" s="32" t="str">
        <f t="shared" si="45"/>
        <v>No Retargeting</v>
      </c>
      <c r="AO276" s="32" t="s">
        <v>589</v>
      </c>
      <c r="AP276" s="32" t="str">
        <f t="shared" si="46"/>
        <v>no contextual</v>
      </c>
      <c r="AQ276" s="32"/>
      <c r="AR276" s="32"/>
      <c r="AS276" s="32"/>
      <c r="AT276" s="32"/>
    </row>
    <row r="277" spans="2:46" ht="15" customHeight="1" x14ac:dyDescent="0.25">
      <c r="B277" s="32">
        <v>20160269</v>
      </c>
      <c r="C277" s="32"/>
      <c r="D277" s="32"/>
      <c r="E277" s="32"/>
      <c r="F277" s="32"/>
      <c r="G277" s="244"/>
      <c r="H277" s="244"/>
      <c r="I277" s="91">
        <f t="shared" si="51"/>
        <v>0</v>
      </c>
      <c r="J277" s="32"/>
      <c r="K277" s="32"/>
      <c r="L277" s="32"/>
      <c r="M277" s="32"/>
      <c r="N277" s="32"/>
      <c r="O277" s="32"/>
      <c r="P277" s="32"/>
      <c r="Q277" s="32"/>
      <c r="R277" s="186"/>
      <c r="S277" s="186"/>
      <c r="T277" s="254"/>
      <c r="U277" s="254">
        <f t="shared" si="47"/>
        <v>0</v>
      </c>
      <c r="V277" s="254">
        <f t="shared" si="48"/>
        <v>0</v>
      </c>
      <c r="W277" s="255"/>
      <c r="X277" s="26">
        <f t="shared" si="52"/>
        <v>0</v>
      </c>
      <c r="Y277" s="26">
        <f t="shared" si="49"/>
        <v>0</v>
      </c>
      <c r="Z277" s="26">
        <f t="shared" si="50"/>
        <v>0</v>
      </c>
      <c r="AA277" s="32"/>
      <c r="AB277" s="289"/>
      <c r="AC277" s="289"/>
      <c r="AD277" s="32">
        <v>3</v>
      </c>
      <c r="AE277" s="32" t="str">
        <f t="shared" si="53"/>
        <v>25</v>
      </c>
      <c r="AF277" s="32"/>
      <c r="AG277" s="32"/>
      <c r="AH277" s="32"/>
      <c r="AI277" s="32"/>
      <c r="AJ277" s="32"/>
      <c r="AK277" s="32"/>
      <c r="AL277" s="32"/>
      <c r="AM277" s="32">
        <v>142</v>
      </c>
      <c r="AN277" s="32" t="str">
        <f t="shared" si="45"/>
        <v>No Retargeting</v>
      </c>
      <c r="AO277" s="32" t="s">
        <v>589</v>
      </c>
      <c r="AP277" s="32" t="str">
        <f t="shared" si="46"/>
        <v>no contextual</v>
      </c>
      <c r="AQ277" s="32"/>
      <c r="AR277" s="32"/>
      <c r="AS277" s="32"/>
      <c r="AT277" s="32"/>
    </row>
    <row r="278" spans="2:46" ht="15" customHeight="1" x14ac:dyDescent="0.25">
      <c r="B278" s="32">
        <v>20160270</v>
      </c>
      <c r="C278" s="32"/>
      <c r="D278" s="32"/>
      <c r="E278" s="32"/>
      <c r="F278" s="32"/>
      <c r="G278" s="244"/>
      <c r="H278" s="244"/>
      <c r="I278" s="91">
        <f t="shared" si="51"/>
        <v>0</v>
      </c>
      <c r="J278" s="32"/>
      <c r="K278" s="32"/>
      <c r="L278" s="32"/>
      <c r="M278" s="32"/>
      <c r="N278" s="32"/>
      <c r="O278" s="32"/>
      <c r="P278" s="32"/>
      <c r="Q278" s="32"/>
      <c r="R278" s="186"/>
      <c r="S278" s="186"/>
      <c r="T278" s="254"/>
      <c r="U278" s="254">
        <f t="shared" si="47"/>
        <v>0</v>
      </c>
      <c r="V278" s="254">
        <f t="shared" si="48"/>
        <v>0</v>
      </c>
      <c r="W278" s="255"/>
      <c r="X278" s="26">
        <f t="shared" si="52"/>
        <v>0</v>
      </c>
      <c r="Y278" s="26">
        <f t="shared" si="49"/>
        <v>0</v>
      </c>
      <c r="Z278" s="26">
        <f t="shared" si="50"/>
        <v>0</v>
      </c>
      <c r="AA278" s="32"/>
      <c r="AB278" s="289"/>
      <c r="AC278" s="289"/>
      <c r="AD278" s="32">
        <v>3</v>
      </c>
      <c r="AE278" s="32" t="str">
        <f t="shared" si="53"/>
        <v>25</v>
      </c>
      <c r="AF278" s="32"/>
      <c r="AG278" s="32"/>
      <c r="AH278" s="32"/>
      <c r="AI278" s="32"/>
      <c r="AJ278" s="32"/>
      <c r="AK278" s="32"/>
      <c r="AL278" s="32"/>
      <c r="AM278" s="32">
        <v>143</v>
      </c>
      <c r="AN278" s="32" t="str">
        <f t="shared" si="45"/>
        <v>No Retargeting</v>
      </c>
      <c r="AO278" s="32" t="s">
        <v>589</v>
      </c>
      <c r="AP278" s="32" t="str">
        <f t="shared" si="46"/>
        <v>no contextual</v>
      </c>
      <c r="AQ278" s="32"/>
      <c r="AR278" s="32"/>
      <c r="AS278" s="32"/>
      <c r="AT278" s="32"/>
    </row>
    <row r="279" spans="2:46" ht="15" customHeight="1" x14ac:dyDescent="0.25">
      <c r="B279" s="32">
        <v>20160271</v>
      </c>
      <c r="C279" s="32"/>
      <c r="D279" s="32"/>
      <c r="E279" s="32"/>
      <c r="F279" s="32"/>
      <c r="G279" s="244"/>
      <c r="H279" s="244"/>
      <c r="I279" s="91">
        <f t="shared" si="51"/>
        <v>0</v>
      </c>
      <c r="J279" s="32"/>
      <c r="K279" s="32"/>
      <c r="L279" s="32"/>
      <c r="M279" s="32"/>
      <c r="N279" s="32"/>
      <c r="O279" s="32"/>
      <c r="P279" s="32"/>
      <c r="Q279" s="32"/>
      <c r="R279" s="186"/>
      <c r="S279" s="186"/>
      <c r="T279" s="254"/>
      <c r="U279" s="254">
        <f t="shared" si="47"/>
        <v>0</v>
      </c>
      <c r="V279" s="254">
        <f t="shared" si="48"/>
        <v>0</v>
      </c>
      <c r="W279" s="255"/>
      <c r="X279" s="26">
        <f t="shared" si="52"/>
        <v>0</v>
      </c>
      <c r="Y279" s="26">
        <f t="shared" si="49"/>
        <v>0</v>
      </c>
      <c r="Z279" s="26">
        <f t="shared" si="50"/>
        <v>0</v>
      </c>
      <c r="AA279" s="32"/>
      <c r="AB279" s="289"/>
      <c r="AC279" s="289"/>
      <c r="AD279" s="32">
        <v>3</v>
      </c>
      <c r="AE279" s="32" t="str">
        <f t="shared" si="53"/>
        <v>25</v>
      </c>
      <c r="AF279" s="32"/>
      <c r="AG279" s="32"/>
      <c r="AH279" s="32"/>
      <c r="AI279" s="32"/>
      <c r="AJ279" s="32"/>
      <c r="AK279" s="32"/>
      <c r="AL279" s="32"/>
      <c r="AM279" s="32">
        <v>144</v>
      </c>
      <c r="AN279" s="32" t="str">
        <f t="shared" si="45"/>
        <v>No Retargeting</v>
      </c>
      <c r="AO279" s="32" t="s">
        <v>589</v>
      </c>
      <c r="AP279" s="32" t="str">
        <f t="shared" si="46"/>
        <v>no contextual</v>
      </c>
      <c r="AQ279" s="32"/>
      <c r="AR279" s="32"/>
      <c r="AS279" s="32"/>
      <c r="AT279" s="32"/>
    </row>
    <row r="280" spans="2:46" ht="15" customHeight="1" x14ac:dyDescent="0.25">
      <c r="B280" s="32">
        <v>20160272</v>
      </c>
      <c r="C280" s="32"/>
      <c r="D280" s="32"/>
      <c r="E280" s="32"/>
      <c r="F280" s="32"/>
      <c r="G280" s="244"/>
      <c r="H280" s="244"/>
      <c r="I280" s="91">
        <f t="shared" si="51"/>
        <v>0</v>
      </c>
      <c r="J280" s="32"/>
      <c r="K280" s="32"/>
      <c r="L280" s="32"/>
      <c r="M280" s="32"/>
      <c r="N280" s="32"/>
      <c r="O280" s="32"/>
      <c r="P280" s="32"/>
      <c r="Q280" s="32"/>
      <c r="R280" s="186"/>
      <c r="S280" s="186"/>
      <c r="T280" s="254"/>
      <c r="U280" s="254">
        <f t="shared" si="47"/>
        <v>0</v>
      </c>
      <c r="V280" s="254">
        <f t="shared" si="48"/>
        <v>0</v>
      </c>
      <c r="W280" s="255"/>
      <c r="X280" s="26">
        <f t="shared" si="52"/>
        <v>0</v>
      </c>
      <c r="Y280" s="26">
        <f t="shared" si="49"/>
        <v>0</v>
      </c>
      <c r="Z280" s="26">
        <f t="shared" si="50"/>
        <v>0</v>
      </c>
      <c r="AA280" s="32"/>
      <c r="AB280" s="289"/>
      <c r="AC280" s="289"/>
      <c r="AD280" s="32">
        <v>3</v>
      </c>
      <c r="AE280" s="32" t="str">
        <f t="shared" si="53"/>
        <v>25</v>
      </c>
      <c r="AF280" s="32"/>
      <c r="AG280" s="32"/>
      <c r="AH280" s="32"/>
      <c r="AI280" s="32"/>
      <c r="AJ280" s="32"/>
      <c r="AK280" s="32"/>
      <c r="AL280" s="32"/>
      <c r="AM280" s="32">
        <v>145</v>
      </c>
      <c r="AN280" s="32" t="str">
        <f t="shared" si="45"/>
        <v>No Retargeting</v>
      </c>
      <c r="AO280" s="32" t="s">
        <v>589</v>
      </c>
      <c r="AP280" s="32" t="str">
        <f t="shared" si="46"/>
        <v>no contextual</v>
      </c>
      <c r="AQ280" s="32"/>
      <c r="AR280" s="32"/>
      <c r="AS280" s="32"/>
      <c r="AT280" s="32"/>
    </row>
    <row r="281" spans="2:46" ht="15" customHeight="1" x14ac:dyDescent="0.25">
      <c r="B281" s="32">
        <v>20160273</v>
      </c>
      <c r="C281" s="32"/>
      <c r="D281" s="32"/>
      <c r="E281" s="32"/>
      <c r="F281" s="32"/>
      <c r="G281" s="244"/>
      <c r="H281" s="244"/>
      <c r="I281" s="91">
        <f t="shared" si="51"/>
        <v>0</v>
      </c>
      <c r="J281" s="32"/>
      <c r="K281" s="32"/>
      <c r="L281" s="32"/>
      <c r="M281" s="32"/>
      <c r="N281" s="32"/>
      <c r="O281" s="32"/>
      <c r="P281" s="32"/>
      <c r="Q281" s="32"/>
      <c r="R281" s="186"/>
      <c r="S281" s="186"/>
      <c r="T281" s="254"/>
      <c r="U281" s="254">
        <f t="shared" si="47"/>
        <v>0</v>
      </c>
      <c r="V281" s="254">
        <f t="shared" si="48"/>
        <v>0</v>
      </c>
      <c r="W281" s="255"/>
      <c r="X281" s="26">
        <f t="shared" si="52"/>
        <v>0</v>
      </c>
      <c r="Y281" s="26">
        <f t="shared" si="49"/>
        <v>0</v>
      </c>
      <c r="Z281" s="26">
        <f t="shared" si="50"/>
        <v>0</v>
      </c>
      <c r="AA281" s="32"/>
      <c r="AB281" s="289"/>
      <c r="AC281" s="289"/>
      <c r="AD281" s="32">
        <v>3</v>
      </c>
      <c r="AE281" s="32" t="str">
        <f t="shared" si="53"/>
        <v>25</v>
      </c>
      <c r="AF281" s="32"/>
      <c r="AG281" s="32"/>
      <c r="AH281" s="32"/>
      <c r="AI281" s="32"/>
      <c r="AJ281" s="32"/>
      <c r="AK281" s="32"/>
      <c r="AL281" s="32"/>
      <c r="AM281" s="32">
        <v>146</v>
      </c>
      <c r="AN281" s="32" t="str">
        <f t="shared" si="45"/>
        <v>No Retargeting</v>
      </c>
      <c r="AO281" s="32" t="s">
        <v>589</v>
      </c>
      <c r="AP281" s="32" t="str">
        <f t="shared" si="46"/>
        <v>no contextual</v>
      </c>
      <c r="AQ281" s="32"/>
      <c r="AR281" s="32"/>
      <c r="AS281" s="32"/>
      <c r="AT281" s="32"/>
    </row>
    <row r="282" spans="2:46" ht="15" customHeight="1" x14ac:dyDescent="0.25">
      <c r="B282" s="32">
        <v>20160274</v>
      </c>
      <c r="C282" s="32"/>
      <c r="D282" s="32"/>
      <c r="E282" s="32"/>
      <c r="F282" s="32"/>
      <c r="G282" s="244"/>
      <c r="H282" s="244"/>
      <c r="I282" s="91">
        <f t="shared" si="51"/>
        <v>0</v>
      </c>
      <c r="J282" s="32"/>
      <c r="K282" s="32"/>
      <c r="L282" s="32"/>
      <c r="M282" s="32"/>
      <c r="N282" s="32"/>
      <c r="O282" s="32"/>
      <c r="P282" s="32"/>
      <c r="Q282" s="32"/>
      <c r="R282" s="186"/>
      <c r="S282" s="186"/>
      <c r="T282" s="254"/>
      <c r="U282" s="254">
        <f t="shared" si="47"/>
        <v>0</v>
      </c>
      <c r="V282" s="254">
        <f t="shared" si="48"/>
        <v>0</v>
      </c>
      <c r="W282" s="255"/>
      <c r="X282" s="26">
        <f t="shared" si="52"/>
        <v>0</v>
      </c>
      <c r="Y282" s="26">
        <f t="shared" si="49"/>
        <v>0</v>
      </c>
      <c r="Z282" s="26">
        <f t="shared" si="50"/>
        <v>0</v>
      </c>
      <c r="AA282" s="32"/>
      <c r="AB282" s="289"/>
      <c r="AC282" s="289"/>
      <c r="AD282" s="32">
        <v>3</v>
      </c>
      <c r="AE282" s="32" t="str">
        <f t="shared" si="53"/>
        <v>25</v>
      </c>
      <c r="AF282" s="32"/>
      <c r="AG282" s="32"/>
      <c r="AH282" s="32"/>
      <c r="AI282" s="32"/>
      <c r="AJ282" s="32"/>
      <c r="AK282" s="32"/>
      <c r="AL282" s="32"/>
      <c r="AM282" s="32">
        <v>147</v>
      </c>
      <c r="AN282" s="32" t="str">
        <f t="shared" si="45"/>
        <v>No Retargeting</v>
      </c>
      <c r="AO282" s="32" t="s">
        <v>589</v>
      </c>
      <c r="AP282" s="32" t="str">
        <f t="shared" si="46"/>
        <v>no contextual</v>
      </c>
      <c r="AQ282" s="32"/>
      <c r="AR282" s="32"/>
      <c r="AS282" s="32"/>
      <c r="AT282" s="32"/>
    </row>
    <row r="283" spans="2:46" ht="15" customHeight="1" x14ac:dyDescent="0.25">
      <c r="B283" s="32">
        <v>20160275</v>
      </c>
      <c r="C283" s="32"/>
      <c r="D283" s="32"/>
      <c r="E283" s="32"/>
      <c r="F283" s="32"/>
      <c r="G283" s="244"/>
      <c r="H283" s="244"/>
      <c r="I283" s="91">
        <f t="shared" si="51"/>
        <v>0</v>
      </c>
      <c r="J283" s="32"/>
      <c r="K283" s="32"/>
      <c r="L283" s="32"/>
      <c r="M283" s="32"/>
      <c r="N283" s="32"/>
      <c r="O283" s="32"/>
      <c r="P283" s="32"/>
      <c r="Q283" s="32"/>
      <c r="R283" s="186"/>
      <c r="S283" s="186"/>
      <c r="T283" s="254"/>
      <c r="U283" s="254">
        <f t="shared" si="47"/>
        <v>0</v>
      </c>
      <c r="V283" s="254">
        <f t="shared" si="48"/>
        <v>0</v>
      </c>
      <c r="W283" s="255"/>
      <c r="X283" s="26">
        <f t="shared" si="52"/>
        <v>0</v>
      </c>
      <c r="Y283" s="26">
        <f t="shared" si="49"/>
        <v>0</v>
      </c>
      <c r="Z283" s="26">
        <f t="shared" si="50"/>
        <v>0</v>
      </c>
      <c r="AA283" s="32"/>
      <c r="AB283" s="289"/>
      <c r="AC283" s="289"/>
      <c r="AD283" s="32">
        <v>3</v>
      </c>
      <c r="AE283" s="32" t="str">
        <f t="shared" si="53"/>
        <v>25</v>
      </c>
      <c r="AF283" s="32"/>
      <c r="AG283" s="32"/>
      <c r="AH283" s="32"/>
      <c r="AI283" s="32"/>
      <c r="AJ283" s="32"/>
      <c r="AK283" s="32"/>
      <c r="AL283" s="32"/>
      <c r="AM283" s="32">
        <v>148</v>
      </c>
      <c r="AN283" s="32" t="str">
        <f t="shared" si="45"/>
        <v>No Retargeting</v>
      </c>
      <c r="AO283" s="32" t="s">
        <v>589</v>
      </c>
      <c r="AP283" s="32" t="str">
        <f t="shared" si="46"/>
        <v>no contextual</v>
      </c>
      <c r="AQ283" s="32"/>
      <c r="AR283" s="32"/>
      <c r="AS283" s="32"/>
      <c r="AT283" s="32"/>
    </row>
    <row r="284" spans="2:46" ht="15" customHeight="1" x14ac:dyDescent="0.25">
      <c r="B284" s="32">
        <v>20160276</v>
      </c>
      <c r="C284" s="32"/>
      <c r="D284" s="32"/>
      <c r="E284" s="32"/>
      <c r="F284" s="32"/>
      <c r="G284" s="244"/>
      <c r="H284" s="244"/>
      <c r="I284" s="91">
        <f t="shared" si="51"/>
        <v>0</v>
      </c>
      <c r="J284" s="32"/>
      <c r="K284" s="32"/>
      <c r="L284" s="32"/>
      <c r="M284" s="32"/>
      <c r="N284" s="32"/>
      <c r="O284" s="32"/>
      <c r="P284" s="32"/>
      <c r="Q284" s="32"/>
      <c r="R284" s="186"/>
      <c r="S284" s="186"/>
      <c r="T284" s="254"/>
      <c r="U284" s="254">
        <f t="shared" si="47"/>
        <v>0</v>
      </c>
      <c r="V284" s="254">
        <f t="shared" si="48"/>
        <v>0</v>
      </c>
      <c r="W284" s="255"/>
      <c r="X284" s="26">
        <f t="shared" si="52"/>
        <v>0</v>
      </c>
      <c r="Y284" s="26">
        <f t="shared" si="49"/>
        <v>0</v>
      </c>
      <c r="Z284" s="26">
        <f t="shared" si="50"/>
        <v>0</v>
      </c>
      <c r="AA284" s="32"/>
      <c r="AB284" s="289"/>
      <c r="AC284" s="289"/>
      <c r="AD284" s="32">
        <v>3</v>
      </c>
      <c r="AE284" s="32" t="str">
        <f t="shared" si="53"/>
        <v>25</v>
      </c>
      <c r="AF284" s="32"/>
      <c r="AG284" s="32"/>
      <c r="AH284" s="32"/>
      <c r="AI284" s="32"/>
      <c r="AJ284" s="32"/>
      <c r="AK284" s="32"/>
      <c r="AL284" s="32"/>
      <c r="AM284" s="32">
        <v>149</v>
      </c>
      <c r="AN284" s="32" t="str">
        <f t="shared" si="45"/>
        <v>No Retargeting</v>
      </c>
      <c r="AO284" s="32" t="s">
        <v>589</v>
      </c>
      <c r="AP284" s="32" t="str">
        <f t="shared" si="46"/>
        <v>no contextual</v>
      </c>
      <c r="AQ284" s="32"/>
      <c r="AR284" s="32"/>
      <c r="AS284" s="32"/>
      <c r="AT284" s="32"/>
    </row>
    <row r="285" spans="2:46" ht="15" customHeight="1" x14ac:dyDescent="0.25">
      <c r="B285" s="32">
        <v>20160277</v>
      </c>
      <c r="C285" s="32"/>
      <c r="D285" s="32"/>
      <c r="E285" s="32"/>
      <c r="F285" s="32"/>
      <c r="G285" s="244"/>
      <c r="H285" s="244"/>
      <c r="I285" s="91">
        <f t="shared" si="51"/>
        <v>0</v>
      </c>
      <c r="J285" s="32"/>
      <c r="K285" s="32"/>
      <c r="L285" s="32"/>
      <c r="M285" s="32"/>
      <c r="N285" s="32"/>
      <c r="O285" s="32"/>
      <c r="P285" s="32"/>
      <c r="Q285" s="32"/>
      <c r="R285" s="186"/>
      <c r="S285" s="186"/>
      <c r="T285" s="254"/>
      <c r="U285" s="254">
        <f t="shared" si="47"/>
        <v>0</v>
      </c>
      <c r="V285" s="254">
        <f t="shared" si="48"/>
        <v>0</v>
      </c>
      <c r="W285" s="255"/>
      <c r="X285" s="26">
        <f t="shared" si="52"/>
        <v>0</v>
      </c>
      <c r="Y285" s="26">
        <f t="shared" si="49"/>
        <v>0</v>
      </c>
      <c r="Z285" s="26">
        <f t="shared" si="50"/>
        <v>0</v>
      </c>
      <c r="AA285" s="32"/>
      <c r="AB285" s="289"/>
      <c r="AC285" s="289"/>
      <c r="AD285" s="32">
        <v>3</v>
      </c>
      <c r="AE285" s="32" t="str">
        <f t="shared" si="53"/>
        <v>25</v>
      </c>
      <c r="AF285" s="32"/>
      <c r="AG285" s="32"/>
      <c r="AH285" s="32"/>
      <c r="AI285" s="32"/>
      <c r="AJ285" s="32"/>
      <c r="AK285" s="32"/>
      <c r="AL285" s="32"/>
      <c r="AM285" s="32">
        <v>150</v>
      </c>
      <c r="AN285" s="32" t="str">
        <f t="shared" si="45"/>
        <v>No Retargeting</v>
      </c>
      <c r="AO285" s="32" t="s">
        <v>589</v>
      </c>
      <c r="AP285" s="32" t="str">
        <f t="shared" si="46"/>
        <v>no contextual</v>
      </c>
      <c r="AQ285" s="32"/>
      <c r="AR285" s="32"/>
      <c r="AS285" s="32"/>
      <c r="AT285" s="32"/>
    </row>
    <row r="286" spans="2:46" ht="15" customHeight="1" x14ac:dyDescent="0.25">
      <c r="B286" s="32">
        <v>20160278</v>
      </c>
      <c r="C286" s="32"/>
      <c r="D286" s="32"/>
      <c r="E286" s="32"/>
      <c r="F286" s="32"/>
      <c r="G286" s="244"/>
      <c r="H286" s="244"/>
      <c r="I286" s="91">
        <f t="shared" si="51"/>
        <v>0</v>
      </c>
      <c r="J286" s="32"/>
      <c r="K286" s="32"/>
      <c r="L286" s="32"/>
      <c r="M286" s="32"/>
      <c r="N286" s="32"/>
      <c r="O286" s="32"/>
      <c r="P286" s="32"/>
      <c r="Q286" s="32"/>
      <c r="R286" s="186"/>
      <c r="S286" s="186"/>
      <c r="T286" s="254"/>
      <c r="U286" s="254">
        <f t="shared" si="47"/>
        <v>0</v>
      </c>
      <c r="V286" s="254">
        <f t="shared" si="48"/>
        <v>0</v>
      </c>
      <c r="W286" s="255"/>
      <c r="X286" s="26">
        <f t="shared" si="52"/>
        <v>0</v>
      </c>
      <c r="Y286" s="26">
        <f t="shared" si="49"/>
        <v>0</v>
      </c>
      <c r="Z286" s="26">
        <f t="shared" si="50"/>
        <v>0</v>
      </c>
      <c r="AA286" s="32"/>
      <c r="AB286" s="289"/>
      <c r="AC286" s="289"/>
      <c r="AD286" s="32">
        <v>3</v>
      </c>
      <c r="AE286" s="32" t="str">
        <f t="shared" si="53"/>
        <v>25</v>
      </c>
      <c r="AF286" s="32"/>
      <c r="AG286" s="32"/>
      <c r="AH286" s="32"/>
      <c r="AI286" s="32"/>
      <c r="AJ286" s="32"/>
      <c r="AK286" s="32"/>
      <c r="AL286" s="32"/>
      <c r="AM286" s="32">
        <v>151</v>
      </c>
      <c r="AN286" s="32" t="str">
        <f t="shared" si="45"/>
        <v>No Retargeting</v>
      </c>
      <c r="AO286" s="32" t="s">
        <v>589</v>
      </c>
      <c r="AP286" s="32" t="str">
        <f t="shared" si="46"/>
        <v>no contextual</v>
      </c>
      <c r="AQ286" s="32"/>
      <c r="AR286" s="32"/>
      <c r="AS286" s="32"/>
      <c r="AT286" s="32"/>
    </row>
    <row r="287" spans="2:46" ht="15" customHeight="1" x14ac:dyDescent="0.25">
      <c r="B287" s="32">
        <v>20160279</v>
      </c>
      <c r="C287" s="32"/>
      <c r="D287" s="32"/>
      <c r="E287" s="32"/>
      <c r="F287" s="32"/>
      <c r="G287" s="244"/>
      <c r="H287" s="244"/>
      <c r="I287" s="91">
        <f t="shared" si="51"/>
        <v>0</v>
      </c>
      <c r="J287" s="32"/>
      <c r="K287" s="32"/>
      <c r="L287" s="32"/>
      <c r="M287" s="32"/>
      <c r="N287" s="32"/>
      <c r="O287" s="32"/>
      <c r="P287" s="32"/>
      <c r="Q287" s="32"/>
      <c r="R287" s="186"/>
      <c r="S287" s="186"/>
      <c r="T287" s="254"/>
      <c r="U287" s="254">
        <f t="shared" si="47"/>
        <v>0</v>
      </c>
      <c r="V287" s="254">
        <f t="shared" si="48"/>
        <v>0</v>
      </c>
      <c r="W287" s="255"/>
      <c r="X287" s="26">
        <f t="shared" si="52"/>
        <v>0</v>
      </c>
      <c r="Y287" s="26">
        <f t="shared" si="49"/>
        <v>0</v>
      </c>
      <c r="Z287" s="26">
        <f t="shared" si="50"/>
        <v>0</v>
      </c>
      <c r="AA287" s="32"/>
      <c r="AB287" s="289"/>
      <c r="AC287" s="289"/>
      <c r="AD287" s="32">
        <v>3</v>
      </c>
      <c r="AE287" s="32" t="str">
        <f t="shared" si="53"/>
        <v>25</v>
      </c>
      <c r="AF287" s="32"/>
      <c r="AG287" s="32"/>
      <c r="AH287" s="32"/>
      <c r="AI287" s="32"/>
      <c r="AJ287" s="32"/>
      <c r="AK287" s="32"/>
      <c r="AL287" s="32"/>
      <c r="AM287" s="32">
        <v>152</v>
      </c>
      <c r="AN287" s="32" t="str">
        <f t="shared" si="45"/>
        <v>No Retargeting</v>
      </c>
      <c r="AO287" s="32" t="s">
        <v>589</v>
      </c>
      <c r="AP287" s="32" t="str">
        <f t="shared" si="46"/>
        <v>no contextual</v>
      </c>
      <c r="AQ287" s="32"/>
      <c r="AR287" s="32"/>
      <c r="AS287" s="32"/>
      <c r="AT287" s="32"/>
    </row>
    <row r="288" spans="2:46" ht="15" customHeight="1" x14ac:dyDescent="0.25">
      <c r="B288" s="32">
        <v>20160280</v>
      </c>
      <c r="C288" s="32"/>
      <c r="D288" s="32"/>
      <c r="E288" s="32"/>
      <c r="F288" s="32"/>
      <c r="G288" s="244"/>
      <c r="H288" s="244"/>
      <c r="I288" s="91">
        <f t="shared" si="51"/>
        <v>0</v>
      </c>
      <c r="J288" s="32"/>
      <c r="K288" s="32"/>
      <c r="L288" s="32"/>
      <c r="M288" s="32"/>
      <c r="N288" s="32"/>
      <c r="O288" s="32"/>
      <c r="P288" s="32"/>
      <c r="Q288" s="32"/>
      <c r="R288" s="186"/>
      <c r="S288" s="186"/>
      <c r="T288" s="254"/>
      <c r="U288" s="254">
        <f t="shared" si="47"/>
        <v>0</v>
      </c>
      <c r="V288" s="254">
        <f t="shared" si="48"/>
        <v>0</v>
      </c>
      <c r="W288" s="255"/>
      <c r="X288" s="26">
        <f t="shared" si="52"/>
        <v>0</v>
      </c>
      <c r="Y288" s="26">
        <f t="shared" si="49"/>
        <v>0</v>
      </c>
      <c r="Z288" s="26">
        <f t="shared" si="50"/>
        <v>0</v>
      </c>
      <c r="AA288" s="32"/>
      <c r="AB288" s="289"/>
      <c r="AC288" s="289"/>
      <c r="AD288" s="32">
        <v>3</v>
      </c>
      <c r="AE288" s="32" t="str">
        <f t="shared" si="53"/>
        <v>25</v>
      </c>
      <c r="AF288" s="32"/>
      <c r="AG288" s="32"/>
      <c r="AH288" s="32"/>
      <c r="AI288" s="32"/>
      <c r="AJ288" s="32"/>
      <c r="AK288" s="32"/>
      <c r="AL288" s="32"/>
      <c r="AM288" s="32">
        <v>153</v>
      </c>
      <c r="AN288" s="32" t="str">
        <f t="shared" si="45"/>
        <v>No Retargeting</v>
      </c>
      <c r="AO288" s="32" t="s">
        <v>589</v>
      </c>
      <c r="AP288" s="32" t="str">
        <f t="shared" si="46"/>
        <v>no contextual</v>
      </c>
      <c r="AQ288" s="32"/>
      <c r="AR288" s="32"/>
      <c r="AS288" s="32"/>
      <c r="AT288" s="32"/>
    </row>
    <row r="289" spans="2:46" ht="15" customHeight="1" x14ac:dyDescent="0.25">
      <c r="B289" s="32">
        <v>20160281</v>
      </c>
      <c r="C289" s="32"/>
      <c r="D289" s="32"/>
      <c r="E289" s="32"/>
      <c r="F289" s="32"/>
      <c r="G289" s="244"/>
      <c r="H289" s="244"/>
      <c r="I289" s="91">
        <f t="shared" si="51"/>
        <v>0</v>
      </c>
      <c r="J289" s="32"/>
      <c r="K289" s="32"/>
      <c r="L289" s="32"/>
      <c r="M289" s="32"/>
      <c r="N289" s="32"/>
      <c r="O289" s="32"/>
      <c r="P289" s="32"/>
      <c r="Q289" s="32"/>
      <c r="R289" s="186"/>
      <c r="S289" s="186"/>
      <c r="T289" s="254"/>
      <c r="U289" s="254">
        <f t="shared" si="47"/>
        <v>0</v>
      </c>
      <c r="V289" s="254">
        <f t="shared" si="48"/>
        <v>0</v>
      </c>
      <c r="W289" s="255"/>
      <c r="X289" s="26">
        <f t="shared" si="52"/>
        <v>0</v>
      </c>
      <c r="Y289" s="26">
        <f t="shared" si="49"/>
        <v>0</v>
      </c>
      <c r="Z289" s="26">
        <f t="shared" si="50"/>
        <v>0</v>
      </c>
      <c r="AA289" s="32"/>
      <c r="AB289" s="289"/>
      <c r="AC289" s="289"/>
      <c r="AD289" s="32">
        <v>3</v>
      </c>
      <c r="AE289" s="32" t="str">
        <f t="shared" si="53"/>
        <v>25</v>
      </c>
      <c r="AF289" s="32"/>
      <c r="AG289" s="32"/>
      <c r="AH289" s="32"/>
      <c r="AI289" s="32"/>
      <c r="AJ289" s="32"/>
      <c r="AK289" s="32"/>
      <c r="AL289" s="32"/>
      <c r="AM289" s="32">
        <v>154</v>
      </c>
      <c r="AN289" s="32" t="str">
        <f t="shared" si="45"/>
        <v>No Retargeting</v>
      </c>
      <c r="AO289" s="32" t="s">
        <v>589</v>
      </c>
      <c r="AP289" s="32" t="str">
        <f t="shared" si="46"/>
        <v>no contextual</v>
      </c>
      <c r="AQ289" s="32"/>
      <c r="AR289" s="32"/>
      <c r="AS289" s="32"/>
      <c r="AT289" s="32"/>
    </row>
    <row r="290" spans="2:46" ht="15" customHeight="1" x14ac:dyDescent="0.25">
      <c r="B290" s="32">
        <v>20160282</v>
      </c>
      <c r="C290" s="32"/>
      <c r="D290" s="32"/>
      <c r="E290" s="32"/>
      <c r="F290" s="32"/>
      <c r="G290" s="244"/>
      <c r="H290" s="244"/>
      <c r="I290" s="91">
        <f t="shared" si="51"/>
        <v>0</v>
      </c>
      <c r="J290" s="32"/>
      <c r="K290" s="32"/>
      <c r="L290" s="32"/>
      <c r="M290" s="32"/>
      <c r="N290" s="32"/>
      <c r="O290" s="32"/>
      <c r="P290" s="32"/>
      <c r="Q290" s="32"/>
      <c r="R290" s="186"/>
      <c r="S290" s="186"/>
      <c r="T290" s="254"/>
      <c r="U290" s="254">
        <f t="shared" si="47"/>
        <v>0</v>
      </c>
      <c r="V290" s="254">
        <f t="shared" si="48"/>
        <v>0</v>
      </c>
      <c r="W290" s="255"/>
      <c r="X290" s="26">
        <f t="shared" si="52"/>
        <v>0</v>
      </c>
      <c r="Y290" s="26">
        <f t="shared" si="49"/>
        <v>0</v>
      </c>
      <c r="Z290" s="26">
        <f t="shared" si="50"/>
        <v>0</v>
      </c>
      <c r="AA290" s="32"/>
      <c r="AB290" s="289"/>
      <c r="AC290" s="289"/>
      <c r="AD290" s="32">
        <v>3</v>
      </c>
      <c r="AE290" s="32" t="str">
        <f t="shared" si="53"/>
        <v>25</v>
      </c>
      <c r="AF290" s="32"/>
      <c r="AG290" s="32"/>
      <c r="AH290" s="32"/>
      <c r="AI290" s="32"/>
      <c r="AJ290" s="32"/>
      <c r="AK290" s="32"/>
      <c r="AL290" s="32"/>
      <c r="AM290" s="32">
        <v>155</v>
      </c>
      <c r="AN290" s="32" t="str">
        <f t="shared" si="45"/>
        <v>No Retargeting</v>
      </c>
      <c r="AO290" s="32" t="s">
        <v>589</v>
      </c>
      <c r="AP290" s="32" t="str">
        <f t="shared" si="46"/>
        <v>no contextual</v>
      </c>
      <c r="AQ290" s="32"/>
      <c r="AR290" s="32"/>
      <c r="AS290" s="32"/>
      <c r="AT290" s="32"/>
    </row>
    <row r="291" spans="2:46" ht="15" customHeight="1" x14ac:dyDescent="0.25">
      <c r="B291" s="32">
        <v>20160283</v>
      </c>
      <c r="C291" s="32"/>
      <c r="D291" s="32"/>
      <c r="E291" s="32"/>
      <c r="F291" s="32"/>
      <c r="G291" s="244"/>
      <c r="H291" s="244"/>
      <c r="I291" s="91">
        <f t="shared" si="51"/>
        <v>0</v>
      </c>
      <c r="J291" s="32"/>
      <c r="K291" s="32"/>
      <c r="L291" s="32"/>
      <c r="M291" s="32"/>
      <c r="N291" s="32"/>
      <c r="O291" s="32"/>
      <c r="P291" s="32"/>
      <c r="Q291" s="32"/>
      <c r="R291" s="186"/>
      <c r="S291" s="186"/>
      <c r="T291" s="254"/>
      <c r="U291" s="254">
        <f t="shared" si="47"/>
        <v>0</v>
      </c>
      <c r="V291" s="254">
        <f t="shared" si="48"/>
        <v>0</v>
      </c>
      <c r="W291" s="255"/>
      <c r="X291" s="26">
        <f t="shared" si="52"/>
        <v>0</v>
      </c>
      <c r="Y291" s="26">
        <f t="shared" si="49"/>
        <v>0</v>
      </c>
      <c r="Z291" s="26">
        <f t="shared" si="50"/>
        <v>0</v>
      </c>
      <c r="AA291" s="32"/>
      <c r="AB291" s="289"/>
      <c r="AC291" s="289"/>
      <c r="AD291" s="32">
        <v>3</v>
      </c>
      <c r="AE291" s="32" t="str">
        <f t="shared" si="53"/>
        <v>25</v>
      </c>
      <c r="AF291" s="32"/>
      <c r="AG291" s="32"/>
      <c r="AH291" s="32"/>
      <c r="AI291" s="32"/>
      <c r="AJ291" s="32"/>
      <c r="AK291" s="32"/>
      <c r="AL291" s="32"/>
      <c r="AM291" s="32">
        <v>156</v>
      </c>
      <c r="AN291" s="32" t="str">
        <f t="shared" si="45"/>
        <v>No Retargeting</v>
      </c>
      <c r="AO291" s="32" t="s">
        <v>589</v>
      </c>
      <c r="AP291" s="32" t="str">
        <f t="shared" si="46"/>
        <v>no contextual</v>
      </c>
      <c r="AQ291" s="32"/>
      <c r="AR291" s="32"/>
      <c r="AS291" s="32"/>
      <c r="AT291" s="32"/>
    </row>
    <row r="292" spans="2:46" ht="15" customHeight="1" x14ac:dyDescent="0.25">
      <c r="B292" s="32">
        <v>20160284</v>
      </c>
      <c r="C292" s="32"/>
      <c r="D292" s="32"/>
      <c r="E292" s="32"/>
      <c r="F292" s="32"/>
      <c r="G292" s="244"/>
      <c r="H292" s="244"/>
      <c r="I292" s="91">
        <f t="shared" si="51"/>
        <v>0</v>
      </c>
      <c r="J292" s="32"/>
      <c r="K292" s="32"/>
      <c r="L292" s="32"/>
      <c r="M292" s="32"/>
      <c r="N292" s="32"/>
      <c r="O292" s="32"/>
      <c r="P292" s="32"/>
      <c r="Q292" s="32"/>
      <c r="R292" s="186"/>
      <c r="S292" s="186"/>
      <c r="T292" s="254"/>
      <c r="U292" s="254">
        <f t="shared" si="47"/>
        <v>0</v>
      </c>
      <c r="V292" s="254">
        <f t="shared" si="48"/>
        <v>0</v>
      </c>
      <c r="W292" s="255"/>
      <c r="X292" s="26">
        <f t="shared" si="52"/>
        <v>0</v>
      </c>
      <c r="Y292" s="26">
        <f t="shared" si="49"/>
        <v>0</v>
      </c>
      <c r="Z292" s="26">
        <f t="shared" si="50"/>
        <v>0</v>
      </c>
      <c r="AA292" s="32"/>
      <c r="AB292" s="289"/>
      <c r="AC292" s="289"/>
      <c r="AD292" s="32">
        <v>3</v>
      </c>
      <c r="AE292" s="32" t="str">
        <f t="shared" si="53"/>
        <v>25</v>
      </c>
      <c r="AF292" s="32"/>
      <c r="AG292" s="32"/>
      <c r="AH292" s="32"/>
      <c r="AI292" s="32"/>
      <c r="AJ292" s="32"/>
      <c r="AK292" s="32"/>
      <c r="AL292" s="32"/>
      <c r="AM292" s="32">
        <v>157</v>
      </c>
      <c r="AN292" s="32" t="str">
        <f t="shared" si="45"/>
        <v>No Retargeting</v>
      </c>
      <c r="AO292" s="32" t="s">
        <v>589</v>
      </c>
      <c r="AP292" s="32" t="str">
        <f t="shared" si="46"/>
        <v>no contextual</v>
      </c>
      <c r="AQ292" s="32"/>
      <c r="AR292" s="32"/>
      <c r="AS292" s="32"/>
      <c r="AT292" s="32"/>
    </row>
    <row r="293" spans="2:46" ht="15" customHeight="1" x14ac:dyDescent="0.25">
      <c r="B293" s="32">
        <v>20160285</v>
      </c>
      <c r="C293" s="32"/>
      <c r="D293" s="32"/>
      <c r="E293" s="32"/>
      <c r="F293" s="32"/>
      <c r="G293" s="244"/>
      <c r="H293" s="244"/>
      <c r="I293" s="91">
        <f t="shared" si="51"/>
        <v>0</v>
      </c>
      <c r="J293" s="32"/>
      <c r="K293" s="32"/>
      <c r="L293" s="32"/>
      <c r="M293" s="32"/>
      <c r="N293" s="32"/>
      <c r="O293" s="32"/>
      <c r="P293" s="32"/>
      <c r="Q293" s="32"/>
      <c r="R293" s="186"/>
      <c r="S293" s="186"/>
      <c r="T293" s="254"/>
      <c r="U293" s="254">
        <f t="shared" si="47"/>
        <v>0</v>
      </c>
      <c r="V293" s="254">
        <f t="shared" si="48"/>
        <v>0</v>
      </c>
      <c r="W293" s="255"/>
      <c r="X293" s="26">
        <f t="shared" si="52"/>
        <v>0</v>
      </c>
      <c r="Y293" s="26">
        <f t="shared" si="49"/>
        <v>0</v>
      </c>
      <c r="Z293" s="26">
        <f t="shared" si="50"/>
        <v>0</v>
      </c>
      <c r="AA293" s="32"/>
      <c r="AB293" s="289"/>
      <c r="AC293" s="289"/>
      <c r="AD293" s="32">
        <v>3</v>
      </c>
      <c r="AE293" s="32" t="str">
        <f t="shared" si="53"/>
        <v>25</v>
      </c>
      <c r="AF293" s="32"/>
      <c r="AG293" s="32"/>
      <c r="AH293" s="32"/>
      <c r="AI293" s="32"/>
      <c r="AJ293" s="32"/>
      <c r="AK293" s="32"/>
      <c r="AL293" s="32"/>
      <c r="AM293" s="32">
        <v>158</v>
      </c>
      <c r="AN293" s="32" t="str">
        <f t="shared" si="45"/>
        <v>No Retargeting</v>
      </c>
      <c r="AO293" s="32" t="s">
        <v>589</v>
      </c>
      <c r="AP293" s="32" t="str">
        <f t="shared" si="46"/>
        <v>no contextual</v>
      </c>
      <c r="AQ293" s="32"/>
      <c r="AR293" s="32"/>
      <c r="AS293" s="32"/>
      <c r="AT293" s="32"/>
    </row>
    <row r="294" spans="2:46" ht="15" customHeight="1" x14ac:dyDescent="0.25">
      <c r="B294" s="32">
        <v>20160286</v>
      </c>
      <c r="C294" s="32"/>
      <c r="D294" s="32"/>
      <c r="E294" s="32"/>
      <c r="F294" s="32"/>
      <c r="G294" s="244"/>
      <c r="H294" s="244"/>
      <c r="I294" s="91">
        <f t="shared" si="51"/>
        <v>0</v>
      </c>
      <c r="J294" s="32"/>
      <c r="K294" s="32"/>
      <c r="L294" s="32"/>
      <c r="M294" s="32"/>
      <c r="N294" s="32"/>
      <c r="O294" s="32"/>
      <c r="P294" s="32"/>
      <c r="Q294" s="32"/>
      <c r="R294" s="186"/>
      <c r="S294" s="186"/>
      <c r="T294" s="254"/>
      <c r="U294" s="254">
        <f t="shared" si="47"/>
        <v>0</v>
      </c>
      <c r="V294" s="254">
        <f t="shared" si="48"/>
        <v>0</v>
      </c>
      <c r="W294" s="255"/>
      <c r="X294" s="26">
        <f t="shared" si="52"/>
        <v>0</v>
      </c>
      <c r="Y294" s="26">
        <f t="shared" si="49"/>
        <v>0</v>
      </c>
      <c r="Z294" s="26">
        <f t="shared" si="50"/>
        <v>0</v>
      </c>
      <c r="AA294" s="32"/>
      <c r="AB294" s="289"/>
      <c r="AC294" s="289"/>
      <c r="AD294" s="32">
        <v>3</v>
      </c>
      <c r="AE294" s="32" t="str">
        <f t="shared" si="53"/>
        <v>25</v>
      </c>
      <c r="AF294" s="32"/>
      <c r="AG294" s="32"/>
      <c r="AH294" s="32"/>
      <c r="AI294" s="32"/>
      <c r="AJ294" s="32"/>
      <c r="AK294" s="32"/>
      <c r="AL294" s="32"/>
      <c r="AM294" s="32">
        <v>159</v>
      </c>
      <c r="AN294" s="32" t="str">
        <f t="shared" si="45"/>
        <v>No Retargeting</v>
      </c>
      <c r="AO294" s="32" t="s">
        <v>589</v>
      </c>
      <c r="AP294" s="32" t="str">
        <f t="shared" si="46"/>
        <v>no contextual</v>
      </c>
      <c r="AQ294" s="32"/>
      <c r="AR294" s="32"/>
      <c r="AS294" s="32"/>
      <c r="AT294" s="32"/>
    </row>
    <row r="295" spans="2:46" ht="15" customHeight="1" x14ac:dyDescent="0.25">
      <c r="B295" s="32">
        <v>20160287</v>
      </c>
      <c r="C295" s="32"/>
      <c r="D295" s="32"/>
      <c r="E295" s="32"/>
      <c r="F295" s="32"/>
      <c r="G295" s="244"/>
      <c r="H295" s="244"/>
      <c r="I295" s="91">
        <f t="shared" si="51"/>
        <v>0</v>
      </c>
      <c r="J295" s="32"/>
      <c r="K295" s="32"/>
      <c r="L295" s="32"/>
      <c r="M295" s="32"/>
      <c r="N295" s="32"/>
      <c r="O295" s="32"/>
      <c r="P295" s="32"/>
      <c r="Q295" s="32"/>
      <c r="R295" s="186"/>
      <c r="S295" s="186"/>
      <c r="T295" s="254"/>
      <c r="U295" s="254">
        <f t="shared" si="47"/>
        <v>0</v>
      </c>
      <c r="V295" s="254">
        <f t="shared" si="48"/>
        <v>0</v>
      </c>
      <c r="W295" s="255"/>
      <c r="X295" s="26">
        <f t="shared" si="52"/>
        <v>0</v>
      </c>
      <c r="Y295" s="26">
        <f t="shared" si="49"/>
        <v>0</v>
      </c>
      <c r="Z295" s="26">
        <f t="shared" si="50"/>
        <v>0</v>
      </c>
      <c r="AA295" s="32"/>
      <c r="AB295" s="289"/>
      <c r="AC295" s="289"/>
      <c r="AD295" s="32">
        <v>3</v>
      </c>
      <c r="AE295" s="32" t="str">
        <f t="shared" si="53"/>
        <v>25</v>
      </c>
      <c r="AF295" s="32"/>
      <c r="AG295" s="32"/>
      <c r="AH295" s="32"/>
      <c r="AI295" s="32"/>
      <c r="AJ295" s="32"/>
      <c r="AK295" s="32"/>
      <c r="AL295" s="32"/>
      <c r="AM295" s="32">
        <v>160</v>
      </c>
      <c r="AN295" s="32" t="str">
        <f t="shared" si="45"/>
        <v>No Retargeting</v>
      </c>
      <c r="AO295" s="32" t="s">
        <v>589</v>
      </c>
      <c r="AP295" s="32" t="str">
        <f t="shared" si="46"/>
        <v>no contextual</v>
      </c>
      <c r="AQ295" s="32"/>
      <c r="AR295" s="32"/>
      <c r="AS295" s="32"/>
      <c r="AT295" s="32"/>
    </row>
    <row r="296" spans="2:46" ht="15" customHeight="1" x14ac:dyDescent="0.25">
      <c r="B296" s="32">
        <v>20160288</v>
      </c>
      <c r="C296" s="32"/>
      <c r="D296" s="32"/>
      <c r="E296" s="32"/>
      <c r="F296" s="32"/>
      <c r="G296" s="244"/>
      <c r="H296" s="244"/>
      <c r="I296" s="91">
        <f t="shared" si="51"/>
        <v>0</v>
      </c>
      <c r="J296" s="32"/>
      <c r="K296" s="32"/>
      <c r="L296" s="32"/>
      <c r="M296" s="32"/>
      <c r="N296" s="32"/>
      <c r="O296" s="32"/>
      <c r="P296" s="32"/>
      <c r="Q296" s="32"/>
      <c r="R296" s="186"/>
      <c r="S296" s="186"/>
      <c r="T296" s="254"/>
      <c r="U296" s="254">
        <f t="shared" si="47"/>
        <v>0</v>
      </c>
      <c r="V296" s="254">
        <f t="shared" si="48"/>
        <v>0</v>
      </c>
      <c r="W296" s="255"/>
      <c r="X296" s="26">
        <f t="shared" si="52"/>
        <v>0</v>
      </c>
      <c r="Y296" s="26">
        <f t="shared" si="49"/>
        <v>0</v>
      </c>
      <c r="Z296" s="26">
        <f t="shared" si="50"/>
        <v>0</v>
      </c>
      <c r="AA296" s="32"/>
      <c r="AB296" s="289"/>
      <c r="AC296" s="289"/>
      <c r="AD296" s="32">
        <v>3</v>
      </c>
      <c r="AE296" s="32" t="str">
        <f t="shared" si="53"/>
        <v>25</v>
      </c>
      <c r="AF296" s="32"/>
      <c r="AG296" s="32"/>
      <c r="AH296" s="32"/>
      <c r="AI296" s="32"/>
      <c r="AJ296" s="32"/>
      <c r="AK296" s="32"/>
      <c r="AL296" s="32"/>
      <c r="AM296" s="32">
        <v>161</v>
      </c>
      <c r="AN296" s="32" t="str">
        <f t="shared" si="45"/>
        <v>No Retargeting</v>
      </c>
      <c r="AO296" s="32" t="s">
        <v>589</v>
      </c>
      <c r="AP296" s="32" t="str">
        <f t="shared" si="46"/>
        <v>no contextual</v>
      </c>
      <c r="AQ296" s="32"/>
      <c r="AR296" s="32"/>
      <c r="AS296" s="32"/>
      <c r="AT296" s="32"/>
    </row>
    <row r="297" spans="2:46" ht="15" customHeight="1" x14ac:dyDescent="0.25">
      <c r="B297" s="32">
        <v>20160289</v>
      </c>
      <c r="C297" s="32"/>
      <c r="D297" s="32"/>
      <c r="E297" s="32"/>
      <c r="F297" s="32"/>
      <c r="G297" s="244"/>
      <c r="H297" s="244"/>
      <c r="I297" s="91">
        <f t="shared" si="51"/>
        <v>0</v>
      </c>
      <c r="J297" s="32"/>
      <c r="K297" s="32"/>
      <c r="L297" s="32"/>
      <c r="M297" s="32"/>
      <c r="N297" s="32"/>
      <c r="O297" s="32"/>
      <c r="P297" s="32"/>
      <c r="Q297" s="32"/>
      <c r="R297" s="186"/>
      <c r="S297" s="186"/>
      <c r="T297" s="254"/>
      <c r="U297" s="254">
        <f t="shared" si="47"/>
        <v>0</v>
      </c>
      <c r="V297" s="254">
        <f t="shared" si="48"/>
        <v>0</v>
      </c>
      <c r="W297" s="255"/>
      <c r="X297" s="26">
        <f t="shared" si="52"/>
        <v>0</v>
      </c>
      <c r="Y297" s="26">
        <f t="shared" si="49"/>
        <v>0</v>
      </c>
      <c r="Z297" s="26">
        <f t="shared" si="50"/>
        <v>0</v>
      </c>
      <c r="AA297" s="32"/>
      <c r="AB297" s="289"/>
      <c r="AC297" s="289"/>
      <c r="AD297" s="32">
        <v>3</v>
      </c>
      <c r="AE297" s="32" t="str">
        <f t="shared" si="53"/>
        <v>25</v>
      </c>
      <c r="AF297" s="32"/>
      <c r="AG297" s="32"/>
      <c r="AH297" s="32"/>
      <c r="AI297" s="32"/>
      <c r="AJ297" s="32"/>
      <c r="AK297" s="32"/>
      <c r="AL297" s="32"/>
      <c r="AM297" s="32">
        <v>162</v>
      </c>
      <c r="AN297" s="32" t="str">
        <f t="shared" si="45"/>
        <v>No Retargeting</v>
      </c>
      <c r="AO297" s="32" t="s">
        <v>589</v>
      </c>
      <c r="AP297" s="32" t="str">
        <f t="shared" si="46"/>
        <v>no contextual</v>
      </c>
      <c r="AQ297" s="32"/>
      <c r="AR297" s="32"/>
      <c r="AS297" s="32"/>
      <c r="AT297" s="32"/>
    </row>
    <row r="298" spans="2:46" ht="15" customHeight="1" x14ac:dyDescent="0.25">
      <c r="B298" s="32">
        <v>20160290</v>
      </c>
      <c r="C298" s="32"/>
      <c r="D298" s="32"/>
      <c r="E298" s="32"/>
      <c r="F298" s="32"/>
      <c r="G298" s="244"/>
      <c r="H298" s="244"/>
      <c r="I298" s="91">
        <v>42128</v>
      </c>
      <c r="J298" s="32"/>
      <c r="K298" s="32"/>
      <c r="L298" s="32"/>
      <c r="M298" s="32"/>
      <c r="N298" s="32"/>
      <c r="O298" s="32"/>
      <c r="P298" s="32"/>
      <c r="Q298" s="32"/>
      <c r="R298" s="186"/>
      <c r="S298" s="186"/>
      <c r="T298" s="254"/>
      <c r="U298" s="254">
        <f t="shared" si="47"/>
        <v>0</v>
      </c>
      <c r="V298" s="254">
        <f t="shared" si="48"/>
        <v>0</v>
      </c>
      <c r="W298" s="255"/>
      <c r="X298" s="26">
        <f t="shared" si="52"/>
        <v>0</v>
      </c>
      <c r="Y298" s="26">
        <f t="shared" si="49"/>
        <v>0</v>
      </c>
      <c r="Z298" s="26">
        <f t="shared" si="50"/>
        <v>0</v>
      </c>
      <c r="AA298" s="32"/>
      <c r="AB298" s="289"/>
      <c r="AC298" s="289"/>
      <c r="AD298" s="32">
        <v>3</v>
      </c>
      <c r="AE298" s="32" t="s">
        <v>664</v>
      </c>
      <c r="AF298" s="32" t="s">
        <v>591</v>
      </c>
      <c r="AG298" s="32" t="s">
        <v>594</v>
      </c>
      <c r="AH298" s="32"/>
      <c r="AI298" s="32"/>
      <c r="AJ298" s="32"/>
      <c r="AK298" s="32"/>
      <c r="AL298" s="32"/>
      <c r="AM298" s="32" t="s">
        <v>665</v>
      </c>
      <c r="AN298" s="32" t="str">
        <f t="shared" si="45"/>
        <v>No Retargeting</v>
      </c>
      <c r="AO298" s="32" t="s">
        <v>589</v>
      </c>
      <c r="AP298" s="32" t="str">
        <f t="shared" si="46"/>
        <v>no contextual</v>
      </c>
      <c r="AQ298" s="32"/>
      <c r="AR298" s="32"/>
      <c r="AS298" s="32"/>
      <c r="AT298" s="32"/>
    </row>
    <row r="299" spans="2:46" ht="15" customHeight="1" x14ac:dyDescent="0.25">
      <c r="B299" s="32">
        <v>20160291</v>
      </c>
      <c r="C299" s="32"/>
      <c r="D299" s="32"/>
      <c r="E299" s="32"/>
      <c r="F299" s="32"/>
      <c r="G299" s="244"/>
      <c r="H299" s="244"/>
      <c r="I299" s="91">
        <f t="shared" si="51"/>
        <v>0</v>
      </c>
      <c r="J299" s="32"/>
      <c r="K299" s="32"/>
      <c r="L299" s="32"/>
      <c r="M299" s="32"/>
      <c r="N299" s="32"/>
      <c r="O299" s="32"/>
      <c r="P299" s="32"/>
      <c r="Q299" s="32"/>
      <c r="R299" s="186"/>
      <c r="S299" s="186"/>
      <c r="T299" s="254"/>
      <c r="U299" s="254">
        <f t="shared" si="47"/>
        <v>0</v>
      </c>
      <c r="V299" s="254">
        <f t="shared" si="48"/>
        <v>0</v>
      </c>
      <c r="W299" s="255"/>
      <c r="X299" s="26">
        <f t="shared" si="52"/>
        <v>0</v>
      </c>
      <c r="Y299" s="26">
        <f t="shared" si="49"/>
        <v>0</v>
      </c>
      <c r="Z299" s="26">
        <f t="shared" si="50"/>
        <v>0</v>
      </c>
      <c r="AA299" s="32"/>
      <c r="AB299" s="289"/>
      <c r="AC299" s="289"/>
      <c r="AD299" s="32">
        <v>3</v>
      </c>
      <c r="AE299" s="32" t="str">
        <f t="shared" si="53"/>
        <v>25</v>
      </c>
      <c r="AF299" s="32"/>
      <c r="AG299" s="32"/>
      <c r="AH299" s="32"/>
      <c r="AI299" s="32"/>
      <c r="AJ299" s="32"/>
      <c r="AK299" s="32"/>
      <c r="AL299" s="32"/>
      <c r="AM299" s="32">
        <v>164</v>
      </c>
      <c r="AN299" s="32" t="str">
        <f t="shared" si="45"/>
        <v>No Retargeting</v>
      </c>
      <c r="AO299" s="32" t="s">
        <v>589</v>
      </c>
      <c r="AP299" s="32" t="str">
        <f t="shared" si="46"/>
        <v>no contextual</v>
      </c>
      <c r="AQ299" s="32"/>
      <c r="AR299" s="32"/>
      <c r="AS299" s="32"/>
      <c r="AT299" s="32"/>
    </row>
    <row r="300" spans="2:46" ht="15" customHeight="1" x14ac:dyDescent="0.25">
      <c r="B300" s="32">
        <v>20160292</v>
      </c>
      <c r="C300" s="32"/>
      <c r="D300" s="32"/>
      <c r="E300" s="32"/>
      <c r="F300" s="32"/>
      <c r="G300" s="244"/>
      <c r="H300" s="244"/>
      <c r="I300" s="91">
        <f t="shared" si="51"/>
        <v>0</v>
      </c>
      <c r="J300" s="32"/>
      <c r="K300" s="32"/>
      <c r="L300" s="32"/>
      <c r="M300" s="32"/>
      <c r="N300" s="32"/>
      <c r="O300" s="32"/>
      <c r="P300" s="32"/>
      <c r="Q300" s="32"/>
      <c r="R300" s="186"/>
      <c r="S300" s="186"/>
      <c r="T300" s="254"/>
      <c r="U300" s="254">
        <f t="shared" si="47"/>
        <v>0</v>
      </c>
      <c r="V300" s="254">
        <f t="shared" si="48"/>
        <v>0</v>
      </c>
      <c r="W300" s="255"/>
      <c r="X300" s="26">
        <f t="shared" si="52"/>
        <v>0</v>
      </c>
      <c r="Y300" s="26">
        <f t="shared" si="49"/>
        <v>0</v>
      </c>
      <c r="Z300" s="26">
        <f t="shared" si="50"/>
        <v>0</v>
      </c>
      <c r="AA300" s="32"/>
      <c r="AB300" s="289"/>
      <c r="AC300" s="289"/>
      <c r="AD300" s="32">
        <v>3</v>
      </c>
      <c r="AE300" s="32" t="str">
        <f t="shared" si="53"/>
        <v>25</v>
      </c>
      <c r="AF300" s="32"/>
      <c r="AG300" s="32"/>
      <c r="AH300" s="32"/>
      <c r="AI300" s="32"/>
      <c r="AJ300" s="32"/>
      <c r="AK300" s="32"/>
      <c r="AL300" s="32"/>
      <c r="AM300" s="32">
        <v>165</v>
      </c>
      <c r="AN300" s="32" t="str">
        <f t="shared" si="45"/>
        <v>No Retargeting</v>
      </c>
      <c r="AO300" s="32" t="s">
        <v>589</v>
      </c>
      <c r="AP300" s="32" t="str">
        <f t="shared" si="46"/>
        <v>no contextual</v>
      </c>
      <c r="AQ300" s="32"/>
      <c r="AR300" s="32"/>
      <c r="AS300" s="32"/>
      <c r="AT300" s="32"/>
    </row>
    <row r="301" spans="2:46" ht="15" customHeight="1" x14ac:dyDescent="0.25">
      <c r="B301" s="32">
        <v>20160293</v>
      </c>
      <c r="C301" s="32"/>
      <c r="D301" s="32"/>
      <c r="E301" s="32"/>
      <c r="F301" s="32"/>
      <c r="G301" s="244"/>
      <c r="H301" s="244"/>
      <c r="I301" s="91">
        <f t="shared" si="51"/>
        <v>0</v>
      </c>
      <c r="J301" s="32"/>
      <c r="K301" s="32"/>
      <c r="L301" s="32"/>
      <c r="M301" s="32"/>
      <c r="N301" s="32"/>
      <c r="O301" s="32"/>
      <c r="P301" s="32"/>
      <c r="Q301" s="32"/>
      <c r="R301" s="186"/>
      <c r="S301" s="186"/>
      <c r="T301" s="254"/>
      <c r="U301" s="254">
        <f t="shared" si="47"/>
        <v>0</v>
      </c>
      <c r="V301" s="254">
        <f t="shared" si="48"/>
        <v>0</v>
      </c>
      <c r="W301" s="255"/>
      <c r="X301" s="26">
        <f t="shared" si="52"/>
        <v>0</v>
      </c>
      <c r="Y301" s="26">
        <f t="shared" si="49"/>
        <v>0</v>
      </c>
      <c r="Z301" s="26">
        <f t="shared" si="50"/>
        <v>0</v>
      </c>
      <c r="AA301" s="32"/>
      <c r="AB301" s="289"/>
      <c r="AC301" s="289"/>
      <c r="AD301" s="32">
        <v>3</v>
      </c>
      <c r="AE301" s="32" t="str">
        <f t="shared" si="53"/>
        <v>25</v>
      </c>
      <c r="AF301" s="32"/>
      <c r="AG301" s="32"/>
      <c r="AH301" s="32"/>
      <c r="AI301" s="32"/>
      <c r="AJ301" s="32"/>
      <c r="AK301" s="32"/>
      <c r="AL301" s="32"/>
      <c r="AM301" s="32">
        <v>166</v>
      </c>
      <c r="AN301" s="32" t="str">
        <f t="shared" si="45"/>
        <v>No Retargeting</v>
      </c>
      <c r="AO301" s="32" t="s">
        <v>589</v>
      </c>
      <c r="AP301" s="32" t="str">
        <f t="shared" si="46"/>
        <v>no contextual</v>
      </c>
      <c r="AQ301" s="32"/>
      <c r="AR301" s="32"/>
      <c r="AS301" s="32"/>
      <c r="AT301" s="32"/>
    </row>
    <row r="302" spans="2:46" ht="15" customHeight="1" x14ac:dyDescent="0.25">
      <c r="B302" s="32">
        <v>20160294</v>
      </c>
      <c r="C302" s="32"/>
      <c r="D302" s="32"/>
      <c r="E302" s="32"/>
      <c r="F302" s="32"/>
      <c r="G302" s="244"/>
      <c r="H302" s="244"/>
      <c r="I302" s="91">
        <f t="shared" si="51"/>
        <v>0</v>
      </c>
      <c r="J302" s="32"/>
      <c r="K302" s="32"/>
      <c r="L302" s="32"/>
      <c r="M302" s="32"/>
      <c r="N302" s="32"/>
      <c r="O302" s="32"/>
      <c r="P302" s="32"/>
      <c r="Q302" s="32"/>
      <c r="R302" s="186"/>
      <c r="S302" s="186"/>
      <c r="T302" s="254"/>
      <c r="U302" s="254">
        <f t="shared" si="47"/>
        <v>0</v>
      </c>
      <c r="V302" s="254">
        <f t="shared" si="48"/>
        <v>0</v>
      </c>
      <c r="W302" s="255"/>
      <c r="X302" s="26">
        <f t="shared" si="52"/>
        <v>0</v>
      </c>
      <c r="Y302" s="26">
        <f t="shared" si="49"/>
        <v>0</v>
      </c>
      <c r="Z302" s="26">
        <f t="shared" si="50"/>
        <v>0</v>
      </c>
      <c r="AA302" s="32"/>
      <c r="AB302" s="289"/>
      <c r="AC302" s="289"/>
      <c r="AD302" s="32">
        <v>3</v>
      </c>
      <c r="AE302" s="32" t="str">
        <f t="shared" si="53"/>
        <v>25</v>
      </c>
      <c r="AF302" s="32"/>
      <c r="AG302" s="32"/>
      <c r="AH302" s="32"/>
      <c r="AI302" s="32"/>
      <c r="AJ302" s="32"/>
      <c r="AK302" s="32"/>
      <c r="AL302" s="32"/>
      <c r="AM302" s="32">
        <v>167</v>
      </c>
      <c r="AN302" s="32" t="str">
        <f t="shared" si="45"/>
        <v>No Retargeting</v>
      </c>
      <c r="AO302" s="32" t="s">
        <v>589</v>
      </c>
      <c r="AP302" s="32" t="str">
        <f t="shared" si="46"/>
        <v>no contextual</v>
      </c>
      <c r="AQ302" s="32"/>
      <c r="AR302" s="32"/>
      <c r="AS302" s="32"/>
      <c r="AT302" s="32"/>
    </row>
    <row r="303" spans="2:46" ht="15" customHeight="1" x14ac:dyDescent="0.25">
      <c r="B303" s="32">
        <v>20160295</v>
      </c>
      <c r="C303" s="32"/>
      <c r="D303" s="32"/>
      <c r="E303" s="32"/>
      <c r="F303" s="32"/>
      <c r="G303" s="244"/>
      <c r="H303" s="244"/>
      <c r="I303" s="91">
        <f t="shared" si="51"/>
        <v>0</v>
      </c>
      <c r="J303" s="32"/>
      <c r="K303" s="32"/>
      <c r="L303" s="32"/>
      <c r="M303" s="32"/>
      <c r="N303" s="32"/>
      <c r="O303" s="32"/>
      <c r="P303" s="32"/>
      <c r="Q303" s="32"/>
      <c r="R303" s="186"/>
      <c r="S303" s="186"/>
      <c r="T303" s="254"/>
      <c r="U303" s="254">
        <f t="shared" si="47"/>
        <v>0</v>
      </c>
      <c r="V303" s="254">
        <f t="shared" si="48"/>
        <v>0</v>
      </c>
      <c r="W303" s="255"/>
      <c r="X303" s="26">
        <f t="shared" si="52"/>
        <v>0</v>
      </c>
      <c r="Y303" s="26">
        <f t="shared" si="49"/>
        <v>0</v>
      </c>
      <c r="Z303" s="26">
        <f t="shared" si="50"/>
        <v>0</v>
      </c>
      <c r="AA303" s="32"/>
      <c r="AB303" s="289"/>
      <c r="AC303" s="289"/>
      <c r="AD303" s="32">
        <v>3</v>
      </c>
      <c r="AE303" s="32" t="str">
        <f t="shared" si="53"/>
        <v>25</v>
      </c>
      <c r="AF303" s="32"/>
      <c r="AG303" s="32"/>
      <c r="AH303" s="32"/>
      <c r="AI303" s="32"/>
      <c r="AJ303" s="32"/>
      <c r="AK303" s="32"/>
      <c r="AL303" s="32"/>
      <c r="AM303" s="32">
        <v>168</v>
      </c>
      <c r="AN303" s="32" t="str">
        <f t="shared" si="45"/>
        <v>No Retargeting</v>
      </c>
      <c r="AO303" s="32" t="s">
        <v>589</v>
      </c>
      <c r="AP303" s="32" t="str">
        <f t="shared" si="46"/>
        <v>no contextual</v>
      </c>
      <c r="AQ303" s="32"/>
      <c r="AR303" s="32"/>
      <c r="AS303" s="32"/>
      <c r="AT303" s="32"/>
    </row>
    <row r="304" spans="2:46" ht="15" customHeight="1" x14ac:dyDescent="0.25">
      <c r="B304" s="32">
        <v>20160296</v>
      </c>
      <c r="C304" s="32"/>
      <c r="D304" s="32"/>
      <c r="E304" s="32"/>
      <c r="F304" s="32"/>
      <c r="G304" s="244"/>
      <c r="H304" s="244"/>
      <c r="I304" s="91">
        <f t="shared" si="51"/>
        <v>0</v>
      </c>
      <c r="J304" s="32"/>
      <c r="K304" s="32"/>
      <c r="L304" s="32"/>
      <c r="M304" s="32"/>
      <c r="N304" s="32"/>
      <c r="O304" s="32"/>
      <c r="P304" s="32"/>
      <c r="Q304" s="32"/>
      <c r="R304" s="186"/>
      <c r="S304" s="186"/>
      <c r="T304" s="254"/>
      <c r="U304" s="254">
        <f t="shared" si="47"/>
        <v>0</v>
      </c>
      <c r="V304" s="254">
        <f t="shared" si="48"/>
        <v>0</v>
      </c>
      <c r="W304" s="255"/>
      <c r="X304" s="26">
        <f t="shared" si="52"/>
        <v>0</v>
      </c>
      <c r="Y304" s="26">
        <f t="shared" si="49"/>
        <v>0</v>
      </c>
      <c r="Z304" s="26">
        <f t="shared" si="50"/>
        <v>0</v>
      </c>
      <c r="AA304" s="32"/>
      <c r="AB304" s="289"/>
      <c r="AC304" s="289"/>
      <c r="AD304" s="32">
        <v>3</v>
      </c>
      <c r="AE304" s="32" t="str">
        <f t="shared" si="53"/>
        <v>25</v>
      </c>
      <c r="AF304" s="32"/>
      <c r="AG304" s="32"/>
      <c r="AH304" s="32"/>
      <c r="AI304" s="32"/>
      <c r="AJ304" s="32"/>
      <c r="AK304" s="32"/>
      <c r="AL304" s="32"/>
      <c r="AM304" s="32">
        <v>169</v>
      </c>
      <c r="AN304" s="32" t="str">
        <f t="shared" si="45"/>
        <v>No Retargeting</v>
      </c>
      <c r="AO304" s="32" t="s">
        <v>589</v>
      </c>
      <c r="AP304" s="32" t="str">
        <f t="shared" si="46"/>
        <v>no contextual</v>
      </c>
      <c r="AQ304" s="32"/>
      <c r="AR304" s="32"/>
      <c r="AS304" s="32"/>
      <c r="AT304" s="32"/>
    </row>
    <row r="305" spans="2:46" ht="15" customHeight="1" x14ac:dyDescent="0.25">
      <c r="B305" s="32">
        <v>20160297</v>
      </c>
      <c r="C305" s="32"/>
      <c r="D305" s="32"/>
      <c r="E305" s="32"/>
      <c r="F305" s="32"/>
      <c r="G305" s="244"/>
      <c r="H305" s="244"/>
      <c r="I305" s="91">
        <f t="shared" si="51"/>
        <v>0</v>
      </c>
      <c r="J305" s="32"/>
      <c r="K305" s="32"/>
      <c r="L305" s="32"/>
      <c r="M305" s="32"/>
      <c r="N305" s="32"/>
      <c r="O305" s="32"/>
      <c r="P305" s="32"/>
      <c r="Q305" s="32"/>
      <c r="R305" s="186"/>
      <c r="S305" s="186"/>
      <c r="T305" s="254"/>
      <c r="U305" s="254">
        <f t="shared" si="47"/>
        <v>0</v>
      </c>
      <c r="V305" s="254">
        <f t="shared" si="48"/>
        <v>0</v>
      </c>
      <c r="W305" s="255"/>
      <c r="X305" s="26">
        <f t="shared" si="52"/>
        <v>0</v>
      </c>
      <c r="Y305" s="26">
        <f t="shared" si="49"/>
        <v>0</v>
      </c>
      <c r="Z305" s="26">
        <f t="shared" si="50"/>
        <v>0</v>
      </c>
      <c r="AA305" s="32"/>
      <c r="AB305" s="289"/>
      <c r="AC305" s="289"/>
      <c r="AD305" s="32">
        <v>3</v>
      </c>
      <c r="AE305" s="32" t="str">
        <f t="shared" si="53"/>
        <v>25</v>
      </c>
      <c r="AF305" s="32"/>
      <c r="AG305" s="32"/>
      <c r="AH305" s="32"/>
      <c r="AI305" s="32"/>
      <c r="AJ305" s="32"/>
      <c r="AK305" s="32"/>
      <c r="AL305" s="32"/>
      <c r="AM305" s="32">
        <v>170</v>
      </c>
      <c r="AN305" s="32" t="str">
        <f t="shared" si="45"/>
        <v>No Retargeting</v>
      </c>
      <c r="AO305" s="32" t="s">
        <v>589</v>
      </c>
      <c r="AP305" s="32" t="str">
        <f t="shared" si="46"/>
        <v>no contextual</v>
      </c>
      <c r="AQ305" s="32"/>
      <c r="AR305" s="32"/>
      <c r="AS305" s="32"/>
      <c r="AT305" s="32"/>
    </row>
    <row r="306" spans="2:46" ht="15" customHeight="1" x14ac:dyDescent="0.25">
      <c r="B306" s="32">
        <v>20160298</v>
      </c>
      <c r="C306" s="32"/>
      <c r="D306" s="32"/>
      <c r="E306" s="32"/>
      <c r="F306" s="32"/>
      <c r="G306" s="244"/>
      <c r="H306" s="244"/>
      <c r="I306" s="91">
        <f t="shared" si="51"/>
        <v>0</v>
      </c>
      <c r="J306" s="32"/>
      <c r="K306" s="32"/>
      <c r="L306" s="32"/>
      <c r="M306" s="32"/>
      <c r="N306" s="32"/>
      <c r="O306" s="32"/>
      <c r="P306" s="32"/>
      <c r="Q306" s="32"/>
      <c r="R306" s="186"/>
      <c r="S306" s="186"/>
      <c r="T306" s="254"/>
      <c r="U306" s="254">
        <f t="shared" si="47"/>
        <v>0</v>
      </c>
      <c r="V306" s="254">
        <f t="shared" si="48"/>
        <v>0</v>
      </c>
      <c r="W306" s="255"/>
      <c r="X306" s="26">
        <f t="shared" si="52"/>
        <v>0</v>
      </c>
      <c r="Y306" s="26">
        <f t="shared" si="49"/>
        <v>0</v>
      </c>
      <c r="Z306" s="26">
        <f t="shared" si="50"/>
        <v>0</v>
      </c>
      <c r="AA306" s="32"/>
      <c r="AB306" s="289"/>
      <c r="AC306" s="289"/>
      <c r="AD306" s="32">
        <v>3</v>
      </c>
      <c r="AE306" s="32" t="str">
        <f t="shared" si="53"/>
        <v>25</v>
      </c>
      <c r="AF306" s="32"/>
      <c r="AG306" s="32"/>
      <c r="AH306" s="32"/>
      <c r="AI306" s="32"/>
      <c r="AJ306" s="32"/>
      <c r="AK306" s="32"/>
      <c r="AL306" s="32"/>
      <c r="AM306" s="32">
        <v>171</v>
      </c>
      <c r="AN306" s="32" t="str">
        <f t="shared" si="45"/>
        <v>No Retargeting</v>
      </c>
      <c r="AO306" s="32" t="s">
        <v>589</v>
      </c>
      <c r="AP306" s="32" t="str">
        <f t="shared" si="46"/>
        <v>no contextual</v>
      </c>
      <c r="AQ306" s="32"/>
      <c r="AR306" s="32"/>
      <c r="AS306" s="32"/>
      <c r="AT306" s="32"/>
    </row>
    <row r="307" spans="2:46" ht="15" customHeight="1" x14ac:dyDescent="0.25">
      <c r="B307" s="32">
        <v>20160299</v>
      </c>
      <c r="C307" s="32"/>
      <c r="D307" s="32"/>
      <c r="E307" s="32"/>
      <c r="F307" s="32"/>
      <c r="G307" s="244"/>
      <c r="H307" s="244"/>
      <c r="I307" s="91">
        <f t="shared" si="51"/>
        <v>0</v>
      </c>
      <c r="J307" s="32"/>
      <c r="K307" s="32"/>
      <c r="L307" s="32"/>
      <c r="M307" s="32"/>
      <c r="N307" s="32"/>
      <c r="O307" s="32"/>
      <c r="P307" s="32"/>
      <c r="Q307" s="32"/>
      <c r="R307" s="186"/>
      <c r="S307" s="186"/>
      <c r="T307" s="254"/>
      <c r="U307" s="254">
        <f t="shared" si="47"/>
        <v>0</v>
      </c>
      <c r="V307" s="254">
        <f t="shared" si="48"/>
        <v>0</v>
      </c>
      <c r="W307" s="255"/>
      <c r="X307" s="26">
        <f t="shared" si="52"/>
        <v>0</v>
      </c>
      <c r="Y307" s="26">
        <f t="shared" si="49"/>
        <v>0</v>
      </c>
      <c r="Z307" s="26">
        <f t="shared" si="50"/>
        <v>0</v>
      </c>
      <c r="AA307" s="32"/>
      <c r="AB307" s="289"/>
      <c r="AC307" s="289"/>
      <c r="AD307" s="32">
        <v>3</v>
      </c>
      <c r="AE307" s="32" t="str">
        <f t="shared" si="53"/>
        <v>25</v>
      </c>
      <c r="AF307" s="32"/>
      <c r="AG307" s="32"/>
      <c r="AH307" s="32"/>
      <c r="AI307" s="32"/>
      <c r="AJ307" s="32"/>
      <c r="AK307" s="32"/>
      <c r="AL307" s="32"/>
      <c r="AM307" s="32">
        <v>172</v>
      </c>
      <c r="AN307" s="32" t="str">
        <f t="shared" si="45"/>
        <v>No Retargeting</v>
      </c>
      <c r="AO307" s="32" t="s">
        <v>589</v>
      </c>
      <c r="AP307" s="32" t="str">
        <f t="shared" si="46"/>
        <v>no contextual</v>
      </c>
      <c r="AQ307" s="32"/>
      <c r="AR307" s="32"/>
      <c r="AS307" s="32"/>
      <c r="AT307" s="32"/>
    </row>
    <row r="308" spans="2:46" ht="15" customHeight="1" x14ac:dyDescent="0.25">
      <c r="B308" s="32">
        <v>20160300</v>
      </c>
      <c r="C308" s="32"/>
      <c r="D308" s="32"/>
      <c r="E308" s="32"/>
      <c r="F308" s="32"/>
      <c r="G308" s="244"/>
      <c r="H308" s="244"/>
      <c r="I308" s="91">
        <f t="shared" si="51"/>
        <v>0</v>
      </c>
      <c r="J308" s="32"/>
      <c r="K308" s="32"/>
      <c r="L308" s="32"/>
      <c r="M308" s="32"/>
      <c r="N308" s="32"/>
      <c r="O308" s="32"/>
      <c r="P308" s="32"/>
      <c r="Q308" s="32"/>
      <c r="R308" s="186"/>
      <c r="S308" s="186"/>
      <c r="T308" s="254"/>
      <c r="U308" s="254">
        <f t="shared" si="47"/>
        <v>0</v>
      </c>
      <c r="V308" s="254">
        <f t="shared" si="48"/>
        <v>0</v>
      </c>
      <c r="W308" s="255"/>
      <c r="X308" s="26">
        <f t="shared" si="52"/>
        <v>0</v>
      </c>
      <c r="Y308" s="26">
        <f t="shared" si="49"/>
        <v>0</v>
      </c>
      <c r="Z308" s="26">
        <f t="shared" si="50"/>
        <v>0</v>
      </c>
      <c r="AA308" s="32"/>
      <c r="AB308" s="289"/>
      <c r="AC308" s="289"/>
      <c r="AD308" s="32">
        <v>3</v>
      </c>
      <c r="AE308" s="32" t="str">
        <f t="shared" si="53"/>
        <v>25</v>
      </c>
      <c r="AF308" s="32"/>
      <c r="AG308" s="32"/>
      <c r="AH308" s="32"/>
      <c r="AI308" s="32"/>
      <c r="AJ308" s="32"/>
      <c r="AK308" s="32"/>
      <c r="AL308" s="32"/>
      <c r="AM308" s="32">
        <v>173</v>
      </c>
      <c r="AN308" s="32" t="str">
        <f t="shared" si="45"/>
        <v>No Retargeting</v>
      </c>
      <c r="AO308" s="32" t="s">
        <v>589</v>
      </c>
      <c r="AP308" s="32" t="str">
        <f t="shared" si="46"/>
        <v>no contextual</v>
      </c>
      <c r="AQ308" s="32"/>
      <c r="AR308" s="32"/>
      <c r="AS308" s="32"/>
      <c r="AT308" s="32"/>
    </row>
    <row r="309" spans="2:46" ht="15" customHeight="1" x14ac:dyDescent="0.25">
      <c r="B309" s="32">
        <v>20160301</v>
      </c>
      <c r="C309" s="32"/>
      <c r="D309" s="32"/>
      <c r="E309" s="32"/>
      <c r="F309" s="32"/>
      <c r="G309" s="244"/>
      <c r="H309" s="244"/>
      <c r="I309" s="91">
        <f t="shared" si="51"/>
        <v>0</v>
      </c>
      <c r="J309" s="32"/>
      <c r="K309" s="32"/>
      <c r="L309" s="32"/>
      <c r="M309" s="32"/>
      <c r="N309" s="32"/>
      <c r="O309" s="32"/>
      <c r="P309" s="32"/>
      <c r="Q309" s="32"/>
      <c r="R309" s="186"/>
      <c r="S309" s="186"/>
      <c r="T309" s="254"/>
      <c r="U309" s="254">
        <f t="shared" si="47"/>
        <v>0</v>
      </c>
      <c r="V309" s="254">
        <f t="shared" si="48"/>
        <v>0</v>
      </c>
      <c r="W309" s="255"/>
      <c r="X309" s="26">
        <f t="shared" si="52"/>
        <v>0</v>
      </c>
      <c r="Y309" s="26">
        <f t="shared" si="49"/>
        <v>0</v>
      </c>
      <c r="Z309" s="26">
        <f t="shared" si="50"/>
        <v>0</v>
      </c>
      <c r="AA309" s="32"/>
      <c r="AB309" s="289"/>
      <c r="AC309" s="289"/>
      <c r="AD309" s="32">
        <v>3</v>
      </c>
      <c r="AE309" s="32" t="str">
        <f t="shared" si="53"/>
        <v>25</v>
      </c>
      <c r="AF309" s="32"/>
      <c r="AG309" s="32"/>
      <c r="AH309" s="32"/>
      <c r="AI309" s="32"/>
      <c r="AJ309" s="32"/>
      <c r="AK309" s="32"/>
      <c r="AL309" s="32"/>
      <c r="AM309" s="32">
        <v>174</v>
      </c>
      <c r="AN309" s="32" t="str">
        <f t="shared" si="45"/>
        <v>No Retargeting</v>
      </c>
      <c r="AO309" s="32" t="s">
        <v>589</v>
      </c>
      <c r="AP309" s="32" t="str">
        <f t="shared" si="46"/>
        <v>no contextual</v>
      </c>
      <c r="AQ309" s="32"/>
      <c r="AR309" s="32"/>
      <c r="AS309" s="32"/>
      <c r="AT309" s="32"/>
    </row>
    <row r="310" spans="2:46" ht="15" customHeight="1" x14ac:dyDescent="0.25">
      <c r="B310" s="32">
        <v>20160302</v>
      </c>
      <c r="C310" s="32"/>
      <c r="D310" s="32"/>
      <c r="E310" s="32"/>
      <c r="F310" s="32"/>
      <c r="G310" s="244"/>
      <c r="H310" s="244"/>
      <c r="I310" s="91">
        <f t="shared" si="51"/>
        <v>0</v>
      </c>
      <c r="J310" s="32"/>
      <c r="K310" s="32"/>
      <c r="L310" s="32"/>
      <c r="M310" s="32"/>
      <c r="N310" s="32"/>
      <c r="O310" s="32"/>
      <c r="P310" s="32"/>
      <c r="Q310" s="32"/>
      <c r="R310" s="186"/>
      <c r="S310" s="186"/>
      <c r="T310" s="254"/>
      <c r="U310" s="254">
        <f t="shared" si="47"/>
        <v>0</v>
      </c>
      <c r="V310" s="254">
        <f t="shared" si="48"/>
        <v>0</v>
      </c>
      <c r="W310" s="255"/>
      <c r="X310" s="26">
        <f t="shared" si="52"/>
        <v>0</v>
      </c>
      <c r="Y310" s="26">
        <f t="shared" si="49"/>
        <v>0</v>
      </c>
      <c r="Z310" s="26">
        <f t="shared" si="50"/>
        <v>0</v>
      </c>
      <c r="AA310" s="32"/>
      <c r="AB310" s="289"/>
      <c r="AC310" s="289"/>
      <c r="AD310" s="32">
        <v>3</v>
      </c>
      <c r="AE310" s="32" t="str">
        <f t="shared" si="53"/>
        <v>25</v>
      </c>
      <c r="AF310" s="32"/>
      <c r="AG310" s="32"/>
      <c r="AH310" s="32"/>
      <c r="AI310" s="32"/>
      <c r="AJ310" s="32"/>
      <c r="AK310" s="32"/>
      <c r="AL310" s="32"/>
      <c r="AM310" s="32">
        <v>175</v>
      </c>
      <c r="AN310" s="32" t="str">
        <f t="shared" si="45"/>
        <v>No Retargeting</v>
      </c>
      <c r="AO310" s="32" t="s">
        <v>589</v>
      </c>
      <c r="AP310" s="32" t="str">
        <f t="shared" si="46"/>
        <v>no contextual</v>
      </c>
      <c r="AQ310" s="32"/>
      <c r="AR310" s="32"/>
      <c r="AS310" s="32"/>
      <c r="AT310" s="32"/>
    </row>
    <row r="311" spans="2:46" ht="15" customHeight="1" x14ac:dyDescent="0.25">
      <c r="B311" s="32">
        <v>20160303</v>
      </c>
      <c r="C311" s="32"/>
      <c r="D311" s="32"/>
      <c r="E311" s="32"/>
      <c r="F311" s="32"/>
      <c r="G311" s="244"/>
      <c r="H311" s="244"/>
      <c r="I311" s="91">
        <f t="shared" si="51"/>
        <v>0</v>
      </c>
      <c r="J311" s="32"/>
      <c r="K311" s="32"/>
      <c r="L311" s="32"/>
      <c r="M311" s="32"/>
      <c r="N311" s="32"/>
      <c r="O311" s="32"/>
      <c r="P311" s="32"/>
      <c r="Q311" s="32"/>
      <c r="R311" s="186"/>
      <c r="S311" s="186"/>
      <c r="T311" s="254"/>
      <c r="U311" s="254">
        <f t="shared" si="47"/>
        <v>0</v>
      </c>
      <c r="V311" s="254">
        <f t="shared" si="48"/>
        <v>0</v>
      </c>
      <c r="W311" s="255"/>
      <c r="X311" s="26">
        <f t="shared" si="52"/>
        <v>0</v>
      </c>
      <c r="Y311" s="26">
        <f t="shared" si="49"/>
        <v>0</v>
      </c>
      <c r="Z311" s="26">
        <f t="shared" si="50"/>
        <v>0</v>
      </c>
      <c r="AA311" s="32"/>
      <c r="AB311" s="289"/>
      <c r="AC311" s="289"/>
      <c r="AD311" s="32">
        <v>3</v>
      </c>
      <c r="AE311" s="32" t="str">
        <f t="shared" si="53"/>
        <v>25</v>
      </c>
      <c r="AF311" s="32"/>
      <c r="AG311" s="32"/>
      <c r="AH311" s="32"/>
      <c r="AI311" s="32"/>
      <c r="AJ311" s="32"/>
      <c r="AK311" s="32"/>
      <c r="AL311" s="32"/>
      <c r="AM311" s="32">
        <v>176</v>
      </c>
      <c r="AN311" s="32" t="str">
        <f t="shared" si="45"/>
        <v>No Retargeting</v>
      </c>
      <c r="AO311" s="32" t="s">
        <v>589</v>
      </c>
      <c r="AP311" s="32" t="str">
        <f t="shared" si="46"/>
        <v>no contextual</v>
      </c>
      <c r="AQ311" s="32"/>
      <c r="AR311" s="32"/>
      <c r="AS311" s="32"/>
      <c r="AT311" s="32"/>
    </row>
    <row r="312" spans="2:46" ht="15" customHeight="1" x14ac:dyDescent="0.25">
      <c r="B312" s="32">
        <v>20160304</v>
      </c>
      <c r="C312" s="32"/>
      <c r="D312" s="32"/>
      <c r="E312" s="32"/>
      <c r="F312" s="32"/>
      <c r="G312" s="244"/>
      <c r="H312" s="244"/>
      <c r="I312" s="91">
        <f t="shared" si="51"/>
        <v>0</v>
      </c>
      <c r="J312" s="32"/>
      <c r="K312" s="32"/>
      <c r="L312" s="32"/>
      <c r="M312" s="32"/>
      <c r="N312" s="32"/>
      <c r="O312" s="32"/>
      <c r="P312" s="32"/>
      <c r="Q312" s="32"/>
      <c r="R312" s="186"/>
      <c r="S312" s="186"/>
      <c r="T312" s="254"/>
      <c r="U312" s="254">
        <f t="shared" si="47"/>
        <v>0</v>
      </c>
      <c r="V312" s="254">
        <f t="shared" si="48"/>
        <v>0</v>
      </c>
      <c r="W312" s="255"/>
      <c r="X312" s="26">
        <f t="shared" si="52"/>
        <v>0</v>
      </c>
      <c r="Y312" s="26">
        <f t="shared" si="49"/>
        <v>0</v>
      </c>
      <c r="Z312" s="26">
        <f t="shared" si="50"/>
        <v>0</v>
      </c>
      <c r="AA312" s="32"/>
      <c r="AB312" s="289"/>
      <c r="AC312" s="289"/>
      <c r="AD312" s="32">
        <v>3</v>
      </c>
      <c r="AE312" s="32" t="str">
        <f t="shared" si="53"/>
        <v>25</v>
      </c>
      <c r="AF312" s="32"/>
      <c r="AG312" s="32"/>
      <c r="AH312" s="32"/>
      <c r="AI312" s="32"/>
      <c r="AJ312" s="32"/>
      <c r="AK312" s="32"/>
      <c r="AL312" s="32"/>
      <c r="AM312" s="32">
        <v>177</v>
      </c>
      <c r="AN312" s="32" t="str">
        <f t="shared" si="45"/>
        <v>No Retargeting</v>
      </c>
      <c r="AO312" s="32" t="s">
        <v>589</v>
      </c>
      <c r="AP312" s="32" t="str">
        <f t="shared" si="46"/>
        <v>no contextual</v>
      </c>
      <c r="AQ312" s="32"/>
      <c r="AR312" s="32"/>
      <c r="AS312" s="32"/>
      <c r="AT312" s="32"/>
    </row>
    <row r="313" spans="2:46" ht="15" customHeight="1" x14ac:dyDescent="0.25">
      <c r="B313" s="32">
        <v>20160305</v>
      </c>
      <c r="C313" s="32"/>
      <c r="D313" s="32"/>
      <c r="E313" s="32"/>
      <c r="F313" s="32"/>
      <c r="G313" s="244"/>
      <c r="H313" s="244"/>
      <c r="I313" s="91">
        <f t="shared" si="51"/>
        <v>0</v>
      </c>
      <c r="J313" s="32"/>
      <c r="K313" s="32"/>
      <c r="L313" s="32"/>
      <c r="M313" s="32"/>
      <c r="N313" s="32"/>
      <c r="O313" s="32"/>
      <c r="P313" s="32"/>
      <c r="Q313" s="32"/>
      <c r="R313" s="186"/>
      <c r="S313" s="186"/>
      <c r="T313" s="254"/>
      <c r="U313" s="254">
        <f t="shared" si="47"/>
        <v>0</v>
      </c>
      <c r="V313" s="254">
        <f t="shared" si="48"/>
        <v>0</v>
      </c>
      <c r="W313" s="255"/>
      <c r="X313" s="26">
        <f t="shared" si="52"/>
        <v>0</v>
      </c>
      <c r="Y313" s="26">
        <f t="shared" si="49"/>
        <v>0</v>
      </c>
      <c r="Z313" s="26">
        <f t="shared" si="50"/>
        <v>0</v>
      </c>
      <c r="AA313" s="32"/>
      <c r="AB313" s="289"/>
      <c r="AC313" s="289"/>
      <c r="AD313" s="32">
        <v>3</v>
      </c>
      <c r="AE313" s="32" t="str">
        <f t="shared" si="53"/>
        <v>25</v>
      </c>
      <c r="AF313" s="32"/>
      <c r="AG313" s="32"/>
      <c r="AH313" s="32"/>
      <c r="AI313" s="32"/>
      <c r="AJ313" s="32"/>
      <c r="AK313" s="32"/>
      <c r="AL313" s="32"/>
      <c r="AM313" s="32">
        <v>178</v>
      </c>
      <c r="AN313" s="32" t="str">
        <f t="shared" si="45"/>
        <v>No Retargeting</v>
      </c>
      <c r="AO313" s="32" t="s">
        <v>589</v>
      </c>
      <c r="AP313" s="32" t="str">
        <f t="shared" si="46"/>
        <v>no contextual</v>
      </c>
      <c r="AQ313" s="32"/>
      <c r="AR313" s="32"/>
      <c r="AS313" s="32"/>
      <c r="AT313" s="32"/>
    </row>
    <row r="314" spans="2:46" ht="15" customHeight="1" x14ac:dyDescent="0.25">
      <c r="B314" s="32">
        <v>20160306</v>
      </c>
      <c r="C314" s="32"/>
      <c r="D314" s="32"/>
      <c r="E314" s="32"/>
      <c r="F314" s="32"/>
      <c r="G314" s="244"/>
      <c r="H314" s="244"/>
      <c r="I314" s="91">
        <f t="shared" si="51"/>
        <v>0</v>
      </c>
      <c r="J314" s="32"/>
      <c r="K314" s="32"/>
      <c r="L314" s="32"/>
      <c r="M314" s="32"/>
      <c r="N314" s="32"/>
      <c r="O314" s="32"/>
      <c r="P314" s="32"/>
      <c r="Q314" s="32"/>
      <c r="R314" s="186"/>
      <c r="S314" s="186"/>
      <c r="T314" s="254"/>
      <c r="U314" s="254">
        <f t="shared" si="47"/>
        <v>0</v>
      </c>
      <c r="V314" s="254">
        <f t="shared" si="48"/>
        <v>0</v>
      </c>
      <c r="W314" s="255"/>
      <c r="X314" s="26">
        <f t="shared" si="52"/>
        <v>0</v>
      </c>
      <c r="Y314" s="26">
        <f t="shared" si="49"/>
        <v>0</v>
      </c>
      <c r="Z314" s="26">
        <f t="shared" si="50"/>
        <v>0</v>
      </c>
      <c r="AA314" s="32"/>
      <c r="AB314" s="289"/>
      <c r="AC314" s="289"/>
      <c r="AD314" s="32">
        <v>3</v>
      </c>
      <c r="AE314" s="32" t="str">
        <f t="shared" si="53"/>
        <v>25</v>
      </c>
      <c r="AF314" s="32"/>
      <c r="AG314" s="32"/>
      <c r="AH314" s="32"/>
      <c r="AI314" s="32"/>
      <c r="AJ314" s="32"/>
      <c r="AK314" s="32"/>
      <c r="AL314" s="32"/>
      <c r="AM314" s="32">
        <v>179</v>
      </c>
      <c r="AN314" s="32" t="str">
        <f t="shared" si="45"/>
        <v>No Retargeting</v>
      </c>
      <c r="AO314" s="32" t="s">
        <v>589</v>
      </c>
      <c r="AP314" s="32" t="str">
        <f t="shared" si="46"/>
        <v>no contextual</v>
      </c>
      <c r="AQ314" s="32"/>
      <c r="AR314" s="32"/>
      <c r="AS314" s="32"/>
      <c r="AT314" s="32"/>
    </row>
    <row r="315" spans="2:46" ht="15" customHeight="1" x14ac:dyDescent="0.25">
      <c r="B315" s="32">
        <v>20160307</v>
      </c>
      <c r="C315" s="32"/>
      <c r="D315" s="32"/>
      <c r="E315" s="32"/>
      <c r="F315" s="32"/>
      <c r="G315" s="244"/>
      <c r="H315" s="244"/>
      <c r="I315" s="91">
        <f t="shared" si="51"/>
        <v>0</v>
      </c>
      <c r="J315" s="32"/>
      <c r="K315" s="32"/>
      <c r="L315" s="32"/>
      <c r="M315" s="32"/>
      <c r="N315" s="32"/>
      <c r="O315" s="32"/>
      <c r="P315" s="32"/>
      <c r="Q315" s="32"/>
      <c r="R315" s="186"/>
      <c r="S315" s="186"/>
      <c r="T315" s="254"/>
      <c r="U315" s="254">
        <f t="shared" si="47"/>
        <v>0</v>
      </c>
      <c r="V315" s="254">
        <f t="shared" si="48"/>
        <v>0</v>
      </c>
      <c r="W315" s="255"/>
      <c r="X315" s="26">
        <f t="shared" si="52"/>
        <v>0</v>
      </c>
      <c r="Y315" s="26">
        <f t="shared" si="49"/>
        <v>0</v>
      </c>
      <c r="Z315" s="26">
        <f t="shared" si="50"/>
        <v>0</v>
      </c>
      <c r="AA315" s="32"/>
      <c r="AB315" s="289"/>
      <c r="AC315" s="289"/>
      <c r="AD315" s="32">
        <v>3</v>
      </c>
      <c r="AE315" s="32" t="str">
        <f t="shared" si="53"/>
        <v>25</v>
      </c>
      <c r="AF315" s="32"/>
      <c r="AG315" s="32"/>
      <c r="AH315" s="32"/>
      <c r="AI315" s="32"/>
      <c r="AJ315" s="32"/>
      <c r="AK315" s="32"/>
      <c r="AL315" s="32"/>
      <c r="AM315" s="32">
        <v>180</v>
      </c>
      <c r="AN315" s="32" t="str">
        <f t="shared" si="45"/>
        <v>No Retargeting</v>
      </c>
      <c r="AO315" s="32" t="s">
        <v>589</v>
      </c>
      <c r="AP315" s="32" t="str">
        <f t="shared" si="46"/>
        <v>no contextual</v>
      </c>
      <c r="AQ315" s="32"/>
      <c r="AR315" s="32"/>
      <c r="AS315" s="32"/>
      <c r="AT315" s="32"/>
    </row>
    <row r="316" spans="2:46" ht="15" customHeight="1" x14ac:dyDescent="0.25">
      <c r="B316" s="32">
        <v>20160308</v>
      </c>
      <c r="C316" s="32"/>
      <c r="D316" s="32"/>
      <c r="E316" s="32"/>
      <c r="F316" s="32"/>
      <c r="G316" s="244"/>
      <c r="H316" s="244"/>
      <c r="I316" s="91">
        <f t="shared" si="51"/>
        <v>0</v>
      </c>
      <c r="J316" s="32"/>
      <c r="K316" s="32"/>
      <c r="L316" s="32"/>
      <c r="M316" s="32"/>
      <c r="N316" s="32"/>
      <c r="O316" s="32"/>
      <c r="P316" s="32"/>
      <c r="Q316" s="32"/>
      <c r="R316" s="186"/>
      <c r="S316" s="186"/>
      <c r="T316" s="254"/>
      <c r="U316" s="254">
        <f t="shared" si="47"/>
        <v>0</v>
      </c>
      <c r="V316" s="254">
        <f t="shared" si="48"/>
        <v>0</v>
      </c>
      <c r="W316" s="255"/>
      <c r="X316" s="26">
        <f t="shared" si="52"/>
        <v>0</v>
      </c>
      <c r="Y316" s="26">
        <f t="shared" si="49"/>
        <v>0</v>
      </c>
      <c r="Z316" s="26">
        <f t="shared" si="50"/>
        <v>0</v>
      </c>
      <c r="AA316" s="32"/>
      <c r="AB316" s="289"/>
      <c r="AC316" s="289"/>
      <c r="AD316" s="32">
        <v>3</v>
      </c>
      <c r="AE316" s="32" t="str">
        <f t="shared" si="53"/>
        <v>25</v>
      </c>
      <c r="AF316" s="32"/>
      <c r="AG316" s="32"/>
      <c r="AH316" s="32"/>
      <c r="AI316" s="32"/>
      <c r="AJ316" s="32"/>
      <c r="AK316" s="32"/>
      <c r="AL316" s="32"/>
      <c r="AM316" s="32">
        <v>181</v>
      </c>
      <c r="AN316" s="32" t="str">
        <f t="shared" si="45"/>
        <v>No Retargeting</v>
      </c>
      <c r="AO316" s="32" t="s">
        <v>589</v>
      </c>
      <c r="AP316" s="32" t="str">
        <f t="shared" si="46"/>
        <v>no contextual</v>
      </c>
      <c r="AQ316" s="32"/>
      <c r="AR316" s="32"/>
      <c r="AS316" s="32"/>
      <c r="AT316" s="32"/>
    </row>
    <row r="317" spans="2:46" ht="15" customHeight="1" x14ac:dyDescent="0.25">
      <c r="B317" s="32">
        <v>20160309</v>
      </c>
      <c r="C317" s="32"/>
      <c r="D317" s="32"/>
      <c r="E317" s="32"/>
      <c r="F317" s="32"/>
      <c r="G317" s="244"/>
      <c r="H317" s="244"/>
      <c r="I317" s="91">
        <f t="shared" si="51"/>
        <v>0</v>
      </c>
      <c r="J317" s="32"/>
      <c r="K317" s="32"/>
      <c r="L317" s="32"/>
      <c r="M317" s="32"/>
      <c r="N317" s="32"/>
      <c r="O317" s="32"/>
      <c r="P317" s="32"/>
      <c r="Q317" s="32"/>
      <c r="R317" s="186"/>
      <c r="S317" s="186"/>
      <c r="T317" s="254"/>
      <c r="U317" s="254">
        <f t="shared" si="47"/>
        <v>0</v>
      </c>
      <c r="V317" s="254">
        <f t="shared" si="48"/>
        <v>0</v>
      </c>
      <c r="W317" s="255"/>
      <c r="X317" s="26">
        <f t="shared" si="52"/>
        <v>0</v>
      </c>
      <c r="Y317" s="26">
        <f t="shared" si="49"/>
        <v>0</v>
      </c>
      <c r="Z317" s="26">
        <f t="shared" si="50"/>
        <v>0</v>
      </c>
      <c r="AA317" s="32"/>
      <c r="AB317" s="289"/>
      <c r="AC317" s="289"/>
      <c r="AD317" s="32">
        <v>3</v>
      </c>
      <c r="AE317" s="32" t="str">
        <f t="shared" si="53"/>
        <v>25</v>
      </c>
      <c r="AF317" s="32"/>
      <c r="AG317" s="32"/>
      <c r="AH317" s="32"/>
      <c r="AI317" s="32"/>
      <c r="AJ317" s="32"/>
      <c r="AK317" s="32"/>
      <c r="AL317" s="32"/>
      <c r="AM317" s="32">
        <v>182</v>
      </c>
      <c r="AN317" s="32" t="str">
        <f t="shared" si="45"/>
        <v>No Retargeting</v>
      </c>
      <c r="AO317" s="32" t="s">
        <v>589</v>
      </c>
      <c r="AP317" s="32" t="str">
        <f t="shared" si="46"/>
        <v>no contextual</v>
      </c>
      <c r="AQ317" s="32"/>
      <c r="AR317" s="32"/>
      <c r="AS317" s="32"/>
      <c r="AT317" s="32"/>
    </row>
    <row r="318" spans="2:46" ht="15" customHeight="1" x14ac:dyDescent="0.25">
      <c r="B318" s="32">
        <v>20160310</v>
      </c>
      <c r="C318" s="32"/>
      <c r="D318" s="32"/>
      <c r="E318" s="32"/>
      <c r="F318" s="32"/>
      <c r="G318" s="244"/>
      <c r="H318" s="244"/>
      <c r="I318" s="91">
        <f t="shared" si="51"/>
        <v>0</v>
      </c>
      <c r="J318" s="32"/>
      <c r="K318" s="32"/>
      <c r="L318" s="32"/>
      <c r="M318" s="32"/>
      <c r="N318" s="32"/>
      <c r="O318" s="32"/>
      <c r="P318" s="32"/>
      <c r="Q318" s="32"/>
      <c r="R318" s="186"/>
      <c r="S318" s="186"/>
      <c r="T318" s="254"/>
      <c r="U318" s="254">
        <f t="shared" si="47"/>
        <v>0</v>
      </c>
      <c r="V318" s="254">
        <f t="shared" si="48"/>
        <v>0</v>
      </c>
      <c r="W318" s="255"/>
      <c r="X318" s="26">
        <f>T318/1000*W318</f>
        <v>0</v>
      </c>
      <c r="Y318" s="26">
        <f t="shared" si="49"/>
        <v>0</v>
      </c>
      <c r="Z318" s="26">
        <f t="shared" si="50"/>
        <v>0</v>
      </c>
      <c r="AA318" s="32"/>
      <c r="AB318" s="289"/>
      <c r="AC318" s="289"/>
      <c r="AD318" s="32">
        <v>3</v>
      </c>
      <c r="AE318" s="32" t="str">
        <f t="shared" si="53"/>
        <v>25</v>
      </c>
      <c r="AF318" s="32"/>
      <c r="AG318" s="32"/>
      <c r="AH318" s="32"/>
      <c r="AI318" s="32"/>
      <c r="AJ318" s="32"/>
      <c r="AK318" s="32"/>
      <c r="AL318" s="32"/>
      <c r="AM318" s="32">
        <v>183</v>
      </c>
      <c r="AN318" s="32" t="str">
        <f t="shared" si="45"/>
        <v>No Retargeting</v>
      </c>
      <c r="AO318" s="32" t="s">
        <v>589</v>
      </c>
      <c r="AP318" s="32" t="str">
        <f t="shared" si="46"/>
        <v>no contextual</v>
      </c>
      <c r="AQ318" s="32"/>
      <c r="AR318" s="32"/>
      <c r="AS318" s="32"/>
      <c r="AT318" s="32"/>
    </row>
    <row r="319" spans="2:46" ht="15" customHeight="1" x14ac:dyDescent="0.25">
      <c r="B319" s="32">
        <v>20160311</v>
      </c>
      <c r="C319" s="32"/>
      <c r="D319" s="32"/>
      <c r="E319" s="32"/>
      <c r="F319" s="32"/>
      <c r="G319" s="244"/>
      <c r="H319" s="244"/>
      <c r="I319" s="91">
        <f t="shared" si="51"/>
        <v>0</v>
      </c>
      <c r="J319" s="32"/>
      <c r="K319" s="32"/>
      <c r="L319" s="32"/>
      <c r="M319" s="32"/>
      <c r="N319" s="32"/>
      <c r="O319" s="32"/>
      <c r="P319" s="32"/>
      <c r="Q319" s="32"/>
      <c r="R319" s="186"/>
      <c r="S319" s="186"/>
      <c r="T319" s="254"/>
      <c r="U319" s="254">
        <f t="shared" si="47"/>
        <v>0</v>
      </c>
      <c r="V319" s="254">
        <f t="shared" si="48"/>
        <v>0</v>
      </c>
      <c r="W319" s="255"/>
      <c r="X319" s="26">
        <f t="shared" si="52"/>
        <v>0</v>
      </c>
      <c r="Y319" s="26">
        <f t="shared" si="49"/>
        <v>0</v>
      </c>
      <c r="Z319" s="26">
        <f t="shared" si="50"/>
        <v>0</v>
      </c>
      <c r="AA319" s="32"/>
      <c r="AB319" s="289"/>
      <c r="AC319" s="289"/>
      <c r="AD319" s="32">
        <v>3</v>
      </c>
      <c r="AE319" s="32" t="str">
        <f t="shared" si="53"/>
        <v>25</v>
      </c>
      <c r="AF319" s="32"/>
      <c r="AG319" s="32"/>
      <c r="AH319" s="32"/>
      <c r="AI319" s="32"/>
      <c r="AJ319" s="32"/>
      <c r="AK319" s="32"/>
      <c r="AL319" s="32"/>
      <c r="AM319" s="32">
        <v>184</v>
      </c>
      <c r="AN319" s="32" t="str">
        <f t="shared" si="45"/>
        <v>No Retargeting</v>
      </c>
      <c r="AO319" s="32" t="s">
        <v>589</v>
      </c>
      <c r="AP319" s="32" t="str">
        <f t="shared" si="46"/>
        <v>no contextual</v>
      </c>
      <c r="AQ319" s="32"/>
      <c r="AR319" s="32"/>
      <c r="AS319" s="32"/>
      <c r="AT319" s="32"/>
    </row>
    <row r="320" spans="2:46" ht="15" customHeight="1" x14ac:dyDescent="0.25">
      <c r="B320" s="32">
        <v>20160312</v>
      </c>
      <c r="C320" s="32"/>
      <c r="D320" s="32"/>
      <c r="E320" s="32"/>
      <c r="F320" s="32"/>
      <c r="G320" s="244"/>
      <c r="H320" s="244"/>
      <c r="I320" s="91">
        <f t="shared" si="51"/>
        <v>0</v>
      </c>
      <c r="J320" s="32"/>
      <c r="K320" s="32"/>
      <c r="L320" s="32"/>
      <c r="M320" s="32"/>
      <c r="N320" s="32"/>
      <c r="O320" s="32"/>
      <c r="P320" s="32"/>
      <c r="Q320" s="32"/>
      <c r="R320" s="186"/>
      <c r="S320" s="186"/>
      <c r="T320" s="254"/>
      <c r="U320" s="254">
        <f t="shared" si="47"/>
        <v>0</v>
      </c>
      <c r="V320" s="254">
        <f t="shared" si="48"/>
        <v>0</v>
      </c>
      <c r="W320" s="255"/>
      <c r="X320" s="26">
        <f>T320/1000*W320</f>
        <v>0</v>
      </c>
      <c r="Y320" s="26">
        <f t="shared" si="49"/>
        <v>0</v>
      </c>
      <c r="Z320" s="26">
        <f t="shared" si="50"/>
        <v>0</v>
      </c>
      <c r="AA320" s="32"/>
      <c r="AB320" s="289"/>
      <c r="AC320" s="289"/>
      <c r="AD320" s="32">
        <v>3</v>
      </c>
      <c r="AE320" s="32" t="str">
        <f t="shared" si="53"/>
        <v>25</v>
      </c>
      <c r="AF320" s="32"/>
      <c r="AG320" s="32"/>
      <c r="AH320" s="32"/>
      <c r="AI320" s="32"/>
      <c r="AJ320" s="32"/>
      <c r="AK320" s="32"/>
      <c r="AL320" s="32"/>
      <c r="AM320" s="32">
        <v>185</v>
      </c>
      <c r="AN320" s="32" t="str">
        <f t="shared" si="45"/>
        <v>No Retargeting</v>
      </c>
      <c r="AO320" s="32" t="s">
        <v>589</v>
      </c>
      <c r="AP320" s="32" t="str">
        <f t="shared" si="46"/>
        <v>no contextual</v>
      </c>
      <c r="AQ320" s="32"/>
      <c r="AR320" s="32"/>
      <c r="AS320" s="32"/>
      <c r="AT320" s="32"/>
    </row>
    <row r="321" spans="2:46" ht="15" customHeight="1" x14ac:dyDescent="0.25">
      <c r="B321" s="32">
        <v>20160313</v>
      </c>
      <c r="C321" s="32"/>
      <c r="D321" s="32"/>
      <c r="E321" s="32"/>
      <c r="F321" s="32"/>
      <c r="G321" s="244"/>
      <c r="H321" s="244"/>
      <c r="I321" s="91">
        <f t="shared" si="51"/>
        <v>0</v>
      </c>
      <c r="J321" s="32"/>
      <c r="K321" s="32"/>
      <c r="L321" s="32"/>
      <c r="M321" s="32"/>
      <c r="N321" s="32"/>
      <c r="O321" s="32"/>
      <c r="P321" s="32"/>
      <c r="Q321" s="32"/>
      <c r="R321" s="186"/>
      <c r="S321" s="186"/>
      <c r="T321" s="254"/>
      <c r="U321" s="254">
        <f t="shared" si="47"/>
        <v>0</v>
      </c>
      <c r="V321" s="254">
        <f t="shared" si="48"/>
        <v>0</v>
      </c>
      <c r="W321" s="255"/>
      <c r="X321" s="26">
        <f t="shared" si="52"/>
        <v>0</v>
      </c>
      <c r="Y321" s="26">
        <f t="shared" si="49"/>
        <v>0</v>
      </c>
      <c r="Z321" s="26">
        <f t="shared" si="50"/>
        <v>0</v>
      </c>
      <c r="AA321" s="32"/>
      <c r="AB321" s="289"/>
      <c r="AC321" s="289"/>
      <c r="AD321" s="32">
        <v>3</v>
      </c>
      <c r="AE321" s="32" t="str">
        <f t="shared" si="53"/>
        <v>25</v>
      </c>
      <c r="AF321" s="32"/>
      <c r="AG321" s="32"/>
      <c r="AH321" s="32"/>
      <c r="AI321" s="32"/>
      <c r="AJ321" s="32"/>
      <c r="AK321" s="32"/>
      <c r="AL321" s="32"/>
      <c r="AM321" s="32">
        <v>186</v>
      </c>
      <c r="AN321" s="32" t="str">
        <f t="shared" si="45"/>
        <v>No Retargeting</v>
      </c>
      <c r="AO321" s="32" t="s">
        <v>589</v>
      </c>
      <c r="AP321" s="32" t="str">
        <f t="shared" si="46"/>
        <v>no contextual</v>
      </c>
      <c r="AQ321" s="32"/>
      <c r="AR321" s="32"/>
      <c r="AS321" s="32"/>
      <c r="AT321" s="32"/>
    </row>
    <row r="322" spans="2:46" ht="15" customHeight="1" x14ac:dyDescent="0.25">
      <c r="B322" s="32">
        <v>20160314</v>
      </c>
      <c r="C322" s="32"/>
      <c r="D322" s="32"/>
      <c r="E322" s="32"/>
      <c r="F322" s="32"/>
      <c r="G322" s="244"/>
      <c r="H322" s="244"/>
      <c r="I322" s="91">
        <f t="shared" si="51"/>
        <v>0</v>
      </c>
      <c r="J322" s="32"/>
      <c r="K322" s="32"/>
      <c r="L322" s="32"/>
      <c r="M322" s="32"/>
      <c r="N322" s="32"/>
      <c r="O322" s="32"/>
      <c r="P322" s="32"/>
      <c r="Q322" s="32"/>
      <c r="R322" s="186"/>
      <c r="S322" s="186"/>
      <c r="T322" s="254"/>
      <c r="U322" s="254">
        <f t="shared" si="47"/>
        <v>0</v>
      </c>
      <c r="V322" s="254">
        <f t="shared" si="48"/>
        <v>0</v>
      </c>
      <c r="W322" s="255"/>
      <c r="X322" s="26">
        <f t="shared" si="52"/>
        <v>0</v>
      </c>
      <c r="Y322" s="26">
        <f t="shared" si="49"/>
        <v>0</v>
      </c>
      <c r="Z322" s="26">
        <f t="shared" si="50"/>
        <v>0</v>
      </c>
      <c r="AA322" s="32"/>
      <c r="AB322" s="289"/>
      <c r="AC322" s="289"/>
      <c r="AD322" s="32">
        <v>3</v>
      </c>
      <c r="AE322" s="32" t="str">
        <f t="shared" si="53"/>
        <v>25</v>
      </c>
      <c r="AF322" s="32"/>
      <c r="AG322" s="32"/>
      <c r="AH322" s="32"/>
      <c r="AI322" s="32"/>
      <c r="AJ322" s="32"/>
      <c r="AK322" s="32"/>
      <c r="AL322" s="32"/>
      <c r="AM322" s="32">
        <v>187</v>
      </c>
      <c r="AN322" s="32" t="str">
        <f t="shared" si="45"/>
        <v>No Retargeting</v>
      </c>
      <c r="AO322" s="32" t="s">
        <v>589</v>
      </c>
      <c r="AP322" s="32" t="str">
        <f t="shared" si="46"/>
        <v>no contextual</v>
      </c>
      <c r="AQ322" s="32"/>
      <c r="AR322" s="32"/>
      <c r="AS322" s="32"/>
      <c r="AT322" s="32"/>
    </row>
    <row r="323" spans="2:46" ht="15" customHeight="1" x14ac:dyDescent="0.25">
      <c r="B323" s="32">
        <v>20160315</v>
      </c>
      <c r="C323" s="32"/>
      <c r="D323" s="32"/>
      <c r="E323" s="32"/>
      <c r="F323" s="32"/>
      <c r="G323" s="244"/>
      <c r="H323" s="244"/>
      <c r="I323" s="91">
        <f t="shared" si="51"/>
        <v>0</v>
      </c>
      <c r="J323" s="32"/>
      <c r="K323" s="32"/>
      <c r="L323" s="32"/>
      <c r="M323" s="32"/>
      <c r="N323" s="32"/>
      <c r="O323" s="32"/>
      <c r="P323" s="32"/>
      <c r="Q323" s="32"/>
      <c r="R323" s="186"/>
      <c r="S323" s="186"/>
      <c r="T323" s="254"/>
      <c r="U323" s="254">
        <f t="shared" si="47"/>
        <v>0</v>
      </c>
      <c r="V323" s="254">
        <f t="shared" si="48"/>
        <v>0</v>
      </c>
      <c r="W323" s="255"/>
      <c r="X323" s="26">
        <f t="shared" si="52"/>
        <v>0</v>
      </c>
      <c r="Y323" s="26">
        <f t="shared" si="49"/>
        <v>0</v>
      </c>
      <c r="Z323" s="26">
        <f t="shared" si="50"/>
        <v>0</v>
      </c>
      <c r="AA323" s="32"/>
      <c r="AB323" s="289"/>
      <c r="AC323" s="289"/>
      <c r="AD323" s="32">
        <v>3</v>
      </c>
      <c r="AE323" s="32" t="str">
        <f t="shared" si="53"/>
        <v>25</v>
      </c>
      <c r="AF323" s="32"/>
      <c r="AG323" s="32"/>
      <c r="AH323" s="32"/>
      <c r="AI323" s="32"/>
      <c r="AJ323" s="32"/>
      <c r="AK323" s="32"/>
      <c r="AL323" s="32"/>
      <c r="AM323" s="32">
        <v>188</v>
      </c>
      <c r="AN323" s="32" t="str">
        <f t="shared" si="45"/>
        <v>No Retargeting</v>
      </c>
      <c r="AO323" s="32" t="s">
        <v>589</v>
      </c>
      <c r="AP323" s="32" t="str">
        <f t="shared" si="46"/>
        <v>no contextual</v>
      </c>
      <c r="AQ323" s="32"/>
      <c r="AR323" s="32"/>
      <c r="AS323" s="32"/>
      <c r="AT323" s="32"/>
    </row>
    <row r="324" spans="2:46" ht="15" customHeight="1" x14ac:dyDescent="0.25">
      <c r="B324" s="32">
        <v>20160316</v>
      </c>
      <c r="C324" s="32"/>
      <c r="D324" s="32"/>
      <c r="E324" s="32"/>
      <c r="F324" s="32"/>
      <c r="G324" s="244"/>
      <c r="H324" s="244"/>
      <c r="I324" s="91">
        <f t="shared" si="51"/>
        <v>0</v>
      </c>
      <c r="J324" s="32"/>
      <c r="K324" s="32"/>
      <c r="L324" s="32"/>
      <c r="M324" s="32"/>
      <c r="N324" s="32"/>
      <c r="O324" s="32"/>
      <c r="P324" s="32"/>
      <c r="Q324" s="32"/>
      <c r="R324" s="186"/>
      <c r="S324" s="186"/>
      <c r="T324" s="254"/>
      <c r="U324" s="254">
        <f t="shared" si="47"/>
        <v>0</v>
      </c>
      <c r="V324" s="254">
        <f t="shared" si="48"/>
        <v>0</v>
      </c>
      <c r="W324" s="255"/>
      <c r="X324" s="26">
        <f t="shared" si="52"/>
        <v>0</v>
      </c>
      <c r="Y324" s="26">
        <f t="shared" si="49"/>
        <v>0</v>
      </c>
      <c r="Z324" s="26">
        <f t="shared" si="50"/>
        <v>0</v>
      </c>
      <c r="AA324" s="32"/>
      <c r="AB324" s="289"/>
      <c r="AC324" s="289"/>
      <c r="AD324" s="32">
        <v>3</v>
      </c>
      <c r="AE324" s="32" t="str">
        <f t="shared" si="53"/>
        <v>25</v>
      </c>
      <c r="AF324" s="32"/>
      <c r="AG324" s="32"/>
      <c r="AH324" s="32"/>
      <c r="AI324" s="32"/>
      <c r="AJ324" s="32"/>
      <c r="AK324" s="32"/>
      <c r="AL324" s="32"/>
      <c r="AM324" s="32">
        <v>189</v>
      </c>
      <c r="AN324" s="32" t="str">
        <f t="shared" si="45"/>
        <v>No Retargeting</v>
      </c>
      <c r="AO324" s="32" t="s">
        <v>589</v>
      </c>
      <c r="AP324" s="32" t="str">
        <f t="shared" si="46"/>
        <v>no contextual</v>
      </c>
      <c r="AQ324" s="32"/>
      <c r="AR324" s="32"/>
      <c r="AS324" s="32"/>
      <c r="AT324" s="32"/>
    </row>
    <row r="325" spans="2:46" ht="15" customHeight="1" x14ac:dyDescent="0.25">
      <c r="B325" s="32">
        <v>20160317</v>
      </c>
      <c r="C325" s="32"/>
      <c r="D325" s="32"/>
      <c r="E325" s="32"/>
      <c r="F325" s="32"/>
      <c r="G325" s="244"/>
      <c r="H325" s="244"/>
      <c r="I325" s="91">
        <f t="shared" si="51"/>
        <v>0</v>
      </c>
      <c r="J325" s="32"/>
      <c r="K325" s="32"/>
      <c r="L325" s="32"/>
      <c r="M325" s="32"/>
      <c r="N325" s="32"/>
      <c r="O325" s="32"/>
      <c r="P325" s="32"/>
      <c r="Q325" s="32"/>
      <c r="R325" s="186"/>
      <c r="S325" s="186"/>
      <c r="T325" s="254"/>
      <c r="U325" s="254">
        <f t="shared" si="47"/>
        <v>0</v>
      </c>
      <c r="V325" s="254">
        <f t="shared" si="48"/>
        <v>0</v>
      </c>
      <c r="W325" s="255"/>
      <c r="X325" s="26">
        <f t="shared" si="52"/>
        <v>0</v>
      </c>
      <c r="Y325" s="26">
        <f t="shared" si="49"/>
        <v>0</v>
      </c>
      <c r="Z325" s="26">
        <f t="shared" si="50"/>
        <v>0</v>
      </c>
      <c r="AA325" s="32"/>
      <c r="AB325" s="289"/>
      <c r="AC325" s="289"/>
      <c r="AD325" s="32">
        <v>3</v>
      </c>
      <c r="AE325" s="32" t="str">
        <f t="shared" si="53"/>
        <v>25</v>
      </c>
      <c r="AF325" s="32"/>
      <c r="AG325" s="32"/>
      <c r="AH325" s="32"/>
      <c r="AI325" s="32"/>
      <c r="AJ325" s="32"/>
      <c r="AK325" s="32"/>
      <c r="AL325" s="32"/>
      <c r="AM325" s="32">
        <v>190</v>
      </c>
      <c r="AN325" s="32" t="str">
        <f t="shared" si="45"/>
        <v>No Retargeting</v>
      </c>
      <c r="AO325" s="32" t="s">
        <v>589</v>
      </c>
      <c r="AP325" s="32" t="str">
        <f t="shared" si="46"/>
        <v>no contextual</v>
      </c>
      <c r="AQ325" s="32"/>
      <c r="AR325" s="32"/>
      <c r="AS325" s="32"/>
      <c r="AT325" s="32"/>
    </row>
    <row r="326" spans="2:46" ht="15" customHeight="1" x14ac:dyDescent="0.25">
      <c r="B326" s="32">
        <v>20160318</v>
      </c>
      <c r="C326" s="32"/>
      <c r="D326" s="32"/>
      <c r="E326" s="32"/>
      <c r="F326" s="32"/>
      <c r="G326" s="244"/>
      <c r="H326" s="244"/>
      <c r="I326" s="91">
        <f t="shared" si="51"/>
        <v>0</v>
      </c>
      <c r="J326" s="32"/>
      <c r="K326" s="32"/>
      <c r="L326" s="32"/>
      <c r="M326" s="32"/>
      <c r="N326" s="32"/>
      <c r="O326" s="32"/>
      <c r="P326" s="32"/>
      <c r="Q326" s="32"/>
      <c r="R326" s="186"/>
      <c r="S326" s="186"/>
      <c r="T326" s="254"/>
      <c r="U326" s="254">
        <f t="shared" si="47"/>
        <v>0</v>
      </c>
      <c r="V326" s="254">
        <f t="shared" si="48"/>
        <v>0</v>
      </c>
      <c r="W326" s="255"/>
      <c r="X326" s="26">
        <f t="shared" si="52"/>
        <v>0</v>
      </c>
      <c r="Y326" s="26">
        <f t="shared" si="49"/>
        <v>0</v>
      </c>
      <c r="Z326" s="26">
        <f t="shared" si="50"/>
        <v>0</v>
      </c>
      <c r="AA326" s="32"/>
      <c r="AB326" s="289"/>
      <c r="AC326" s="289"/>
      <c r="AD326" s="32">
        <v>3</v>
      </c>
      <c r="AE326" s="32" t="str">
        <f t="shared" si="53"/>
        <v>25</v>
      </c>
      <c r="AF326" s="32"/>
      <c r="AG326" s="32"/>
      <c r="AH326" s="32"/>
      <c r="AI326" s="32"/>
      <c r="AJ326" s="32"/>
      <c r="AK326" s="32"/>
      <c r="AL326" s="32"/>
      <c r="AM326" s="32">
        <v>191</v>
      </c>
      <c r="AN326" s="32" t="str">
        <f t="shared" si="45"/>
        <v>No Retargeting</v>
      </c>
      <c r="AO326" s="32" t="s">
        <v>589</v>
      </c>
      <c r="AP326" s="32" t="str">
        <f t="shared" si="46"/>
        <v>no contextual</v>
      </c>
      <c r="AQ326" s="32"/>
      <c r="AR326" s="32"/>
      <c r="AS326" s="32"/>
      <c r="AT326" s="32"/>
    </row>
    <row r="327" spans="2:46" ht="15" customHeight="1" x14ac:dyDescent="0.25">
      <c r="B327" s="32">
        <v>20160319</v>
      </c>
      <c r="C327" s="32"/>
      <c r="D327" s="32"/>
      <c r="E327" s="32"/>
      <c r="F327" s="32"/>
      <c r="G327" s="244"/>
      <c r="H327" s="244"/>
      <c r="I327" s="91">
        <f t="shared" si="51"/>
        <v>0</v>
      </c>
      <c r="J327" s="32"/>
      <c r="K327" s="32"/>
      <c r="L327" s="32"/>
      <c r="M327" s="32"/>
      <c r="N327" s="32"/>
      <c r="O327" s="32"/>
      <c r="P327" s="32"/>
      <c r="Q327" s="32"/>
      <c r="R327" s="186"/>
      <c r="S327" s="186"/>
      <c r="T327" s="254"/>
      <c r="U327" s="254">
        <f t="shared" si="47"/>
        <v>0</v>
      </c>
      <c r="V327" s="254">
        <f t="shared" si="48"/>
        <v>0</v>
      </c>
      <c r="W327" s="255"/>
      <c r="X327" s="26">
        <f t="shared" si="52"/>
        <v>0</v>
      </c>
      <c r="Y327" s="26">
        <f t="shared" si="49"/>
        <v>0</v>
      </c>
      <c r="Z327" s="26">
        <f t="shared" si="50"/>
        <v>0</v>
      </c>
      <c r="AA327" s="32"/>
      <c r="AB327" s="289"/>
      <c r="AC327" s="289"/>
      <c r="AD327" s="32">
        <v>3</v>
      </c>
      <c r="AE327" s="32" t="str">
        <f t="shared" si="53"/>
        <v>25</v>
      </c>
      <c r="AF327" s="32"/>
      <c r="AG327" s="32"/>
      <c r="AH327" s="32"/>
      <c r="AI327" s="32"/>
      <c r="AJ327" s="32"/>
      <c r="AK327" s="32"/>
      <c r="AL327" s="32"/>
      <c r="AM327" s="32">
        <v>192</v>
      </c>
      <c r="AN327" s="32" t="str">
        <f t="shared" si="45"/>
        <v>No Retargeting</v>
      </c>
      <c r="AO327" s="32" t="s">
        <v>589</v>
      </c>
      <c r="AP327" s="32" t="str">
        <f t="shared" si="46"/>
        <v>no contextual</v>
      </c>
      <c r="AQ327" s="32"/>
      <c r="AR327" s="32"/>
      <c r="AS327" s="32"/>
      <c r="AT327" s="32"/>
    </row>
    <row r="328" spans="2:46" ht="15" customHeight="1" x14ac:dyDescent="0.25">
      <c r="B328" s="32">
        <v>20160320</v>
      </c>
      <c r="C328" s="32"/>
      <c r="D328" s="32"/>
      <c r="E328" s="32"/>
      <c r="F328" s="32"/>
      <c r="G328" s="244"/>
      <c r="H328" s="244"/>
      <c r="I328" s="91">
        <f t="shared" si="51"/>
        <v>0</v>
      </c>
      <c r="J328" s="32"/>
      <c r="K328" s="32"/>
      <c r="L328" s="32"/>
      <c r="M328" s="32"/>
      <c r="N328" s="32"/>
      <c r="O328" s="32"/>
      <c r="P328" s="32"/>
      <c r="Q328" s="32"/>
      <c r="R328" s="186"/>
      <c r="S328" s="186"/>
      <c r="T328" s="254"/>
      <c r="U328" s="254">
        <f t="shared" si="47"/>
        <v>0</v>
      </c>
      <c r="V328" s="254">
        <f t="shared" si="48"/>
        <v>0</v>
      </c>
      <c r="W328" s="255"/>
      <c r="X328" s="26">
        <f t="shared" si="52"/>
        <v>0</v>
      </c>
      <c r="Y328" s="26">
        <f t="shared" si="49"/>
        <v>0</v>
      </c>
      <c r="Z328" s="26">
        <f t="shared" si="50"/>
        <v>0</v>
      </c>
      <c r="AA328" s="32"/>
      <c r="AB328" s="289"/>
      <c r="AC328" s="289"/>
      <c r="AD328" s="32">
        <v>3</v>
      </c>
      <c r="AE328" s="32" t="str">
        <f t="shared" si="53"/>
        <v>25</v>
      </c>
      <c r="AF328" s="32"/>
      <c r="AG328" s="32"/>
      <c r="AH328" s="32"/>
      <c r="AI328" s="32"/>
      <c r="AJ328" s="32"/>
      <c r="AK328" s="32"/>
      <c r="AL328" s="32"/>
      <c r="AM328" s="32">
        <v>193</v>
      </c>
      <c r="AN328" s="32" t="str">
        <f t="shared" si="45"/>
        <v>No Retargeting</v>
      </c>
      <c r="AO328" s="32" t="s">
        <v>589</v>
      </c>
      <c r="AP328" s="32" t="str">
        <f t="shared" si="46"/>
        <v>no contextual</v>
      </c>
      <c r="AQ328" s="32"/>
      <c r="AR328" s="32"/>
      <c r="AS328" s="32"/>
      <c r="AT328" s="32"/>
    </row>
    <row r="329" spans="2:46" ht="15" customHeight="1" x14ac:dyDescent="0.25">
      <c r="B329" s="32">
        <v>20160321</v>
      </c>
      <c r="C329" s="32"/>
      <c r="D329" s="32"/>
      <c r="E329" s="32"/>
      <c r="F329" s="32"/>
      <c r="G329" s="244"/>
      <c r="H329" s="244"/>
      <c r="I329" s="91">
        <f t="shared" si="51"/>
        <v>0</v>
      </c>
      <c r="J329" s="32"/>
      <c r="K329" s="32"/>
      <c r="L329" s="32"/>
      <c r="M329" s="32"/>
      <c r="N329" s="32"/>
      <c r="O329" s="32"/>
      <c r="P329" s="32"/>
      <c r="Q329" s="32"/>
      <c r="R329" s="186"/>
      <c r="S329" s="186"/>
      <c r="T329" s="254"/>
      <c r="U329" s="254">
        <f t="shared" si="47"/>
        <v>0</v>
      </c>
      <c r="V329" s="254">
        <f t="shared" si="48"/>
        <v>0</v>
      </c>
      <c r="W329" s="255"/>
      <c r="X329" s="26">
        <f t="shared" si="52"/>
        <v>0</v>
      </c>
      <c r="Y329" s="26">
        <f t="shared" si="49"/>
        <v>0</v>
      </c>
      <c r="Z329" s="26">
        <f t="shared" si="50"/>
        <v>0</v>
      </c>
      <c r="AA329" s="32"/>
      <c r="AB329" s="289"/>
      <c r="AC329" s="289"/>
      <c r="AD329" s="32">
        <v>3</v>
      </c>
      <c r="AE329" s="32" t="str">
        <f t="shared" si="53"/>
        <v>25</v>
      </c>
      <c r="AF329" s="32"/>
      <c r="AG329" s="32"/>
      <c r="AH329" s="32"/>
      <c r="AI329" s="32"/>
      <c r="AJ329" s="32"/>
      <c r="AK329" s="32"/>
      <c r="AL329" s="32"/>
      <c r="AM329" s="32">
        <v>194</v>
      </c>
      <c r="AN329" s="32" t="str">
        <f t="shared" ref="AN329:AN392" si="54">IF(ISNUMBER(SEARCH("retargeting",L329&amp;M329&amp;N329&amp;O329,1)),"Specify Tagging","No Retargeting")</f>
        <v>No Retargeting</v>
      </c>
      <c r="AO329" s="32" t="s">
        <v>589</v>
      </c>
      <c r="AP329" s="32" t="str">
        <f t="shared" ref="AP329:AP392" si="55">IF(ISNUMBER(SEARCH("Context",L329&amp;M329&amp;N329&amp;O329,1)),"Please Provide list","no contextual")</f>
        <v>no contextual</v>
      </c>
      <c r="AQ329" s="32"/>
      <c r="AR329" s="32"/>
      <c r="AS329" s="32"/>
      <c r="AT329" s="32"/>
    </row>
    <row r="330" spans="2:46" ht="15" customHeight="1" x14ac:dyDescent="0.25">
      <c r="B330" s="32">
        <v>20160322</v>
      </c>
      <c r="C330" s="32"/>
      <c r="D330" s="32"/>
      <c r="E330" s="32"/>
      <c r="F330" s="32"/>
      <c r="G330" s="244"/>
      <c r="H330" s="244"/>
      <c r="I330" s="91">
        <f t="shared" si="51"/>
        <v>0</v>
      </c>
      <c r="J330" s="32"/>
      <c r="K330" s="32"/>
      <c r="L330" s="32"/>
      <c r="M330" s="32"/>
      <c r="N330" s="32"/>
      <c r="O330" s="32"/>
      <c r="P330" s="32"/>
      <c r="Q330" s="32"/>
      <c r="R330" s="186"/>
      <c r="S330" s="186"/>
      <c r="T330" s="254"/>
      <c r="U330" s="254">
        <f t="shared" ref="U330:U393" si="56">T330*R330</f>
        <v>0</v>
      </c>
      <c r="V330" s="254">
        <f t="shared" ref="V330:V393" si="57">T330*S330</f>
        <v>0</v>
      </c>
      <c r="W330" s="255"/>
      <c r="X330" s="26">
        <f t="shared" si="52"/>
        <v>0</v>
      </c>
      <c r="Y330" s="26">
        <f t="shared" ref="Y330:Y393" si="58">X330*R330</f>
        <v>0</v>
      </c>
      <c r="Z330" s="26">
        <f t="shared" ref="Z330:Z393" si="59">X330*S330</f>
        <v>0</v>
      </c>
      <c r="AA330" s="32"/>
      <c r="AB330" s="289"/>
      <c r="AC330" s="289"/>
      <c r="AD330" s="32">
        <v>3</v>
      </c>
      <c r="AE330" s="32" t="str">
        <f t="shared" si="53"/>
        <v>25</v>
      </c>
      <c r="AF330" s="32"/>
      <c r="AG330" s="32"/>
      <c r="AH330" s="32"/>
      <c r="AI330" s="32"/>
      <c r="AJ330" s="32"/>
      <c r="AK330" s="32"/>
      <c r="AL330" s="32"/>
      <c r="AM330" s="32">
        <v>195</v>
      </c>
      <c r="AN330" s="32" t="str">
        <f t="shared" si="54"/>
        <v>No Retargeting</v>
      </c>
      <c r="AO330" s="32" t="s">
        <v>589</v>
      </c>
      <c r="AP330" s="32" t="str">
        <f t="shared" si="55"/>
        <v>no contextual</v>
      </c>
      <c r="AQ330" s="32"/>
      <c r="AR330" s="32"/>
      <c r="AS330" s="32"/>
      <c r="AT330" s="32"/>
    </row>
    <row r="331" spans="2:46" ht="15" customHeight="1" x14ac:dyDescent="0.25">
      <c r="B331" s="32">
        <v>20160323</v>
      </c>
      <c r="C331" s="32"/>
      <c r="D331" s="32"/>
      <c r="E331" s="32"/>
      <c r="F331" s="32"/>
      <c r="G331" s="244"/>
      <c r="H331" s="244"/>
      <c r="I331" s="91">
        <f t="shared" si="51"/>
        <v>0</v>
      </c>
      <c r="J331" s="32"/>
      <c r="K331" s="32"/>
      <c r="L331" s="32"/>
      <c r="M331" s="32"/>
      <c r="N331" s="32"/>
      <c r="O331" s="32"/>
      <c r="P331" s="32"/>
      <c r="Q331" s="32"/>
      <c r="R331" s="186"/>
      <c r="S331" s="186"/>
      <c r="T331" s="254"/>
      <c r="U331" s="254">
        <f t="shared" si="56"/>
        <v>0</v>
      </c>
      <c r="V331" s="254">
        <f t="shared" si="57"/>
        <v>0</v>
      </c>
      <c r="W331" s="255"/>
      <c r="X331" s="26">
        <f t="shared" si="52"/>
        <v>0</v>
      </c>
      <c r="Y331" s="26">
        <f t="shared" si="58"/>
        <v>0</v>
      </c>
      <c r="Z331" s="26">
        <f t="shared" si="59"/>
        <v>0</v>
      </c>
      <c r="AA331" s="32"/>
      <c r="AB331" s="289"/>
      <c r="AC331" s="289"/>
      <c r="AD331" s="32">
        <v>3</v>
      </c>
      <c r="AE331" s="32" t="str">
        <f t="shared" si="53"/>
        <v>25</v>
      </c>
      <c r="AF331" s="32"/>
      <c r="AG331" s="32"/>
      <c r="AH331" s="32"/>
      <c r="AI331" s="32"/>
      <c r="AJ331" s="32"/>
      <c r="AK331" s="32"/>
      <c r="AL331" s="32"/>
      <c r="AM331" s="32">
        <v>196</v>
      </c>
      <c r="AN331" s="32" t="str">
        <f t="shared" si="54"/>
        <v>No Retargeting</v>
      </c>
      <c r="AO331" s="32" t="s">
        <v>589</v>
      </c>
      <c r="AP331" s="32" t="str">
        <f t="shared" si="55"/>
        <v>no contextual</v>
      </c>
      <c r="AQ331" s="32"/>
      <c r="AR331" s="32"/>
      <c r="AS331" s="32"/>
      <c r="AT331" s="32"/>
    </row>
    <row r="332" spans="2:46" ht="15" customHeight="1" x14ac:dyDescent="0.25">
      <c r="B332" s="32">
        <v>20160324</v>
      </c>
      <c r="C332" s="32"/>
      <c r="D332" s="32"/>
      <c r="E332" s="32"/>
      <c r="F332" s="32"/>
      <c r="G332" s="244"/>
      <c r="H332" s="244"/>
      <c r="I332" s="91">
        <f t="shared" si="51"/>
        <v>0</v>
      </c>
      <c r="J332" s="32"/>
      <c r="K332" s="32"/>
      <c r="L332" s="32"/>
      <c r="M332" s="32"/>
      <c r="N332" s="32"/>
      <c r="O332" s="32"/>
      <c r="P332" s="32"/>
      <c r="Q332" s="32"/>
      <c r="R332" s="186"/>
      <c r="S332" s="186"/>
      <c r="T332" s="254"/>
      <c r="U332" s="254">
        <f t="shared" si="56"/>
        <v>0</v>
      </c>
      <c r="V332" s="254">
        <f t="shared" si="57"/>
        <v>0</v>
      </c>
      <c r="W332" s="255"/>
      <c r="X332" s="26">
        <f t="shared" si="52"/>
        <v>0</v>
      </c>
      <c r="Y332" s="26">
        <f t="shared" si="58"/>
        <v>0</v>
      </c>
      <c r="Z332" s="26">
        <f t="shared" si="59"/>
        <v>0</v>
      </c>
      <c r="AA332" s="32"/>
      <c r="AB332" s="289"/>
      <c r="AC332" s="289"/>
      <c r="AD332" s="32">
        <v>3</v>
      </c>
      <c r="AE332" s="32" t="str">
        <f t="shared" si="53"/>
        <v>25</v>
      </c>
      <c r="AF332" s="32"/>
      <c r="AG332" s="32"/>
      <c r="AH332" s="32"/>
      <c r="AI332" s="32"/>
      <c r="AJ332" s="32"/>
      <c r="AK332" s="32"/>
      <c r="AL332" s="32"/>
      <c r="AM332" s="32">
        <v>197</v>
      </c>
      <c r="AN332" s="32" t="str">
        <f t="shared" si="54"/>
        <v>No Retargeting</v>
      </c>
      <c r="AO332" s="32" t="s">
        <v>589</v>
      </c>
      <c r="AP332" s="32" t="str">
        <f t="shared" si="55"/>
        <v>no contextual</v>
      </c>
      <c r="AQ332" s="32"/>
      <c r="AR332" s="32"/>
      <c r="AS332" s="32"/>
      <c r="AT332" s="32"/>
    </row>
    <row r="333" spans="2:46" ht="15" customHeight="1" x14ac:dyDescent="0.25">
      <c r="B333" s="32">
        <v>20160325</v>
      </c>
      <c r="C333" s="32"/>
      <c r="D333" s="32"/>
      <c r="E333" s="32"/>
      <c r="F333" s="32"/>
      <c r="G333" s="244"/>
      <c r="H333" s="244"/>
      <c r="I333" s="91">
        <f t="shared" si="51"/>
        <v>0</v>
      </c>
      <c r="J333" s="32"/>
      <c r="K333" s="32"/>
      <c r="L333" s="32"/>
      <c r="M333" s="32"/>
      <c r="N333" s="32"/>
      <c r="O333" s="32"/>
      <c r="P333" s="32"/>
      <c r="Q333" s="32"/>
      <c r="R333" s="186"/>
      <c r="S333" s="186"/>
      <c r="T333" s="254"/>
      <c r="U333" s="254">
        <f t="shared" si="56"/>
        <v>0</v>
      </c>
      <c r="V333" s="254">
        <f t="shared" si="57"/>
        <v>0</v>
      </c>
      <c r="W333" s="255"/>
      <c r="X333" s="26">
        <f t="shared" si="52"/>
        <v>0</v>
      </c>
      <c r="Y333" s="26">
        <f t="shared" si="58"/>
        <v>0</v>
      </c>
      <c r="Z333" s="26">
        <f t="shared" si="59"/>
        <v>0</v>
      </c>
      <c r="AA333" s="32"/>
      <c r="AB333" s="289"/>
      <c r="AC333" s="289"/>
      <c r="AD333" s="32">
        <v>3</v>
      </c>
      <c r="AE333" s="32" t="str">
        <f t="shared" si="53"/>
        <v>25</v>
      </c>
      <c r="AF333" s="32"/>
      <c r="AG333" s="32"/>
      <c r="AH333" s="32"/>
      <c r="AI333" s="32"/>
      <c r="AJ333" s="32"/>
      <c r="AK333" s="32"/>
      <c r="AL333" s="32"/>
      <c r="AM333" s="32">
        <v>198</v>
      </c>
      <c r="AN333" s="32" t="str">
        <f t="shared" si="54"/>
        <v>No Retargeting</v>
      </c>
      <c r="AO333" s="32" t="s">
        <v>589</v>
      </c>
      <c r="AP333" s="32" t="str">
        <f t="shared" si="55"/>
        <v>no contextual</v>
      </c>
      <c r="AQ333" s="32"/>
      <c r="AR333" s="32"/>
      <c r="AS333" s="32"/>
      <c r="AT333" s="32"/>
    </row>
    <row r="334" spans="2:46" ht="15" customHeight="1" x14ac:dyDescent="0.25">
      <c r="B334" s="32">
        <v>20160326</v>
      </c>
      <c r="C334" s="32"/>
      <c r="D334" s="32"/>
      <c r="E334" s="32"/>
      <c r="F334" s="32"/>
      <c r="G334" s="244"/>
      <c r="H334" s="244"/>
      <c r="I334" s="91">
        <f t="shared" si="51"/>
        <v>0</v>
      </c>
      <c r="J334" s="32"/>
      <c r="K334" s="32"/>
      <c r="L334" s="32"/>
      <c r="M334" s="32"/>
      <c r="N334" s="32"/>
      <c r="O334" s="32"/>
      <c r="P334" s="32"/>
      <c r="Q334" s="32"/>
      <c r="R334" s="186"/>
      <c r="S334" s="186"/>
      <c r="T334" s="254"/>
      <c r="U334" s="254">
        <f t="shared" si="56"/>
        <v>0</v>
      </c>
      <c r="V334" s="254">
        <f t="shared" si="57"/>
        <v>0</v>
      </c>
      <c r="W334" s="255"/>
      <c r="X334" s="26">
        <f t="shared" si="52"/>
        <v>0</v>
      </c>
      <c r="Y334" s="26">
        <f t="shared" si="58"/>
        <v>0</v>
      </c>
      <c r="Z334" s="26">
        <f t="shared" si="59"/>
        <v>0</v>
      </c>
      <c r="AA334" s="32"/>
      <c r="AB334" s="289"/>
      <c r="AC334" s="289"/>
      <c r="AD334" s="32">
        <v>3</v>
      </c>
      <c r="AE334" s="32" t="str">
        <f t="shared" si="53"/>
        <v>25</v>
      </c>
      <c r="AF334" s="32"/>
      <c r="AG334" s="32"/>
      <c r="AH334" s="32"/>
      <c r="AI334" s="32"/>
      <c r="AJ334" s="32"/>
      <c r="AK334" s="32"/>
      <c r="AL334" s="32"/>
      <c r="AM334" s="32">
        <v>199</v>
      </c>
      <c r="AN334" s="32" t="str">
        <f t="shared" si="54"/>
        <v>No Retargeting</v>
      </c>
      <c r="AO334" s="32" t="s">
        <v>589</v>
      </c>
      <c r="AP334" s="32" t="str">
        <f t="shared" si="55"/>
        <v>no contextual</v>
      </c>
      <c r="AQ334" s="32"/>
      <c r="AR334" s="32"/>
      <c r="AS334" s="32"/>
      <c r="AT334" s="32"/>
    </row>
    <row r="335" spans="2:46" ht="15" customHeight="1" x14ac:dyDescent="0.25">
      <c r="B335" s="32">
        <v>20160327</v>
      </c>
      <c r="C335" s="32"/>
      <c r="D335" s="32"/>
      <c r="E335" s="32"/>
      <c r="F335" s="32"/>
      <c r="G335" s="244"/>
      <c r="H335" s="244"/>
      <c r="I335" s="91">
        <f t="shared" si="51"/>
        <v>0</v>
      </c>
      <c r="J335" s="32"/>
      <c r="K335" s="32"/>
      <c r="L335" s="32"/>
      <c r="M335" s="32"/>
      <c r="N335" s="32"/>
      <c r="O335" s="32"/>
      <c r="P335" s="32"/>
      <c r="Q335" s="32"/>
      <c r="R335" s="186"/>
      <c r="S335" s="186"/>
      <c r="T335" s="254"/>
      <c r="U335" s="254">
        <f t="shared" si="56"/>
        <v>0</v>
      </c>
      <c r="V335" s="254">
        <f t="shared" si="57"/>
        <v>0</v>
      </c>
      <c r="W335" s="255"/>
      <c r="X335" s="26">
        <f t="shared" si="52"/>
        <v>0</v>
      </c>
      <c r="Y335" s="26">
        <f t="shared" si="58"/>
        <v>0</v>
      </c>
      <c r="Z335" s="26">
        <f t="shared" si="59"/>
        <v>0</v>
      </c>
      <c r="AA335" s="32"/>
      <c r="AB335" s="289"/>
      <c r="AC335" s="289"/>
      <c r="AD335" s="32">
        <v>3</v>
      </c>
      <c r="AE335" s="32" t="str">
        <f t="shared" si="53"/>
        <v>25</v>
      </c>
      <c r="AF335" s="32"/>
      <c r="AG335" s="32"/>
      <c r="AH335" s="32"/>
      <c r="AI335" s="32"/>
      <c r="AJ335" s="32"/>
      <c r="AK335" s="32"/>
      <c r="AL335" s="32"/>
      <c r="AM335" s="32">
        <v>200</v>
      </c>
      <c r="AN335" s="32" t="str">
        <f t="shared" si="54"/>
        <v>No Retargeting</v>
      </c>
      <c r="AO335" s="32" t="s">
        <v>589</v>
      </c>
      <c r="AP335" s="32" t="str">
        <f t="shared" si="55"/>
        <v>no contextual</v>
      </c>
      <c r="AQ335" s="32"/>
      <c r="AR335" s="32"/>
      <c r="AS335" s="32"/>
      <c r="AT335" s="32"/>
    </row>
    <row r="336" spans="2:46" ht="15" customHeight="1" x14ac:dyDescent="0.25">
      <c r="B336" s="32">
        <v>20160328</v>
      </c>
      <c r="C336" s="32"/>
      <c r="D336" s="32"/>
      <c r="E336" s="32"/>
      <c r="F336" s="32"/>
      <c r="G336" s="244"/>
      <c r="H336" s="244"/>
      <c r="I336" s="91">
        <f t="shared" ref="I336:I399" si="60">IF(G336=0,0,(WORKDAY(G336,-5,Holidays)))</f>
        <v>0</v>
      </c>
      <c r="J336" s="32"/>
      <c r="K336" s="32"/>
      <c r="L336" s="32"/>
      <c r="M336" s="32"/>
      <c r="N336" s="32"/>
      <c r="O336" s="32"/>
      <c r="P336" s="32"/>
      <c r="Q336" s="32"/>
      <c r="R336" s="186"/>
      <c r="S336" s="186"/>
      <c r="T336" s="254"/>
      <c r="U336" s="254">
        <f t="shared" si="56"/>
        <v>0</v>
      </c>
      <c r="V336" s="254">
        <f t="shared" si="57"/>
        <v>0</v>
      </c>
      <c r="W336" s="255"/>
      <c r="X336" s="26">
        <f t="shared" ref="X336:X399" si="61">T336/1000*W336</f>
        <v>0</v>
      </c>
      <c r="Y336" s="26">
        <f t="shared" si="58"/>
        <v>0</v>
      </c>
      <c r="Z336" s="26">
        <f t="shared" si="59"/>
        <v>0</v>
      </c>
      <c r="AA336" s="32"/>
      <c r="AB336" s="289"/>
      <c r="AC336" s="289"/>
      <c r="AD336" s="32">
        <v>3</v>
      </c>
      <c r="AE336" s="32" t="str">
        <f t="shared" ref="AE336:AE399" si="62">IF(J336="xaxis TV","10","25")</f>
        <v>25</v>
      </c>
      <c r="AF336" s="32"/>
      <c r="AG336" s="32"/>
      <c r="AH336" s="32"/>
      <c r="AI336" s="32"/>
      <c r="AJ336" s="32"/>
      <c r="AK336" s="32"/>
      <c r="AL336" s="32"/>
      <c r="AM336" s="32">
        <v>201</v>
      </c>
      <c r="AN336" s="32" t="str">
        <f t="shared" si="54"/>
        <v>No Retargeting</v>
      </c>
      <c r="AO336" s="32" t="s">
        <v>589</v>
      </c>
      <c r="AP336" s="32" t="str">
        <f t="shared" si="55"/>
        <v>no contextual</v>
      </c>
      <c r="AQ336" s="32"/>
      <c r="AR336" s="32"/>
      <c r="AS336" s="32"/>
      <c r="AT336" s="32"/>
    </row>
    <row r="337" spans="2:46" ht="15" customHeight="1" x14ac:dyDescent="0.25">
      <c r="B337" s="32">
        <v>20160329</v>
      </c>
      <c r="C337" s="32"/>
      <c r="D337" s="32"/>
      <c r="E337" s="32"/>
      <c r="F337" s="32"/>
      <c r="G337" s="244"/>
      <c r="H337" s="244"/>
      <c r="I337" s="91">
        <f t="shared" si="60"/>
        <v>0</v>
      </c>
      <c r="J337" s="32"/>
      <c r="K337" s="32"/>
      <c r="L337" s="32"/>
      <c r="M337" s="32"/>
      <c r="N337" s="32"/>
      <c r="O337" s="32"/>
      <c r="P337" s="32"/>
      <c r="Q337" s="32"/>
      <c r="R337" s="186"/>
      <c r="S337" s="186"/>
      <c r="T337" s="254"/>
      <c r="U337" s="254">
        <f t="shared" si="56"/>
        <v>0</v>
      </c>
      <c r="V337" s="254">
        <f t="shared" si="57"/>
        <v>0</v>
      </c>
      <c r="W337" s="255"/>
      <c r="X337" s="26">
        <f t="shared" si="61"/>
        <v>0</v>
      </c>
      <c r="Y337" s="26">
        <f t="shared" si="58"/>
        <v>0</v>
      </c>
      <c r="Z337" s="26">
        <f t="shared" si="59"/>
        <v>0</v>
      </c>
      <c r="AA337" s="32"/>
      <c r="AB337" s="289"/>
      <c r="AC337" s="289"/>
      <c r="AD337" s="32">
        <v>3</v>
      </c>
      <c r="AE337" s="32" t="str">
        <f t="shared" si="62"/>
        <v>25</v>
      </c>
      <c r="AF337" s="32"/>
      <c r="AG337" s="32"/>
      <c r="AH337" s="32"/>
      <c r="AI337" s="32"/>
      <c r="AJ337" s="32"/>
      <c r="AK337" s="32"/>
      <c r="AL337" s="32"/>
      <c r="AM337" s="32">
        <v>202</v>
      </c>
      <c r="AN337" s="32" t="str">
        <f t="shared" si="54"/>
        <v>No Retargeting</v>
      </c>
      <c r="AO337" s="32" t="s">
        <v>589</v>
      </c>
      <c r="AP337" s="32" t="str">
        <f t="shared" si="55"/>
        <v>no contextual</v>
      </c>
      <c r="AQ337" s="32"/>
      <c r="AR337" s="32"/>
      <c r="AS337" s="32"/>
      <c r="AT337" s="32"/>
    </row>
    <row r="338" spans="2:46" ht="15" customHeight="1" x14ac:dyDescent="0.25">
      <c r="B338" s="32">
        <v>20160330</v>
      </c>
      <c r="C338" s="32"/>
      <c r="D338" s="32"/>
      <c r="E338" s="32"/>
      <c r="F338" s="358"/>
      <c r="G338" s="244"/>
      <c r="H338" s="244"/>
      <c r="I338" s="91">
        <v>42261</v>
      </c>
      <c r="J338" s="32"/>
      <c r="K338" s="32"/>
      <c r="L338" s="32"/>
      <c r="M338" s="32"/>
      <c r="N338" s="32"/>
      <c r="O338" s="186"/>
      <c r="P338" s="186"/>
      <c r="Q338" s="32"/>
      <c r="R338" s="255"/>
      <c r="S338" s="186"/>
      <c r="T338" s="254"/>
      <c r="U338" s="254">
        <f t="shared" si="56"/>
        <v>0</v>
      </c>
      <c r="V338" s="254">
        <f t="shared" si="57"/>
        <v>0</v>
      </c>
      <c r="W338" s="255"/>
      <c r="X338" s="26">
        <f t="shared" si="61"/>
        <v>0</v>
      </c>
      <c r="Y338" s="26">
        <f t="shared" si="58"/>
        <v>0</v>
      </c>
      <c r="Z338" s="26">
        <f t="shared" si="59"/>
        <v>0</v>
      </c>
      <c r="AA338" s="32"/>
      <c r="AB338" s="289"/>
      <c r="AC338" s="289"/>
      <c r="AD338" s="32">
        <v>3</v>
      </c>
      <c r="AE338" s="32" t="str">
        <f t="shared" si="62"/>
        <v>25</v>
      </c>
      <c r="AF338" s="32"/>
      <c r="AG338" s="32"/>
      <c r="AH338" s="32"/>
      <c r="AI338" s="32"/>
      <c r="AJ338" s="32"/>
      <c r="AK338" s="32"/>
      <c r="AL338" s="32"/>
      <c r="AM338" s="32">
        <v>203</v>
      </c>
      <c r="AN338" s="32" t="str">
        <f t="shared" si="54"/>
        <v>No Retargeting</v>
      </c>
      <c r="AO338" s="32" t="s">
        <v>589</v>
      </c>
      <c r="AP338" s="32" t="str">
        <f t="shared" si="55"/>
        <v>no contextual</v>
      </c>
      <c r="AQ338" s="32"/>
      <c r="AR338" s="32"/>
      <c r="AS338" s="32"/>
      <c r="AT338" s="32"/>
    </row>
    <row r="339" spans="2:46" ht="15" customHeight="1" x14ac:dyDescent="0.25">
      <c r="B339" s="32">
        <v>20160331</v>
      </c>
      <c r="C339" s="32"/>
      <c r="D339" s="32"/>
      <c r="E339" s="32"/>
      <c r="F339" s="32"/>
      <c r="G339" s="244"/>
      <c r="H339" s="244"/>
      <c r="I339" s="91">
        <f t="shared" si="60"/>
        <v>0</v>
      </c>
      <c r="J339" s="32"/>
      <c r="K339" s="32"/>
      <c r="L339" s="32"/>
      <c r="M339" s="32"/>
      <c r="N339" s="32"/>
      <c r="O339" s="32"/>
      <c r="P339" s="32"/>
      <c r="Q339" s="32"/>
      <c r="R339" s="186"/>
      <c r="S339" s="186"/>
      <c r="T339" s="254"/>
      <c r="U339" s="254">
        <f t="shared" si="56"/>
        <v>0</v>
      </c>
      <c r="V339" s="254">
        <f t="shared" si="57"/>
        <v>0</v>
      </c>
      <c r="W339" s="255"/>
      <c r="X339" s="26">
        <f t="shared" si="61"/>
        <v>0</v>
      </c>
      <c r="Y339" s="26">
        <f t="shared" si="58"/>
        <v>0</v>
      </c>
      <c r="Z339" s="26">
        <f t="shared" si="59"/>
        <v>0</v>
      </c>
      <c r="AA339" s="32"/>
      <c r="AB339" s="289"/>
      <c r="AC339" s="289"/>
      <c r="AD339" s="32">
        <v>3</v>
      </c>
      <c r="AE339" s="32" t="str">
        <f t="shared" si="62"/>
        <v>25</v>
      </c>
      <c r="AF339" s="32"/>
      <c r="AG339" s="32"/>
      <c r="AH339" s="32"/>
      <c r="AI339" s="32"/>
      <c r="AJ339" s="32"/>
      <c r="AK339" s="32"/>
      <c r="AL339" s="32"/>
      <c r="AM339" s="32">
        <v>204</v>
      </c>
      <c r="AN339" s="32" t="str">
        <f t="shared" si="54"/>
        <v>No Retargeting</v>
      </c>
      <c r="AO339" s="32" t="s">
        <v>589</v>
      </c>
      <c r="AP339" s="32" t="str">
        <f t="shared" si="55"/>
        <v>no contextual</v>
      </c>
      <c r="AQ339" s="32"/>
      <c r="AR339" s="32"/>
      <c r="AS339" s="32"/>
      <c r="AT339" s="32"/>
    </row>
    <row r="340" spans="2:46" ht="15" customHeight="1" x14ac:dyDescent="0.25">
      <c r="B340" s="32">
        <v>20160332</v>
      </c>
      <c r="C340" s="32"/>
      <c r="D340" s="32"/>
      <c r="E340" s="32"/>
      <c r="F340" s="32"/>
      <c r="G340" s="244"/>
      <c r="H340" s="244"/>
      <c r="I340" s="91">
        <f t="shared" si="60"/>
        <v>0</v>
      </c>
      <c r="J340" s="32"/>
      <c r="K340" s="32"/>
      <c r="L340" s="32"/>
      <c r="M340" s="32"/>
      <c r="N340" s="32"/>
      <c r="O340" s="32"/>
      <c r="P340" s="32"/>
      <c r="Q340" s="32"/>
      <c r="R340" s="186"/>
      <c r="S340" s="186"/>
      <c r="T340" s="254"/>
      <c r="U340" s="254">
        <f t="shared" si="56"/>
        <v>0</v>
      </c>
      <c r="V340" s="254">
        <f t="shared" si="57"/>
        <v>0</v>
      </c>
      <c r="W340" s="255"/>
      <c r="X340" s="26">
        <f t="shared" si="61"/>
        <v>0</v>
      </c>
      <c r="Y340" s="26">
        <f t="shared" si="58"/>
        <v>0</v>
      </c>
      <c r="Z340" s="26">
        <f t="shared" si="59"/>
        <v>0</v>
      </c>
      <c r="AA340" s="32"/>
      <c r="AB340" s="289"/>
      <c r="AC340" s="289"/>
      <c r="AD340" s="32">
        <v>3</v>
      </c>
      <c r="AE340" s="32" t="str">
        <f t="shared" si="62"/>
        <v>25</v>
      </c>
      <c r="AF340" s="32"/>
      <c r="AG340" s="32"/>
      <c r="AH340" s="32"/>
      <c r="AI340" s="32"/>
      <c r="AJ340" s="32"/>
      <c r="AK340" s="32"/>
      <c r="AL340" s="32"/>
      <c r="AM340" s="32">
        <v>205</v>
      </c>
      <c r="AN340" s="32" t="str">
        <f t="shared" si="54"/>
        <v>No Retargeting</v>
      </c>
      <c r="AO340" s="32" t="s">
        <v>589</v>
      </c>
      <c r="AP340" s="32" t="str">
        <f t="shared" si="55"/>
        <v>no contextual</v>
      </c>
      <c r="AQ340" s="32"/>
      <c r="AR340" s="32"/>
      <c r="AS340" s="32"/>
      <c r="AT340" s="32"/>
    </row>
    <row r="341" spans="2:46" ht="15" customHeight="1" x14ac:dyDescent="0.25">
      <c r="B341" s="32">
        <v>20160333</v>
      </c>
      <c r="C341" s="32"/>
      <c r="D341" s="32"/>
      <c r="E341" s="32"/>
      <c r="F341" s="32"/>
      <c r="G341" s="244"/>
      <c r="H341" s="244"/>
      <c r="I341" s="91">
        <f t="shared" si="60"/>
        <v>0</v>
      </c>
      <c r="J341" s="32"/>
      <c r="K341" s="32"/>
      <c r="L341" s="32"/>
      <c r="M341" s="32"/>
      <c r="N341" s="32"/>
      <c r="O341" s="32"/>
      <c r="P341" s="32"/>
      <c r="Q341" s="32"/>
      <c r="R341" s="186"/>
      <c r="S341" s="186"/>
      <c r="T341" s="254"/>
      <c r="U341" s="254">
        <f t="shared" si="56"/>
        <v>0</v>
      </c>
      <c r="V341" s="254">
        <f t="shared" si="57"/>
        <v>0</v>
      </c>
      <c r="W341" s="255"/>
      <c r="X341" s="26">
        <f t="shared" si="61"/>
        <v>0</v>
      </c>
      <c r="Y341" s="26">
        <f t="shared" si="58"/>
        <v>0</v>
      </c>
      <c r="Z341" s="26">
        <f t="shared" si="59"/>
        <v>0</v>
      </c>
      <c r="AA341" s="32"/>
      <c r="AB341" s="289"/>
      <c r="AC341" s="289"/>
      <c r="AD341" s="32">
        <v>3</v>
      </c>
      <c r="AE341" s="32" t="str">
        <f t="shared" si="62"/>
        <v>25</v>
      </c>
      <c r="AF341" s="32"/>
      <c r="AG341" s="32"/>
      <c r="AH341" s="32"/>
      <c r="AI341" s="32"/>
      <c r="AJ341" s="32"/>
      <c r="AK341" s="32"/>
      <c r="AL341" s="32"/>
      <c r="AM341" s="32">
        <v>206</v>
      </c>
      <c r="AN341" s="32" t="str">
        <f t="shared" si="54"/>
        <v>No Retargeting</v>
      </c>
      <c r="AO341" s="32" t="s">
        <v>589</v>
      </c>
      <c r="AP341" s="32" t="str">
        <f t="shared" si="55"/>
        <v>no contextual</v>
      </c>
      <c r="AQ341" s="32"/>
      <c r="AR341" s="32"/>
      <c r="AS341" s="32"/>
      <c r="AT341" s="32"/>
    </row>
    <row r="342" spans="2:46" ht="15" customHeight="1" x14ac:dyDescent="0.25">
      <c r="B342" s="32">
        <v>20160334</v>
      </c>
      <c r="C342" s="32"/>
      <c r="D342" s="32"/>
      <c r="E342" s="32"/>
      <c r="F342" s="32"/>
      <c r="G342" s="244"/>
      <c r="H342" s="244"/>
      <c r="I342" s="91">
        <f t="shared" si="60"/>
        <v>0</v>
      </c>
      <c r="J342" s="32"/>
      <c r="K342" s="32"/>
      <c r="L342" s="32"/>
      <c r="M342" s="32"/>
      <c r="N342" s="32"/>
      <c r="O342" s="32"/>
      <c r="P342" s="32"/>
      <c r="Q342" s="32"/>
      <c r="R342" s="186"/>
      <c r="S342" s="186"/>
      <c r="T342" s="254"/>
      <c r="U342" s="254">
        <f t="shared" si="56"/>
        <v>0</v>
      </c>
      <c r="V342" s="254">
        <f t="shared" si="57"/>
        <v>0</v>
      </c>
      <c r="W342" s="255"/>
      <c r="X342" s="26">
        <f t="shared" si="61"/>
        <v>0</v>
      </c>
      <c r="Y342" s="26">
        <f t="shared" si="58"/>
        <v>0</v>
      </c>
      <c r="Z342" s="26">
        <f t="shared" si="59"/>
        <v>0</v>
      </c>
      <c r="AA342" s="32"/>
      <c r="AB342" s="289"/>
      <c r="AC342" s="289"/>
      <c r="AD342" s="32">
        <v>3</v>
      </c>
      <c r="AE342" s="32" t="str">
        <f t="shared" si="62"/>
        <v>25</v>
      </c>
      <c r="AF342" s="32"/>
      <c r="AG342" s="32"/>
      <c r="AH342" s="32"/>
      <c r="AI342" s="32"/>
      <c r="AJ342" s="32"/>
      <c r="AK342" s="32"/>
      <c r="AL342" s="32"/>
      <c r="AM342" s="32">
        <v>207</v>
      </c>
      <c r="AN342" s="32" t="str">
        <f t="shared" si="54"/>
        <v>No Retargeting</v>
      </c>
      <c r="AO342" s="32" t="s">
        <v>589</v>
      </c>
      <c r="AP342" s="32" t="str">
        <f t="shared" si="55"/>
        <v>no contextual</v>
      </c>
      <c r="AQ342" s="32"/>
      <c r="AR342" s="32"/>
      <c r="AS342" s="32"/>
      <c r="AT342" s="32"/>
    </row>
    <row r="343" spans="2:46" ht="15" customHeight="1" x14ac:dyDescent="0.25">
      <c r="B343" s="32">
        <v>20160335</v>
      </c>
      <c r="C343" s="32"/>
      <c r="D343" s="32"/>
      <c r="E343" s="32"/>
      <c r="F343" s="32"/>
      <c r="G343" s="244"/>
      <c r="H343" s="244"/>
      <c r="I343" s="91">
        <f t="shared" si="60"/>
        <v>0</v>
      </c>
      <c r="J343" s="32"/>
      <c r="K343" s="32"/>
      <c r="L343" s="32"/>
      <c r="M343" s="32"/>
      <c r="N343" s="32"/>
      <c r="O343" s="32"/>
      <c r="P343" s="32"/>
      <c r="Q343" s="32"/>
      <c r="R343" s="186"/>
      <c r="S343" s="186"/>
      <c r="T343" s="254"/>
      <c r="U343" s="254">
        <f t="shared" si="56"/>
        <v>0</v>
      </c>
      <c r="V343" s="254">
        <f t="shared" si="57"/>
        <v>0</v>
      </c>
      <c r="W343" s="255"/>
      <c r="X343" s="26">
        <f t="shared" si="61"/>
        <v>0</v>
      </c>
      <c r="Y343" s="26">
        <f t="shared" si="58"/>
        <v>0</v>
      </c>
      <c r="Z343" s="26">
        <f t="shared" si="59"/>
        <v>0</v>
      </c>
      <c r="AA343" s="32"/>
      <c r="AB343" s="289"/>
      <c r="AC343" s="289"/>
      <c r="AD343" s="32">
        <v>3</v>
      </c>
      <c r="AE343" s="32" t="str">
        <f t="shared" si="62"/>
        <v>25</v>
      </c>
      <c r="AF343" s="32"/>
      <c r="AG343" s="32"/>
      <c r="AH343" s="32"/>
      <c r="AI343" s="32"/>
      <c r="AJ343" s="32"/>
      <c r="AK343" s="32"/>
      <c r="AL343" s="32"/>
      <c r="AM343" s="32">
        <v>208</v>
      </c>
      <c r="AN343" s="32" t="str">
        <f t="shared" si="54"/>
        <v>No Retargeting</v>
      </c>
      <c r="AO343" s="32" t="s">
        <v>589</v>
      </c>
      <c r="AP343" s="32" t="str">
        <f t="shared" si="55"/>
        <v>no contextual</v>
      </c>
      <c r="AQ343" s="32"/>
      <c r="AR343" s="32"/>
      <c r="AS343" s="32"/>
      <c r="AT343" s="32"/>
    </row>
    <row r="344" spans="2:46" ht="15" customHeight="1" x14ac:dyDescent="0.25">
      <c r="B344" s="32">
        <v>20160336</v>
      </c>
      <c r="C344" s="32"/>
      <c r="D344" s="32"/>
      <c r="E344" s="32"/>
      <c r="F344" s="32"/>
      <c r="G344" s="244"/>
      <c r="H344" s="244"/>
      <c r="I344" s="91">
        <f t="shared" si="60"/>
        <v>0</v>
      </c>
      <c r="J344" s="32"/>
      <c r="K344" s="32"/>
      <c r="L344" s="32"/>
      <c r="M344" s="32"/>
      <c r="N344" s="32"/>
      <c r="O344" s="32"/>
      <c r="P344" s="32"/>
      <c r="Q344" s="32"/>
      <c r="R344" s="186"/>
      <c r="S344" s="186"/>
      <c r="T344" s="254"/>
      <c r="U344" s="254">
        <f t="shared" si="56"/>
        <v>0</v>
      </c>
      <c r="V344" s="254">
        <f t="shared" si="57"/>
        <v>0</v>
      </c>
      <c r="W344" s="255"/>
      <c r="X344" s="26">
        <f t="shared" si="61"/>
        <v>0</v>
      </c>
      <c r="Y344" s="26">
        <f t="shared" si="58"/>
        <v>0</v>
      </c>
      <c r="Z344" s="26">
        <f t="shared" si="59"/>
        <v>0</v>
      </c>
      <c r="AA344" s="32"/>
      <c r="AB344" s="289"/>
      <c r="AC344" s="289"/>
      <c r="AD344" s="32">
        <v>3</v>
      </c>
      <c r="AE344" s="32" t="str">
        <f t="shared" si="62"/>
        <v>25</v>
      </c>
      <c r="AF344" s="32"/>
      <c r="AG344" s="32"/>
      <c r="AH344" s="32"/>
      <c r="AI344" s="32"/>
      <c r="AJ344" s="32"/>
      <c r="AK344" s="32"/>
      <c r="AL344" s="32"/>
      <c r="AM344" s="32">
        <v>209</v>
      </c>
      <c r="AN344" s="32" t="str">
        <f t="shared" si="54"/>
        <v>No Retargeting</v>
      </c>
      <c r="AO344" s="32" t="s">
        <v>589</v>
      </c>
      <c r="AP344" s="32" t="str">
        <f t="shared" si="55"/>
        <v>no contextual</v>
      </c>
      <c r="AQ344" s="32"/>
      <c r="AR344" s="32"/>
      <c r="AS344" s="32"/>
      <c r="AT344" s="32"/>
    </row>
    <row r="345" spans="2:46" ht="15" customHeight="1" x14ac:dyDescent="0.25">
      <c r="B345" s="32">
        <v>20160337</v>
      </c>
      <c r="C345" s="32"/>
      <c r="D345" s="32"/>
      <c r="E345" s="32"/>
      <c r="F345" s="32"/>
      <c r="G345" s="244"/>
      <c r="H345" s="244"/>
      <c r="I345" s="91">
        <f t="shared" si="60"/>
        <v>0</v>
      </c>
      <c r="J345" s="32"/>
      <c r="K345" s="32"/>
      <c r="L345" s="32"/>
      <c r="M345" s="32"/>
      <c r="N345" s="32"/>
      <c r="O345" s="32"/>
      <c r="P345" s="32"/>
      <c r="Q345" s="32"/>
      <c r="R345" s="186"/>
      <c r="S345" s="186"/>
      <c r="T345" s="254"/>
      <c r="U345" s="254">
        <f t="shared" si="56"/>
        <v>0</v>
      </c>
      <c r="V345" s="254">
        <f t="shared" si="57"/>
        <v>0</v>
      </c>
      <c r="W345" s="255"/>
      <c r="X345" s="26">
        <f t="shared" si="61"/>
        <v>0</v>
      </c>
      <c r="Y345" s="26">
        <f t="shared" si="58"/>
        <v>0</v>
      </c>
      <c r="Z345" s="26">
        <f t="shared" si="59"/>
        <v>0</v>
      </c>
      <c r="AA345" s="32"/>
      <c r="AB345" s="289"/>
      <c r="AC345" s="289"/>
      <c r="AD345" s="32">
        <v>3</v>
      </c>
      <c r="AE345" s="32" t="str">
        <f t="shared" si="62"/>
        <v>25</v>
      </c>
      <c r="AF345" s="32"/>
      <c r="AG345" s="32"/>
      <c r="AH345" s="32"/>
      <c r="AI345" s="32"/>
      <c r="AJ345" s="32"/>
      <c r="AK345" s="32"/>
      <c r="AL345" s="32"/>
      <c r="AM345" s="32">
        <v>210</v>
      </c>
      <c r="AN345" s="32" t="str">
        <f t="shared" si="54"/>
        <v>No Retargeting</v>
      </c>
      <c r="AO345" s="32" t="s">
        <v>589</v>
      </c>
      <c r="AP345" s="32" t="str">
        <f t="shared" si="55"/>
        <v>no contextual</v>
      </c>
      <c r="AQ345" s="32"/>
      <c r="AR345" s="32"/>
      <c r="AS345" s="32"/>
      <c r="AT345" s="32"/>
    </row>
    <row r="346" spans="2:46" ht="15" customHeight="1" x14ac:dyDescent="0.25">
      <c r="B346" s="32">
        <v>20160338</v>
      </c>
      <c r="C346" s="32"/>
      <c r="D346" s="32"/>
      <c r="E346" s="32"/>
      <c r="F346" s="32"/>
      <c r="G346" s="244"/>
      <c r="H346" s="244"/>
      <c r="I346" s="91">
        <f t="shared" si="60"/>
        <v>0</v>
      </c>
      <c r="J346" s="32"/>
      <c r="K346" s="32"/>
      <c r="L346" s="32"/>
      <c r="M346" s="32"/>
      <c r="N346" s="32"/>
      <c r="O346" s="32"/>
      <c r="P346" s="32"/>
      <c r="Q346" s="32"/>
      <c r="R346" s="186"/>
      <c r="S346" s="186"/>
      <c r="T346" s="254"/>
      <c r="U346" s="254">
        <f t="shared" si="56"/>
        <v>0</v>
      </c>
      <c r="V346" s="254">
        <f t="shared" si="57"/>
        <v>0</v>
      </c>
      <c r="W346" s="255"/>
      <c r="X346" s="26">
        <f t="shared" si="61"/>
        <v>0</v>
      </c>
      <c r="Y346" s="26">
        <f t="shared" si="58"/>
        <v>0</v>
      </c>
      <c r="Z346" s="26">
        <f t="shared" si="59"/>
        <v>0</v>
      </c>
      <c r="AA346" s="32"/>
      <c r="AB346" s="289"/>
      <c r="AC346" s="289"/>
      <c r="AD346" s="32">
        <v>3</v>
      </c>
      <c r="AE346" s="32" t="str">
        <f t="shared" si="62"/>
        <v>25</v>
      </c>
      <c r="AF346" s="32"/>
      <c r="AG346" s="32"/>
      <c r="AH346" s="32"/>
      <c r="AI346" s="32"/>
      <c r="AJ346" s="32"/>
      <c r="AK346" s="32"/>
      <c r="AL346" s="32"/>
      <c r="AM346" s="32">
        <v>211</v>
      </c>
      <c r="AN346" s="32" t="str">
        <f t="shared" si="54"/>
        <v>No Retargeting</v>
      </c>
      <c r="AO346" s="32" t="s">
        <v>589</v>
      </c>
      <c r="AP346" s="32" t="str">
        <f t="shared" si="55"/>
        <v>no contextual</v>
      </c>
      <c r="AQ346" s="32"/>
      <c r="AR346" s="32"/>
      <c r="AS346" s="32"/>
      <c r="AT346" s="32"/>
    </row>
    <row r="347" spans="2:46" ht="15" customHeight="1" x14ac:dyDescent="0.25">
      <c r="B347" s="32">
        <v>20160339</v>
      </c>
      <c r="C347" s="32"/>
      <c r="D347" s="32"/>
      <c r="E347" s="32"/>
      <c r="F347" s="32"/>
      <c r="G347" s="244"/>
      <c r="H347" s="244"/>
      <c r="I347" s="91">
        <f t="shared" si="60"/>
        <v>0</v>
      </c>
      <c r="J347" s="32"/>
      <c r="K347" s="32"/>
      <c r="L347" s="32"/>
      <c r="M347" s="32"/>
      <c r="N347" s="32"/>
      <c r="O347" s="32"/>
      <c r="P347" s="32"/>
      <c r="Q347" s="32"/>
      <c r="R347" s="186"/>
      <c r="S347" s="186"/>
      <c r="T347" s="254"/>
      <c r="U347" s="254">
        <f t="shared" si="56"/>
        <v>0</v>
      </c>
      <c r="V347" s="254">
        <f t="shared" si="57"/>
        <v>0</v>
      </c>
      <c r="W347" s="255"/>
      <c r="X347" s="26">
        <f t="shared" si="61"/>
        <v>0</v>
      </c>
      <c r="Y347" s="26">
        <f t="shared" si="58"/>
        <v>0</v>
      </c>
      <c r="Z347" s="26">
        <f t="shared" si="59"/>
        <v>0</v>
      </c>
      <c r="AA347" s="32"/>
      <c r="AB347" s="289"/>
      <c r="AC347" s="289"/>
      <c r="AD347" s="32">
        <v>3</v>
      </c>
      <c r="AE347" s="32" t="str">
        <f t="shared" si="62"/>
        <v>25</v>
      </c>
      <c r="AF347" s="32"/>
      <c r="AG347" s="32"/>
      <c r="AH347" s="32"/>
      <c r="AI347" s="32"/>
      <c r="AJ347" s="32"/>
      <c r="AK347" s="32"/>
      <c r="AL347" s="32"/>
      <c r="AM347" s="32">
        <v>212</v>
      </c>
      <c r="AN347" s="32" t="str">
        <f t="shared" si="54"/>
        <v>No Retargeting</v>
      </c>
      <c r="AO347" s="32" t="s">
        <v>589</v>
      </c>
      <c r="AP347" s="32" t="str">
        <f t="shared" si="55"/>
        <v>no contextual</v>
      </c>
      <c r="AQ347" s="32"/>
      <c r="AR347" s="32"/>
      <c r="AS347" s="32"/>
      <c r="AT347" s="32"/>
    </row>
    <row r="348" spans="2:46" ht="15" customHeight="1" x14ac:dyDescent="0.25">
      <c r="B348" s="32">
        <v>20160340</v>
      </c>
      <c r="C348" s="32"/>
      <c r="D348" s="32"/>
      <c r="E348" s="32"/>
      <c r="F348" s="32"/>
      <c r="G348" s="244"/>
      <c r="H348" s="244"/>
      <c r="I348" s="91">
        <f t="shared" si="60"/>
        <v>0</v>
      </c>
      <c r="J348" s="32"/>
      <c r="K348" s="32"/>
      <c r="L348" s="32"/>
      <c r="M348" s="32"/>
      <c r="N348" s="32"/>
      <c r="O348" s="32"/>
      <c r="P348" s="32"/>
      <c r="Q348" s="32"/>
      <c r="R348" s="186"/>
      <c r="S348" s="186"/>
      <c r="T348" s="254"/>
      <c r="U348" s="254">
        <f t="shared" si="56"/>
        <v>0</v>
      </c>
      <c r="V348" s="254">
        <f t="shared" si="57"/>
        <v>0</v>
      </c>
      <c r="W348" s="255"/>
      <c r="X348" s="26">
        <f t="shared" si="61"/>
        <v>0</v>
      </c>
      <c r="Y348" s="26">
        <f t="shared" si="58"/>
        <v>0</v>
      </c>
      <c r="Z348" s="26">
        <f t="shared" si="59"/>
        <v>0</v>
      </c>
      <c r="AA348" s="32"/>
      <c r="AB348" s="289"/>
      <c r="AC348" s="289"/>
      <c r="AD348" s="32">
        <v>3</v>
      </c>
      <c r="AE348" s="32" t="str">
        <f t="shared" si="62"/>
        <v>25</v>
      </c>
      <c r="AF348" s="32"/>
      <c r="AG348" s="32"/>
      <c r="AH348" s="32"/>
      <c r="AI348" s="32"/>
      <c r="AJ348" s="32"/>
      <c r="AK348" s="32"/>
      <c r="AL348" s="32"/>
      <c r="AM348" s="32">
        <v>213</v>
      </c>
      <c r="AN348" s="32" t="str">
        <f t="shared" si="54"/>
        <v>No Retargeting</v>
      </c>
      <c r="AO348" s="32" t="s">
        <v>589</v>
      </c>
      <c r="AP348" s="32" t="str">
        <f t="shared" si="55"/>
        <v>no contextual</v>
      </c>
      <c r="AQ348" s="32"/>
      <c r="AR348" s="32"/>
      <c r="AS348" s="32"/>
      <c r="AT348" s="32"/>
    </row>
    <row r="349" spans="2:46" ht="15" customHeight="1" x14ac:dyDescent="0.25">
      <c r="B349" s="32">
        <v>20160341</v>
      </c>
      <c r="C349" s="32"/>
      <c r="D349" s="32"/>
      <c r="E349" s="32"/>
      <c r="F349" s="32"/>
      <c r="G349" s="244"/>
      <c r="H349" s="244"/>
      <c r="I349" s="91">
        <f t="shared" si="60"/>
        <v>0</v>
      </c>
      <c r="J349" s="32"/>
      <c r="K349" s="32"/>
      <c r="L349" s="32"/>
      <c r="M349" s="32"/>
      <c r="N349" s="32"/>
      <c r="O349" s="32"/>
      <c r="P349" s="32"/>
      <c r="Q349" s="32"/>
      <c r="R349" s="186"/>
      <c r="S349" s="186"/>
      <c r="T349" s="254"/>
      <c r="U349" s="254">
        <f t="shared" si="56"/>
        <v>0</v>
      </c>
      <c r="V349" s="254">
        <f t="shared" si="57"/>
        <v>0</v>
      </c>
      <c r="W349" s="255"/>
      <c r="X349" s="26">
        <f t="shared" si="61"/>
        <v>0</v>
      </c>
      <c r="Y349" s="26">
        <f t="shared" si="58"/>
        <v>0</v>
      </c>
      <c r="Z349" s="26">
        <f t="shared" si="59"/>
        <v>0</v>
      </c>
      <c r="AA349" s="32"/>
      <c r="AB349" s="289"/>
      <c r="AC349" s="289"/>
      <c r="AD349" s="32">
        <v>3</v>
      </c>
      <c r="AE349" s="32" t="str">
        <f t="shared" si="62"/>
        <v>25</v>
      </c>
      <c r="AF349" s="32"/>
      <c r="AG349" s="32"/>
      <c r="AH349" s="32"/>
      <c r="AI349" s="32"/>
      <c r="AJ349" s="32"/>
      <c r="AK349" s="32"/>
      <c r="AL349" s="32"/>
      <c r="AM349" s="32">
        <v>214</v>
      </c>
      <c r="AN349" s="32" t="str">
        <f t="shared" si="54"/>
        <v>No Retargeting</v>
      </c>
      <c r="AO349" s="32" t="s">
        <v>589</v>
      </c>
      <c r="AP349" s="32" t="str">
        <f t="shared" si="55"/>
        <v>no contextual</v>
      </c>
      <c r="AQ349" s="32"/>
      <c r="AR349" s="32"/>
      <c r="AS349" s="32"/>
      <c r="AT349" s="32"/>
    </row>
    <row r="350" spans="2:46" ht="15" customHeight="1" x14ac:dyDescent="0.25">
      <c r="B350" s="32">
        <v>20160342</v>
      </c>
      <c r="C350" s="32"/>
      <c r="D350" s="32"/>
      <c r="E350" s="32"/>
      <c r="F350" s="32"/>
      <c r="G350" s="244"/>
      <c r="H350" s="244"/>
      <c r="I350" s="91">
        <f t="shared" si="60"/>
        <v>0</v>
      </c>
      <c r="J350" s="32"/>
      <c r="K350" s="32"/>
      <c r="L350" s="32"/>
      <c r="M350" s="32"/>
      <c r="N350" s="32"/>
      <c r="O350" s="32"/>
      <c r="P350" s="32"/>
      <c r="Q350" s="32"/>
      <c r="R350" s="186"/>
      <c r="S350" s="186"/>
      <c r="T350" s="254"/>
      <c r="U350" s="254">
        <f t="shared" si="56"/>
        <v>0</v>
      </c>
      <c r="V350" s="254">
        <f t="shared" si="57"/>
        <v>0</v>
      </c>
      <c r="W350" s="255"/>
      <c r="X350" s="26">
        <f t="shared" si="61"/>
        <v>0</v>
      </c>
      <c r="Y350" s="26">
        <f t="shared" si="58"/>
        <v>0</v>
      </c>
      <c r="Z350" s="26">
        <f t="shared" si="59"/>
        <v>0</v>
      </c>
      <c r="AA350" s="32"/>
      <c r="AB350" s="289"/>
      <c r="AC350" s="289"/>
      <c r="AD350" s="32">
        <v>3</v>
      </c>
      <c r="AE350" s="32" t="str">
        <f t="shared" si="62"/>
        <v>25</v>
      </c>
      <c r="AF350" s="32"/>
      <c r="AG350" s="32"/>
      <c r="AH350" s="32"/>
      <c r="AI350" s="32"/>
      <c r="AJ350" s="32"/>
      <c r="AK350" s="32"/>
      <c r="AL350" s="32"/>
      <c r="AM350" s="32">
        <v>215</v>
      </c>
      <c r="AN350" s="32" t="str">
        <f t="shared" si="54"/>
        <v>No Retargeting</v>
      </c>
      <c r="AO350" s="32" t="s">
        <v>589</v>
      </c>
      <c r="AP350" s="32" t="str">
        <f t="shared" si="55"/>
        <v>no contextual</v>
      </c>
      <c r="AQ350" s="32"/>
      <c r="AR350" s="32"/>
      <c r="AS350" s="32"/>
      <c r="AT350" s="32"/>
    </row>
    <row r="351" spans="2:46" ht="15" customHeight="1" x14ac:dyDescent="0.25">
      <c r="B351" s="32">
        <v>20160343</v>
      </c>
      <c r="C351" s="32"/>
      <c r="D351" s="32"/>
      <c r="E351" s="32"/>
      <c r="F351" s="32"/>
      <c r="G351" s="244"/>
      <c r="H351" s="244"/>
      <c r="I351" s="91">
        <f t="shared" si="60"/>
        <v>0</v>
      </c>
      <c r="J351" s="32"/>
      <c r="K351" s="32"/>
      <c r="L351" s="32"/>
      <c r="M351" s="32"/>
      <c r="N351" s="32"/>
      <c r="O351" s="32"/>
      <c r="P351" s="32"/>
      <c r="Q351" s="32"/>
      <c r="R351" s="186"/>
      <c r="S351" s="186"/>
      <c r="T351" s="254"/>
      <c r="U351" s="254">
        <f t="shared" si="56"/>
        <v>0</v>
      </c>
      <c r="V351" s="254">
        <f t="shared" si="57"/>
        <v>0</v>
      </c>
      <c r="W351" s="255"/>
      <c r="X351" s="26">
        <f t="shared" si="61"/>
        <v>0</v>
      </c>
      <c r="Y351" s="26">
        <f t="shared" si="58"/>
        <v>0</v>
      </c>
      <c r="Z351" s="26">
        <f t="shared" si="59"/>
        <v>0</v>
      </c>
      <c r="AA351" s="32"/>
      <c r="AB351" s="289"/>
      <c r="AC351" s="289"/>
      <c r="AD351" s="32">
        <v>3</v>
      </c>
      <c r="AE351" s="32" t="str">
        <f t="shared" si="62"/>
        <v>25</v>
      </c>
      <c r="AF351" s="32"/>
      <c r="AG351" s="32"/>
      <c r="AH351" s="32"/>
      <c r="AI351" s="32"/>
      <c r="AJ351" s="32"/>
      <c r="AK351" s="32"/>
      <c r="AL351" s="32"/>
      <c r="AM351" s="32">
        <v>216</v>
      </c>
      <c r="AN351" s="32" t="str">
        <f t="shared" si="54"/>
        <v>No Retargeting</v>
      </c>
      <c r="AO351" s="32" t="s">
        <v>589</v>
      </c>
      <c r="AP351" s="32" t="str">
        <f t="shared" si="55"/>
        <v>no contextual</v>
      </c>
      <c r="AQ351" s="32"/>
      <c r="AR351" s="32"/>
      <c r="AS351" s="32"/>
      <c r="AT351" s="32"/>
    </row>
    <row r="352" spans="2:46" ht="15" customHeight="1" x14ac:dyDescent="0.25">
      <c r="B352" s="32">
        <v>20160344</v>
      </c>
      <c r="C352" s="32"/>
      <c r="D352" s="32"/>
      <c r="E352" s="32"/>
      <c r="F352" s="32"/>
      <c r="G352" s="244"/>
      <c r="H352" s="244"/>
      <c r="I352" s="91">
        <f t="shared" si="60"/>
        <v>0</v>
      </c>
      <c r="J352" s="32"/>
      <c r="K352" s="32"/>
      <c r="L352" s="32"/>
      <c r="M352" s="32"/>
      <c r="N352" s="32"/>
      <c r="O352" s="32"/>
      <c r="P352" s="32"/>
      <c r="Q352" s="32"/>
      <c r="R352" s="186"/>
      <c r="S352" s="186"/>
      <c r="T352" s="254"/>
      <c r="U352" s="254">
        <f t="shared" si="56"/>
        <v>0</v>
      </c>
      <c r="V352" s="254">
        <f t="shared" si="57"/>
        <v>0</v>
      </c>
      <c r="W352" s="255"/>
      <c r="X352" s="26">
        <f t="shared" si="61"/>
        <v>0</v>
      </c>
      <c r="Y352" s="26">
        <f t="shared" si="58"/>
        <v>0</v>
      </c>
      <c r="Z352" s="26">
        <f t="shared" si="59"/>
        <v>0</v>
      </c>
      <c r="AA352" s="32"/>
      <c r="AB352" s="289"/>
      <c r="AC352" s="289"/>
      <c r="AD352" s="32">
        <v>3</v>
      </c>
      <c r="AE352" s="32" t="str">
        <f t="shared" si="62"/>
        <v>25</v>
      </c>
      <c r="AF352" s="32"/>
      <c r="AG352" s="32"/>
      <c r="AH352" s="32"/>
      <c r="AI352" s="32"/>
      <c r="AJ352" s="32"/>
      <c r="AK352" s="32"/>
      <c r="AL352" s="32"/>
      <c r="AM352" s="32">
        <v>217</v>
      </c>
      <c r="AN352" s="32" t="str">
        <f t="shared" si="54"/>
        <v>No Retargeting</v>
      </c>
      <c r="AO352" s="32" t="s">
        <v>589</v>
      </c>
      <c r="AP352" s="32" t="str">
        <f t="shared" si="55"/>
        <v>no contextual</v>
      </c>
      <c r="AQ352" s="32"/>
      <c r="AR352" s="32"/>
      <c r="AS352" s="32"/>
      <c r="AT352" s="32"/>
    </row>
    <row r="353" spans="2:46" ht="15" customHeight="1" x14ac:dyDescent="0.25">
      <c r="B353" s="32">
        <v>20160345</v>
      </c>
      <c r="C353" s="32"/>
      <c r="D353" s="32"/>
      <c r="E353" s="32"/>
      <c r="F353" s="32"/>
      <c r="G353" s="244"/>
      <c r="H353" s="244"/>
      <c r="I353" s="91">
        <f t="shared" si="60"/>
        <v>0</v>
      </c>
      <c r="J353" s="32"/>
      <c r="K353" s="32"/>
      <c r="L353" s="32"/>
      <c r="M353" s="32"/>
      <c r="N353" s="32"/>
      <c r="O353" s="32"/>
      <c r="P353" s="32"/>
      <c r="Q353" s="32"/>
      <c r="R353" s="186"/>
      <c r="S353" s="186"/>
      <c r="T353" s="254"/>
      <c r="U353" s="254">
        <f t="shared" si="56"/>
        <v>0</v>
      </c>
      <c r="V353" s="254">
        <f t="shared" si="57"/>
        <v>0</v>
      </c>
      <c r="W353" s="255"/>
      <c r="X353" s="26">
        <f t="shared" si="61"/>
        <v>0</v>
      </c>
      <c r="Y353" s="26">
        <f t="shared" si="58"/>
        <v>0</v>
      </c>
      <c r="Z353" s="26">
        <f t="shared" si="59"/>
        <v>0</v>
      </c>
      <c r="AA353" s="32"/>
      <c r="AB353" s="289"/>
      <c r="AC353" s="289"/>
      <c r="AD353" s="32">
        <v>3</v>
      </c>
      <c r="AE353" s="32" t="str">
        <f t="shared" si="62"/>
        <v>25</v>
      </c>
      <c r="AF353" s="32"/>
      <c r="AG353" s="32"/>
      <c r="AH353" s="32"/>
      <c r="AI353" s="32"/>
      <c r="AJ353" s="32"/>
      <c r="AK353" s="32"/>
      <c r="AL353" s="32"/>
      <c r="AM353" s="32">
        <v>218</v>
      </c>
      <c r="AN353" s="32" t="str">
        <f t="shared" si="54"/>
        <v>No Retargeting</v>
      </c>
      <c r="AO353" s="32" t="s">
        <v>589</v>
      </c>
      <c r="AP353" s="32" t="str">
        <f t="shared" si="55"/>
        <v>no contextual</v>
      </c>
      <c r="AQ353" s="32"/>
      <c r="AR353" s="32"/>
      <c r="AS353" s="32"/>
      <c r="AT353" s="32"/>
    </row>
    <row r="354" spans="2:46" ht="15" customHeight="1" x14ac:dyDescent="0.25">
      <c r="B354" s="32">
        <v>20160346</v>
      </c>
      <c r="C354" s="32"/>
      <c r="D354" s="32"/>
      <c r="E354" s="32"/>
      <c r="F354" s="32"/>
      <c r="G354" s="244"/>
      <c r="H354" s="244"/>
      <c r="I354" s="91">
        <f t="shared" si="60"/>
        <v>0</v>
      </c>
      <c r="J354" s="32"/>
      <c r="K354" s="32"/>
      <c r="L354" s="32"/>
      <c r="M354" s="32"/>
      <c r="N354" s="32"/>
      <c r="O354" s="32"/>
      <c r="P354" s="32"/>
      <c r="Q354" s="32"/>
      <c r="R354" s="186"/>
      <c r="S354" s="186"/>
      <c r="T354" s="254"/>
      <c r="U354" s="254">
        <f t="shared" si="56"/>
        <v>0</v>
      </c>
      <c r="V354" s="254">
        <f t="shared" si="57"/>
        <v>0</v>
      </c>
      <c r="W354" s="255"/>
      <c r="X354" s="26">
        <f t="shared" si="61"/>
        <v>0</v>
      </c>
      <c r="Y354" s="26">
        <f t="shared" si="58"/>
        <v>0</v>
      </c>
      <c r="Z354" s="26">
        <f t="shared" si="59"/>
        <v>0</v>
      </c>
      <c r="AA354" s="32"/>
      <c r="AB354" s="289"/>
      <c r="AC354" s="289"/>
      <c r="AD354" s="32">
        <v>3</v>
      </c>
      <c r="AE354" s="32" t="str">
        <f t="shared" si="62"/>
        <v>25</v>
      </c>
      <c r="AF354" s="32"/>
      <c r="AG354" s="32"/>
      <c r="AH354" s="32"/>
      <c r="AI354" s="32"/>
      <c r="AJ354" s="32"/>
      <c r="AK354" s="32"/>
      <c r="AL354" s="32"/>
      <c r="AM354" s="32">
        <v>219</v>
      </c>
      <c r="AN354" s="32" t="str">
        <f t="shared" si="54"/>
        <v>No Retargeting</v>
      </c>
      <c r="AO354" s="32" t="s">
        <v>589</v>
      </c>
      <c r="AP354" s="32" t="str">
        <f t="shared" si="55"/>
        <v>no contextual</v>
      </c>
      <c r="AQ354" s="32"/>
      <c r="AR354" s="32"/>
      <c r="AS354" s="32"/>
      <c r="AT354" s="32"/>
    </row>
    <row r="355" spans="2:46" ht="15" customHeight="1" x14ac:dyDescent="0.25">
      <c r="B355" s="32">
        <v>20160347</v>
      </c>
      <c r="C355" s="32"/>
      <c r="D355" s="32"/>
      <c r="E355" s="32"/>
      <c r="F355" s="32"/>
      <c r="G355" s="244"/>
      <c r="H355" s="244"/>
      <c r="I355" s="91">
        <f t="shared" si="60"/>
        <v>0</v>
      </c>
      <c r="J355" s="32"/>
      <c r="K355" s="32"/>
      <c r="L355" s="32"/>
      <c r="M355" s="32"/>
      <c r="N355" s="32"/>
      <c r="O355" s="32"/>
      <c r="P355" s="32"/>
      <c r="Q355" s="32"/>
      <c r="R355" s="186"/>
      <c r="S355" s="186"/>
      <c r="T355" s="254"/>
      <c r="U355" s="254">
        <f t="shared" si="56"/>
        <v>0</v>
      </c>
      <c r="V355" s="254">
        <f t="shared" si="57"/>
        <v>0</v>
      </c>
      <c r="W355" s="255"/>
      <c r="X355" s="26">
        <f t="shared" si="61"/>
        <v>0</v>
      </c>
      <c r="Y355" s="26">
        <f t="shared" si="58"/>
        <v>0</v>
      </c>
      <c r="Z355" s="26">
        <f t="shared" si="59"/>
        <v>0</v>
      </c>
      <c r="AA355" s="32"/>
      <c r="AB355" s="289"/>
      <c r="AC355" s="289"/>
      <c r="AD355" s="32">
        <v>3</v>
      </c>
      <c r="AE355" s="32" t="str">
        <f t="shared" si="62"/>
        <v>25</v>
      </c>
      <c r="AF355" s="32"/>
      <c r="AG355" s="32"/>
      <c r="AH355" s="32"/>
      <c r="AI355" s="32"/>
      <c r="AJ355" s="32"/>
      <c r="AK355" s="32"/>
      <c r="AL355" s="32"/>
      <c r="AM355" s="32">
        <v>220</v>
      </c>
      <c r="AN355" s="32" t="str">
        <f t="shared" si="54"/>
        <v>No Retargeting</v>
      </c>
      <c r="AO355" s="32" t="s">
        <v>589</v>
      </c>
      <c r="AP355" s="32" t="str">
        <f t="shared" si="55"/>
        <v>no contextual</v>
      </c>
      <c r="AQ355" s="32"/>
      <c r="AR355" s="32"/>
      <c r="AS355" s="32"/>
      <c r="AT355" s="32"/>
    </row>
    <row r="356" spans="2:46" ht="15" customHeight="1" x14ac:dyDescent="0.25">
      <c r="B356" s="32">
        <v>20160348</v>
      </c>
      <c r="C356" s="32"/>
      <c r="D356" s="32"/>
      <c r="E356" s="32"/>
      <c r="F356" s="32"/>
      <c r="G356" s="244"/>
      <c r="H356" s="244"/>
      <c r="I356" s="91">
        <f t="shared" si="60"/>
        <v>0</v>
      </c>
      <c r="J356" s="32"/>
      <c r="K356" s="32"/>
      <c r="L356" s="32"/>
      <c r="M356" s="32"/>
      <c r="N356" s="32"/>
      <c r="O356" s="32"/>
      <c r="P356" s="32"/>
      <c r="Q356" s="32"/>
      <c r="R356" s="186"/>
      <c r="S356" s="186"/>
      <c r="T356" s="254"/>
      <c r="U356" s="254">
        <f t="shared" si="56"/>
        <v>0</v>
      </c>
      <c r="V356" s="254">
        <f t="shared" si="57"/>
        <v>0</v>
      </c>
      <c r="W356" s="255"/>
      <c r="X356" s="26">
        <f t="shared" si="61"/>
        <v>0</v>
      </c>
      <c r="Y356" s="26">
        <f t="shared" si="58"/>
        <v>0</v>
      </c>
      <c r="Z356" s="26">
        <f t="shared" si="59"/>
        <v>0</v>
      </c>
      <c r="AA356" s="32"/>
      <c r="AB356" s="289"/>
      <c r="AC356" s="289"/>
      <c r="AD356" s="32">
        <v>3</v>
      </c>
      <c r="AE356" s="32" t="str">
        <f t="shared" si="62"/>
        <v>25</v>
      </c>
      <c r="AF356" s="32"/>
      <c r="AG356" s="32"/>
      <c r="AH356" s="32"/>
      <c r="AI356" s="32"/>
      <c r="AJ356" s="32"/>
      <c r="AK356" s="32"/>
      <c r="AL356" s="32"/>
      <c r="AM356" s="32">
        <v>221</v>
      </c>
      <c r="AN356" s="32" t="str">
        <f t="shared" si="54"/>
        <v>No Retargeting</v>
      </c>
      <c r="AO356" s="32" t="s">
        <v>589</v>
      </c>
      <c r="AP356" s="32" t="str">
        <f t="shared" si="55"/>
        <v>no contextual</v>
      </c>
      <c r="AQ356" s="32"/>
      <c r="AR356" s="32"/>
      <c r="AS356" s="32"/>
      <c r="AT356" s="32"/>
    </row>
    <row r="357" spans="2:46" ht="15" customHeight="1" x14ac:dyDescent="0.25">
      <c r="B357" s="32">
        <v>20160349</v>
      </c>
      <c r="C357" s="32"/>
      <c r="D357" s="32"/>
      <c r="E357" s="32"/>
      <c r="F357" s="32"/>
      <c r="G357" s="244"/>
      <c r="H357" s="244"/>
      <c r="I357" s="91">
        <f t="shared" si="60"/>
        <v>0</v>
      </c>
      <c r="J357" s="32"/>
      <c r="K357" s="32"/>
      <c r="L357" s="32"/>
      <c r="M357" s="32"/>
      <c r="N357" s="32"/>
      <c r="O357" s="32"/>
      <c r="P357" s="32"/>
      <c r="Q357" s="32"/>
      <c r="R357" s="186"/>
      <c r="S357" s="186"/>
      <c r="T357" s="254"/>
      <c r="U357" s="254">
        <f t="shared" si="56"/>
        <v>0</v>
      </c>
      <c r="V357" s="254">
        <f t="shared" si="57"/>
        <v>0</v>
      </c>
      <c r="W357" s="255"/>
      <c r="X357" s="26">
        <f t="shared" si="61"/>
        <v>0</v>
      </c>
      <c r="Y357" s="26">
        <f t="shared" si="58"/>
        <v>0</v>
      </c>
      <c r="Z357" s="26">
        <f t="shared" si="59"/>
        <v>0</v>
      </c>
      <c r="AA357" s="32"/>
      <c r="AB357" s="289"/>
      <c r="AC357" s="289"/>
      <c r="AD357" s="32">
        <v>3</v>
      </c>
      <c r="AE357" s="32" t="str">
        <f t="shared" si="62"/>
        <v>25</v>
      </c>
      <c r="AF357" s="32"/>
      <c r="AG357" s="32"/>
      <c r="AH357" s="32"/>
      <c r="AI357" s="32"/>
      <c r="AJ357" s="32"/>
      <c r="AK357" s="32"/>
      <c r="AL357" s="32"/>
      <c r="AM357" s="32">
        <v>222</v>
      </c>
      <c r="AN357" s="32" t="str">
        <f t="shared" si="54"/>
        <v>No Retargeting</v>
      </c>
      <c r="AO357" s="32" t="s">
        <v>589</v>
      </c>
      <c r="AP357" s="32" t="str">
        <f t="shared" si="55"/>
        <v>no contextual</v>
      </c>
      <c r="AQ357" s="32"/>
      <c r="AR357" s="32"/>
      <c r="AS357" s="32"/>
      <c r="AT357" s="32"/>
    </row>
    <row r="358" spans="2:46" ht="15" customHeight="1" x14ac:dyDescent="0.25">
      <c r="B358" s="32">
        <v>20160350</v>
      </c>
      <c r="C358" s="32"/>
      <c r="D358" s="32"/>
      <c r="E358" s="32"/>
      <c r="F358" s="32"/>
      <c r="G358" s="244"/>
      <c r="H358" s="244"/>
      <c r="I358" s="91">
        <f t="shared" si="60"/>
        <v>0</v>
      </c>
      <c r="J358" s="32"/>
      <c r="K358" s="32"/>
      <c r="L358" s="32"/>
      <c r="M358" s="32"/>
      <c r="N358" s="32"/>
      <c r="O358" s="32"/>
      <c r="P358" s="32"/>
      <c r="Q358" s="32"/>
      <c r="R358" s="186"/>
      <c r="S358" s="186"/>
      <c r="T358" s="254"/>
      <c r="U358" s="254">
        <f t="shared" si="56"/>
        <v>0</v>
      </c>
      <c r="V358" s="254">
        <f t="shared" si="57"/>
        <v>0</v>
      </c>
      <c r="W358" s="255"/>
      <c r="X358" s="26">
        <f t="shared" si="61"/>
        <v>0</v>
      </c>
      <c r="Y358" s="26">
        <f t="shared" si="58"/>
        <v>0</v>
      </c>
      <c r="Z358" s="26">
        <f t="shared" si="59"/>
        <v>0</v>
      </c>
      <c r="AA358" s="32"/>
      <c r="AB358" s="289"/>
      <c r="AC358" s="289"/>
      <c r="AD358" s="32">
        <v>3</v>
      </c>
      <c r="AE358" s="32" t="str">
        <f t="shared" si="62"/>
        <v>25</v>
      </c>
      <c r="AF358" s="32"/>
      <c r="AG358" s="32"/>
      <c r="AH358" s="32"/>
      <c r="AI358" s="32"/>
      <c r="AJ358" s="32"/>
      <c r="AK358" s="32"/>
      <c r="AL358" s="32"/>
      <c r="AM358" s="32">
        <v>223</v>
      </c>
      <c r="AN358" s="32" t="str">
        <f t="shared" si="54"/>
        <v>No Retargeting</v>
      </c>
      <c r="AO358" s="32" t="s">
        <v>589</v>
      </c>
      <c r="AP358" s="32" t="str">
        <f t="shared" si="55"/>
        <v>no contextual</v>
      </c>
      <c r="AQ358" s="32"/>
      <c r="AR358" s="32"/>
      <c r="AS358" s="32"/>
      <c r="AT358" s="32"/>
    </row>
    <row r="359" spans="2:46" ht="15" customHeight="1" x14ac:dyDescent="0.25">
      <c r="B359" s="32">
        <v>20160351</v>
      </c>
      <c r="C359" s="32"/>
      <c r="D359" s="32"/>
      <c r="E359" s="32"/>
      <c r="F359" s="32"/>
      <c r="G359" s="244"/>
      <c r="H359" s="244"/>
      <c r="I359" s="91">
        <f t="shared" si="60"/>
        <v>0</v>
      </c>
      <c r="J359" s="32"/>
      <c r="K359" s="32"/>
      <c r="L359" s="32"/>
      <c r="M359" s="32"/>
      <c r="N359" s="32"/>
      <c r="O359" s="32"/>
      <c r="P359" s="32"/>
      <c r="Q359" s="32"/>
      <c r="R359" s="186"/>
      <c r="S359" s="186"/>
      <c r="T359" s="254"/>
      <c r="U359" s="254">
        <f t="shared" si="56"/>
        <v>0</v>
      </c>
      <c r="V359" s="254">
        <f t="shared" si="57"/>
        <v>0</v>
      </c>
      <c r="W359" s="255"/>
      <c r="X359" s="26">
        <f t="shared" si="61"/>
        <v>0</v>
      </c>
      <c r="Y359" s="26">
        <f t="shared" si="58"/>
        <v>0</v>
      </c>
      <c r="Z359" s="26">
        <f t="shared" si="59"/>
        <v>0</v>
      </c>
      <c r="AA359" s="32"/>
      <c r="AB359" s="289"/>
      <c r="AC359" s="289"/>
      <c r="AD359" s="32">
        <v>3</v>
      </c>
      <c r="AE359" s="32" t="str">
        <f t="shared" si="62"/>
        <v>25</v>
      </c>
      <c r="AF359" s="32"/>
      <c r="AG359" s="32"/>
      <c r="AH359" s="32"/>
      <c r="AI359" s="32"/>
      <c r="AJ359" s="32"/>
      <c r="AK359" s="32"/>
      <c r="AL359" s="32"/>
      <c r="AM359" s="32">
        <v>224</v>
      </c>
      <c r="AN359" s="32" t="str">
        <f t="shared" si="54"/>
        <v>No Retargeting</v>
      </c>
      <c r="AO359" s="32" t="s">
        <v>589</v>
      </c>
      <c r="AP359" s="32" t="str">
        <f t="shared" si="55"/>
        <v>no contextual</v>
      </c>
      <c r="AQ359" s="32"/>
      <c r="AR359" s="32"/>
      <c r="AS359" s="32"/>
      <c r="AT359" s="32"/>
    </row>
    <row r="360" spans="2:46" ht="15" customHeight="1" x14ac:dyDescent="0.25">
      <c r="B360" s="32">
        <v>20160352</v>
      </c>
      <c r="C360" s="32"/>
      <c r="D360" s="32"/>
      <c r="E360" s="32"/>
      <c r="F360" s="32"/>
      <c r="G360" s="244"/>
      <c r="H360" s="244"/>
      <c r="I360" s="91">
        <f t="shared" si="60"/>
        <v>0</v>
      </c>
      <c r="J360" s="32"/>
      <c r="K360" s="32"/>
      <c r="L360" s="32"/>
      <c r="M360" s="32"/>
      <c r="N360" s="32"/>
      <c r="O360" s="32"/>
      <c r="P360" s="32"/>
      <c r="Q360" s="32"/>
      <c r="R360" s="186"/>
      <c r="S360" s="186"/>
      <c r="T360" s="254"/>
      <c r="U360" s="254">
        <f t="shared" si="56"/>
        <v>0</v>
      </c>
      <c r="V360" s="254">
        <f t="shared" si="57"/>
        <v>0</v>
      </c>
      <c r="W360" s="255"/>
      <c r="X360" s="26">
        <f t="shared" si="61"/>
        <v>0</v>
      </c>
      <c r="Y360" s="26">
        <f t="shared" si="58"/>
        <v>0</v>
      </c>
      <c r="Z360" s="26">
        <f t="shared" si="59"/>
        <v>0</v>
      </c>
      <c r="AA360" s="32"/>
      <c r="AB360" s="289"/>
      <c r="AC360" s="289"/>
      <c r="AD360" s="32">
        <v>3</v>
      </c>
      <c r="AE360" s="32" t="str">
        <f t="shared" si="62"/>
        <v>25</v>
      </c>
      <c r="AF360" s="32"/>
      <c r="AG360" s="32"/>
      <c r="AH360" s="32"/>
      <c r="AI360" s="32"/>
      <c r="AJ360" s="32"/>
      <c r="AK360" s="32"/>
      <c r="AL360" s="32"/>
      <c r="AM360" s="32">
        <v>225</v>
      </c>
      <c r="AN360" s="32" t="str">
        <f t="shared" si="54"/>
        <v>No Retargeting</v>
      </c>
      <c r="AO360" s="32" t="s">
        <v>589</v>
      </c>
      <c r="AP360" s="32" t="str">
        <f t="shared" si="55"/>
        <v>no contextual</v>
      </c>
      <c r="AQ360" s="32"/>
      <c r="AR360" s="32"/>
      <c r="AS360" s="32"/>
      <c r="AT360" s="32"/>
    </row>
    <row r="361" spans="2:46" ht="15" customHeight="1" x14ac:dyDescent="0.25">
      <c r="B361" s="32">
        <v>20160353</v>
      </c>
      <c r="C361" s="32"/>
      <c r="D361" s="32"/>
      <c r="E361" s="32"/>
      <c r="F361" s="32"/>
      <c r="G361" s="244"/>
      <c r="H361" s="244"/>
      <c r="I361" s="91">
        <f t="shared" si="60"/>
        <v>0</v>
      </c>
      <c r="J361" s="32"/>
      <c r="K361" s="32"/>
      <c r="L361" s="32"/>
      <c r="M361" s="32"/>
      <c r="N361" s="32"/>
      <c r="O361" s="32"/>
      <c r="P361" s="32"/>
      <c r="Q361" s="32"/>
      <c r="R361" s="186"/>
      <c r="S361" s="186"/>
      <c r="T361" s="254"/>
      <c r="U361" s="254">
        <f t="shared" si="56"/>
        <v>0</v>
      </c>
      <c r="V361" s="254">
        <f t="shared" si="57"/>
        <v>0</v>
      </c>
      <c r="W361" s="255"/>
      <c r="X361" s="26">
        <f t="shared" si="61"/>
        <v>0</v>
      </c>
      <c r="Y361" s="26">
        <f t="shared" si="58"/>
        <v>0</v>
      </c>
      <c r="Z361" s="26">
        <f t="shared" si="59"/>
        <v>0</v>
      </c>
      <c r="AA361" s="32"/>
      <c r="AB361" s="289"/>
      <c r="AC361" s="289"/>
      <c r="AD361" s="32">
        <v>3</v>
      </c>
      <c r="AE361" s="32" t="str">
        <f t="shared" si="62"/>
        <v>25</v>
      </c>
      <c r="AF361" s="32"/>
      <c r="AG361" s="32"/>
      <c r="AH361" s="32"/>
      <c r="AI361" s="32"/>
      <c r="AJ361" s="32"/>
      <c r="AK361" s="32"/>
      <c r="AL361" s="32"/>
      <c r="AM361" s="32">
        <v>226</v>
      </c>
      <c r="AN361" s="32" t="str">
        <f t="shared" si="54"/>
        <v>No Retargeting</v>
      </c>
      <c r="AO361" s="32" t="s">
        <v>589</v>
      </c>
      <c r="AP361" s="32" t="str">
        <f t="shared" si="55"/>
        <v>no contextual</v>
      </c>
      <c r="AQ361" s="32"/>
      <c r="AR361" s="32"/>
      <c r="AS361" s="32"/>
      <c r="AT361" s="32"/>
    </row>
    <row r="362" spans="2:46" ht="15" customHeight="1" x14ac:dyDescent="0.25">
      <c r="B362" s="32">
        <v>20160354</v>
      </c>
      <c r="C362" s="32"/>
      <c r="D362" s="32"/>
      <c r="E362" s="32"/>
      <c r="F362" s="32"/>
      <c r="G362" s="244"/>
      <c r="H362" s="244"/>
      <c r="I362" s="91">
        <f t="shared" si="60"/>
        <v>0</v>
      </c>
      <c r="J362" s="32"/>
      <c r="K362" s="32"/>
      <c r="L362" s="32"/>
      <c r="M362" s="32"/>
      <c r="N362" s="32"/>
      <c r="O362" s="32"/>
      <c r="P362" s="32"/>
      <c r="Q362" s="32"/>
      <c r="R362" s="186"/>
      <c r="S362" s="186"/>
      <c r="T362" s="254"/>
      <c r="U362" s="254">
        <f t="shared" si="56"/>
        <v>0</v>
      </c>
      <c r="V362" s="254">
        <f t="shared" si="57"/>
        <v>0</v>
      </c>
      <c r="W362" s="255"/>
      <c r="X362" s="26">
        <f t="shared" si="61"/>
        <v>0</v>
      </c>
      <c r="Y362" s="26">
        <f t="shared" si="58"/>
        <v>0</v>
      </c>
      <c r="Z362" s="26">
        <f t="shared" si="59"/>
        <v>0</v>
      </c>
      <c r="AA362" s="32"/>
      <c r="AB362" s="289"/>
      <c r="AC362" s="289"/>
      <c r="AD362" s="32">
        <v>3</v>
      </c>
      <c r="AE362" s="32" t="str">
        <f t="shared" si="62"/>
        <v>25</v>
      </c>
      <c r="AF362" s="32"/>
      <c r="AG362" s="32"/>
      <c r="AH362" s="32"/>
      <c r="AI362" s="32"/>
      <c r="AJ362" s="32"/>
      <c r="AK362" s="32"/>
      <c r="AL362" s="32"/>
      <c r="AM362" s="32">
        <v>227</v>
      </c>
      <c r="AN362" s="32" t="str">
        <f t="shared" si="54"/>
        <v>No Retargeting</v>
      </c>
      <c r="AO362" s="32" t="s">
        <v>589</v>
      </c>
      <c r="AP362" s="32" t="str">
        <f t="shared" si="55"/>
        <v>no contextual</v>
      </c>
      <c r="AQ362" s="32"/>
      <c r="AR362" s="32"/>
      <c r="AS362" s="32"/>
      <c r="AT362" s="32"/>
    </row>
    <row r="363" spans="2:46" ht="15" customHeight="1" x14ac:dyDescent="0.25">
      <c r="B363" s="32">
        <v>20160355</v>
      </c>
      <c r="C363" s="32"/>
      <c r="D363" s="32"/>
      <c r="E363" s="32"/>
      <c r="F363" s="32"/>
      <c r="G363" s="244"/>
      <c r="H363" s="244"/>
      <c r="I363" s="91">
        <f t="shared" si="60"/>
        <v>0</v>
      </c>
      <c r="J363" s="32"/>
      <c r="K363" s="32"/>
      <c r="L363" s="32"/>
      <c r="M363" s="32"/>
      <c r="N363" s="32"/>
      <c r="O363" s="32"/>
      <c r="P363" s="32"/>
      <c r="Q363" s="32"/>
      <c r="R363" s="186"/>
      <c r="S363" s="186"/>
      <c r="T363" s="254"/>
      <c r="U363" s="254">
        <f t="shared" si="56"/>
        <v>0</v>
      </c>
      <c r="V363" s="254">
        <f t="shared" si="57"/>
        <v>0</v>
      </c>
      <c r="W363" s="255"/>
      <c r="X363" s="26">
        <f t="shared" si="61"/>
        <v>0</v>
      </c>
      <c r="Y363" s="26">
        <f t="shared" si="58"/>
        <v>0</v>
      </c>
      <c r="Z363" s="26">
        <f t="shared" si="59"/>
        <v>0</v>
      </c>
      <c r="AA363" s="32"/>
      <c r="AB363" s="289"/>
      <c r="AC363" s="289"/>
      <c r="AD363" s="32">
        <v>3</v>
      </c>
      <c r="AE363" s="32" t="str">
        <f t="shared" si="62"/>
        <v>25</v>
      </c>
      <c r="AF363" s="32"/>
      <c r="AG363" s="32"/>
      <c r="AH363" s="32"/>
      <c r="AI363" s="32"/>
      <c r="AJ363" s="32"/>
      <c r="AK363" s="32"/>
      <c r="AL363" s="32"/>
      <c r="AM363" s="32">
        <v>228</v>
      </c>
      <c r="AN363" s="32" t="str">
        <f t="shared" si="54"/>
        <v>No Retargeting</v>
      </c>
      <c r="AO363" s="32" t="s">
        <v>589</v>
      </c>
      <c r="AP363" s="32" t="str">
        <f t="shared" si="55"/>
        <v>no contextual</v>
      </c>
      <c r="AQ363" s="32"/>
      <c r="AR363" s="32"/>
      <c r="AS363" s="32"/>
      <c r="AT363" s="32"/>
    </row>
    <row r="364" spans="2:46" ht="15" customHeight="1" x14ac:dyDescent="0.25">
      <c r="B364" s="32">
        <v>20160356</v>
      </c>
      <c r="C364" s="32"/>
      <c r="D364" s="32"/>
      <c r="E364" s="32"/>
      <c r="F364" s="32"/>
      <c r="G364" s="244"/>
      <c r="H364" s="244"/>
      <c r="I364" s="91">
        <f t="shared" si="60"/>
        <v>0</v>
      </c>
      <c r="J364" s="32"/>
      <c r="K364" s="32"/>
      <c r="L364" s="32"/>
      <c r="M364" s="32"/>
      <c r="N364" s="32"/>
      <c r="O364" s="32"/>
      <c r="P364" s="32"/>
      <c r="Q364" s="32"/>
      <c r="R364" s="186"/>
      <c r="S364" s="186"/>
      <c r="T364" s="254"/>
      <c r="U364" s="254">
        <f t="shared" si="56"/>
        <v>0</v>
      </c>
      <c r="V364" s="254">
        <f t="shared" si="57"/>
        <v>0</v>
      </c>
      <c r="W364" s="255"/>
      <c r="X364" s="26">
        <f t="shared" si="61"/>
        <v>0</v>
      </c>
      <c r="Y364" s="26">
        <f t="shared" si="58"/>
        <v>0</v>
      </c>
      <c r="Z364" s="26">
        <f t="shared" si="59"/>
        <v>0</v>
      </c>
      <c r="AA364" s="32"/>
      <c r="AB364" s="289"/>
      <c r="AC364" s="289"/>
      <c r="AD364" s="32">
        <v>3</v>
      </c>
      <c r="AE364" s="32" t="str">
        <f t="shared" si="62"/>
        <v>25</v>
      </c>
      <c r="AF364" s="32"/>
      <c r="AG364" s="32"/>
      <c r="AH364" s="32"/>
      <c r="AI364" s="32"/>
      <c r="AJ364" s="32"/>
      <c r="AK364" s="32"/>
      <c r="AL364" s="32"/>
      <c r="AM364" s="32">
        <v>229</v>
      </c>
      <c r="AN364" s="32" t="str">
        <f t="shared" si="54"/>
        <v>No Retargeting</v>
      </c>
      <c r="AO364" s="32" t="s">
        <v>589</v>
      </c>
      <c r="AP364" s="32" t="str">
        <f t="shared" si="55"/>
        <v>no contextual</v>
      </c>
      <c r="AQ364" s="32"/>
      <c r="AR364" s="32"/>
      <c r="AS364" s="32"/>
      <c r="AT364" s="32"/>
    </row>
    <row r="365" spans="2:46" ht="15" customHeight="1" x14ac:dyDescent="0.25">
      <c r="B365" s="32">
        <v>20160357</v>
      </c>
      <c r="C365" s="32"/>
      <c r="D365" s="32"/>
      <c r="E365" s="32"/>
      <c r="F365" s="32"/>
      <c r="G365" s="244"/>
      <c r="H365" s="244"/>
      <c r="I365" s="91">
        <f t="shared" si="60"/>
        <v>0</v>
      </c>
      <c r="J365" s="32"/>
      <c r="K365" s="32"/>
      <c r="L365" s="32"/>
      <c r="M365" s="32"/>
      <c r="N365" s="32"/>
      <c r="O365" s="32"/>
      <c r="P365" s="32"/>
      <c r="Q365" s="32"/>
      <c r="R365" s="186"/>
      <c r="S365" s="186"/>
      <c r="T365" s="254"/>
      <c r="U365" s="254">
        <f t="shared" si="56"/>
        <v>0</v>
      </c>
      <c r="V365" s="254">
        <f t="shared" si="57"/>
        <v>0</v>
      </c>
      <c r="W365" s="255"/>
      <c r="X365" s="26">
        <f t="shared" si="61"/>
        <v>0</v>
      </c>
      <c r="Y365" s="26">
        <f t="shared" si="58"/>
        <v>0</v>
      </c>
      <c r="Z365" s="26">
        <f t="shared" si="59"/>
        <v>0</v>
      </c>
      <c r="AA365" s="32"/>
      <c r="AB365" s="289"/>
      <c r="AC365" s="289"/>
      <c r="AD365" s="32">
        <v>3</v>
      </c>
      <c r="AE365" s="32" t="str">
        <f t="shared" si="62"/>
        <v>25</v>
      </c>
      <c r="AF365" s="32"/>
      <c r="AG365" s="32"/>
      <c r="AH365" s="32"/>
      <c r="AI365" s="32"/>
      <c r="AJ365" s="32"/>
      <c r="AK365" s="32"/>
      <c r="AL365" s="32"/>
      <c r="AM365" s="32">
        <v>230</v>
      </c>
      <c r="AN365" s="32" t="str">
        <f t="shared" si="54"/>
        <v>No Retargeting</v>
      </c>
      <c r="AO365" s="32" t="s">
        <v>589</v>
      </c>
      <c r="AP365" s="32" t="str">
        <f t="shared" si="55"/>
        <v>no contextual</v>
      </c>
      <c r="AQ365" s="32"/>
      <c r="AR365" s="32"/>
      <c r="AS365" s="32"/>
      <c r="AT365" s="32"/>
    </row>
    <row r="366" spans="2:46" ht="15" customHeight="1" x14ac:dyDescent="0.25">
      <c r="B366" s="32">
        <v>20160358</v>
      </c>
      <c r="C366" s="32"/>
      <c r="D366" s="32"/>
      <c r="E366" s="32"/>
      <c r="F366" s="32"/>
      <c r="G366" s="244"/>
      <c r="H366" s="244"/>
      <c r="I366" s="91">
        <f t="shared" si="60"/>
        <v>0</v>
      </c>
      <c r="J366" s="32"/>
      <c r="K366" s="32"/>
      <c r="L366" s="32"/>
      <c r="M366" s="32"/>
      <c r="N366" s="32"/>
      <c r="O366" s="32"/>
      <c r="P366" s="32"/>
      <c r="Q366" s="32"/>
      <c r="R366" s="186"/>
      <c r="S366" s="186"/>
      <c r="T366" s="254"/>
      <c r="U366" s="254">
        <f t="shared" si="56"/>
        <v>0</v>
      </c>
      <c r="V366" s="254">
        <f t="shared" si="57"/>
        <v>0</v>
      </c>
      <c r="W366" s="255"/>
      <c r="X366" s="26">
        <f t="shared" si="61"/>
        <v>0</v>
      </c>
      <c r="Y366" s="26">
        <f t="shared" si="58"/>
        <v>0</v>
      </c>
      <c r="Z366" s="26">
        <f t="shared" si="59"/>
        <v>0</v>
      </c>
      <c r="AA366" s="32"/>
      <c r="AB366" s="289"/>
      <c r="AC366" s="289"/>
      <c r="AD366" s="32">
        <v>3</v>
      </c>
      <c r="AE366" s="32" t="str">
        <f t="shared" si="62"/>
        <v>25</v>
      </c>
      <c r="AF366" s="32"/>
      <c r="AG366" s="32"/>
      <c r="AH366" s="32"/>
      <c r="AI366" s="32"/>
      <c r="AJ366" s="32"/>
      <c r="AK366" s="32"/>
      <c r="AL366" s="32"/>
      <c r="AM366" s="32">
        <v>231</v>
      </c>
      <c r="AN366" s="32" t="str">
        <f t="shared" si="54"/>
        <v>No Retargeting</v>
      </c>
      <c r="AO366" s="32" t="s">
        <v>589</v>
      </c>
      <c r="AP366" s="32" t="str">
        <f t="shared" si="55"/>
        <v>no contextual</v>
      </c>
      <c r="AQ366" s="32"/>
      <c r="AR366" s="32"/>
      <c r="AS366" s="32"/>
      <c r="AT366" s="32"/>
    </row>
    <row r="367" spans="2:46" ht="15" customHeight="1" x14ac:dyDescent="0.25">
      <c r="B367" s="32">
        <v>20160359</v>
      </c>
      <c r="C367" s="32"/>
      <c r="D367" s="32"/>
      <c r="E367" s="32"/>
      <c r="F367" s="32"/>
      <c r="G367" s="244"/>
      <c r="H367" s="244"/>
      <c r="I367" s="91">
        <f t="shared" si="60"/>
        <v>0</v>
      </c>
      <c r="J367" s="32"/>
      <c r="K367" s="32"/>
      <c r="L367" s="32"/>
      <c r="M367" s="32"/>
      <c r="N367" s="32"/>
      <c r="O367" s="32"/>
      <c r="P367" s="32"/>
      <c r="Q367" s="32"/>
      <c r="R367" s="186"/>
      <c r="S367" s="186"/>
      <c r="T367" s="254"/>
      <c r="U367" s="254">
        <f t="shared" si="56"/>
        <v>0</v>
      </c>
      <c r="V367" s="254">
        <f t="shared" si="57"/>
        <v>0</v>
      </c>
      <c r="W367" s="255"/>
      <c r="X367" s="26">
        <f t="shared" si="61"/>
        <v>0</v>
      </c>
      <c r="Y367" s="26">
        <f t="shared" si="58"/>
        <v>0</v>
      </c>
      <c r="Z367" s="26">
        <f t="shared" si="59"/>
        <v>0</v>
      </c>
      <c r="AA367" s="32"/>
      <c r="AB367" s="289"/>
      <c r="AC367" s="289"/>
      <c r="AD367" s="32">
        <v>3</v>
      </c>
      <c r="AE367" s="32" t="str">
        <f t="shared" si="62"/>
        <v>25</v>
      </c>
      <c r="AF367" s="32"/>
      <c r="AG367" s="32"/>
      <c r="AH367" s="32"/>
      <c r="AI367" s="32"/>
      <c r="AJ367" s="32"/>
      <c r="AK367" s="32"/>
      <c r="AL367" s="32"/>
      <c r="AM367" s="32">
        <v>232</v>
      </c>
      <c r="AN367" s="32" t="str">
        <f t="shared" si="54"/>
        <v>No Retargeting</v>
      </c>
      <c r="AO367" s="32" t="s">
        <v>589</v>
      </c>
      <c r="AP367" s="32" t="str">
        <f t="shared" si="55"/>
        <v>no contextual</v>
      </c>
      <c r="AQ367" s="32"/>
      <c r="AR367" s="32"/>
      <c r="AS367" s="32"/>
      <c r="AT367" s="32"/>
    </row>
    <row r="368" spans="2:46" ht="15" customHeight="1" x14ac:dyDescent="0.25">
      <c r="B368" s="32">
        <v>20160360</v>
      </c>
      <c r="C368" s="32"/>
      <c r="D368" s="32"/>
      <c r="E368" s="32"/>
      <c r="F368" s="32"/>
      <c r="G368" s="244"/>
      <c r="H368" s="244"/>
      <c r="I368" s="91">
        <f t="shared" si="60"/>
        <v>0</v>
      </c>
      <c r="J368" s="32"/>
      <c r="K368" s="32"/>
      <c r="L368" s="32"/>
      <c r="M368" s="32"/>
      <c r="N368" s="32"/>
      <c r="O368" s="32"/>
      <c r="P368" s="32"/>
      <c r="Q368" s="32"/>
      <c r="R368" s="186"/>
      <c r="S368" s="186"/>
      <c r="T368" s="254"/>
      <c r="U368" s="254">
        <f t="shared" si="56"/>
        <v>0</v>
      </c>
      <c r="V368" s="254">
        <f t="shared" si="57"/>
        <v>0</v>
      </c>
      <c r="W368" s="255"/>
      <c r="X368" s="26">
        <f t="shared" si="61"/>
        <v>0</v>
      </c>
      <c r="Y368" s="26">
        <f t="shared" si="58"/>
        <v>0</v>
      </c>
      <c r="Z368" s="26">
        <f t="shared" si="59"/>
        <v>0</v>
      </c>
      <c r="AA368" s="32"/>
      <c r="AB368" s="289"/>
      <c r="AC368" s="289"/>
      <c r="AD368" s="32">
        <v>3</v>
      </c>
      <c r="AE368" s="32" t="str">
        <f t="shared" si="62"/>
        <v>25</v>
      </c>
      <c r="AF368" s="32"/>
      <c r="AG368" s="32"/>
      <c r="AH368" s="32"/>
      <c r="AI368" s="32"/>
      <c r="AJ368" s="32"/>
      <c r="AK368" s="32"/>
      <c r="AL368" s="32"/>
      <c r="AM368" s="32">
        <v>233</v>
      </c>
      <c r="AN368" s="32" t="str">
        <f t="shared" si="54"/>
        <v>No Retargeting</v>
      </c>
      <c r="AO368" s="32" t="s">
        <v>589</v>
      </c>
      <c r="AP368" s="32" t="str">
        <f t="shared" si="55"/>
        <v>no contextual</v>
      </c>
      <c r="AQ368" s="32"/>
      <c r="AR368" s="32"/>
      <c r="AS368" s="32"/>
      <c r="AT368" s="32"/>
    </row>
    <row r="369" spans="2:46" ht="15" customHeight="1" x14ac:dyDescent="0.25">
      <c r="B369" s="32">
        <v>20160361</v>
      </c>
      <c r="C369" s="32"/>
      <c r="D369" s="32"/>
      <c r="E369" s="32"/>
      <c r="F369" s="32"/>
      <c r="G369" s="244"/>
      <c r="H369" s="244"/>
      <c r="I369" s="91">
        <f t="shared" si="60"/>
        <v>0</v>
      </c>
      <c r="J369" s="32"/>
      <c r="K369" s="32"/>
      <c r="L369" s="32"/>
      <c r="M369" s="32"/>
      <c r="N369" s="32"/>
      <c r="O369" s="32"/>
      <c r="P369" s="32"/>
      <c r="Q369" s="32"/>
      <c r="R369" s="186"/>
      <c r="S369" s="186"/>
      <c r="T369" s="254"/>
      <c r="U369" s="254">
        <f t="shared" si="56"/>
        <v>0</v>
      </c>
      <c r="V369" s="254">
        <f t="shared" si="57"/>
        <v>0</v>
      </c>
      <c r="W369" s="255"/>
      <c r="X369" s="26">
        <f t="shared" si="61"/>
        <v>0</v>
      </c>
      <c r="Y369" s="26">
        <f t="shared" si="58"/>
        <v>0</v>
      </c>
      <c r="Z369" s="26">
        <f t="shared" si="59"/>
        <v>0</v>
      </c>
      <c r="AA369" s="32"/>
      <c r="AB369" s="289"/>
      <c r="AC369" s="289"/>
      <c r="AD369" s="32">
        <v>3</v>
      </c>
      <c r="AE369" s="32" t="str">
        <f t="shared" si="62"/>
        <v>25</v>
      </c>
      <c r="AF369" s="32"/>
      <c r="AG369" s="32"/>
      <c r="AH369" s="32"/>
      <c r="AI369" s="32"/>
      <c r="AJ369" s="32"/>
      <c r="AK369" s="32"/>
      <c r="AL369" s="32"/>
      <c r="AM369" s="32">
        <v>234</v>
      </c>
      <c r="AN369" s="32" t="str">
        <f t="shared" si="54"/>
        <v>No Retargeting</v>
      </c>
      <c r="AO369" s="32" t="s">
        <v>589</v>
      </c>
      <c r="AP369" s="32" t="str">
        <f t="shared" si="55"/>
        <v>no contextual</v>
      </c>
      <c r="AQ369" s="32"/>
      <c r="AR369" s="32"/>
      <c r="AS369" s="32"/>
      <c r="AT369" s="32"/>
    </row>
    <row r="370" spans="2:46" ht="15" customHeight="1" x14ac:dyDescent="0.25">
      <c r="B370" s="32">
        <v>20160362</v>
      </c>
      <c r="C370" s="32"/>
      <c r="D370" s="32"/>
      <c r="E370" s="32"/>
      <c r="F370" s="32"/>
      <c r="G370" s="244"/>
      <c r="H370" s="244"/>
      <c r="I370" s="91">
        <f t="shared" si="60"/>
        <v>0</v>
      </c>
      <c r="J370" s="32"/>
      <c r="K370" s="32"/>
      <c r="L370" s="32"/>
      <c r="M370" s="32"/>
      <c r="N370" s="32"/>
      <c r="O370" s="32"/>
      <c r="P370" s="32"/>
      <c r="Q370" s="32"/>
      <c r="R370" s="186"/>
      <c r="S370" s="186"/>
      <c r="T370" s="254"/>
      <c r="U370" s="254">
        <f t="shared" si="56"/>
        <v>0</v>
      </c>
      <c r="V370" s="254">
        <f t="shared" si="57"/>
        <v>0</v>
      </c>
      <c r="W370" s="255"/>
      <c r="X370" s="26">
        <f t="shared" si="61"/>
        <v>0</v>
      </c>
      <c r="Y370" s="26">
        <f t="shared" si="58"/>
        <v>0</v>
      </c>
      <c r="Z370" s="26">
        <f t="shared" si="59"/>
        <v>0</v>
      </c>
      <c r="AA370" s="32"/>
      <c r="AB370" s="289"/>
      <c r="AC370" s="289"/>
      <c r="AD370" s="32">
        <v>3</v>
      </c>
      <c r="AE370" s="32" t="str">
        <f t="shared" si="62"/>
        <v>25</v>
      </c>
      <c r="AF370" s="32"/>
      <c r="AG370" s="32"/>
      <c r="AH370" s="32"/>
      <c r="AI370" s="32"/>
      <c r="AJ370" s="32"/>
      <c r="AK370" s="32"/>
      <c r="AL370" s="32"/>
      <c r="AM370" s="32">
        <v>235</v>
      </c>
      <c r="AN370" s="32" t="str">
        <f t="shared" si="54"/>
        <v>No Retargeting</v>
      </c>
      <c r="AO370" s="32" t="s">
        <v>589</v>
      </c>
      <c r="AP370" s="32" t="str">
        <f t="shared" si="55"/>
        <v>no contextual</v>
      </c>
      <c r="AQ370" s="32"/>
      <c r="AR370" s="32"/>
      <c r="AS370" s="32"/>
      <c r="AT370" s="32"/>
    </row>
    <row r="371" spans="2:46" ht="15" customHeight="1" x14ac:dyDescent="0.25">
      <c r="B371" s="32">
        <v>20160363</v>
      </c>
      <c r="C371" s="32"/>
      <c r="D371" s="32"/>
      <c r="E371" s="32"/>
      <c r="F371" s="32"/>
      <c r="G371" s="244"/>
      <c r="H371" s="244"/>
      <c r="I371" s="91">
        <f t="shared" si="60"/>
        <v>0</v>
      </c>
      <c r="J371" s="32"/>
      <c r="K371" s="32"/>
      <c r="L371" s="32"/>
      <c r="M371" s="32"/>
      <c r="N371" s="32"/>
      <c r="O371" s="32"/>
      <c r="P371" s="32"/>
      <c r="Q371" s="32"/>
      <c r="R371" s="186"/>
      <c r="S371" s="186"/>
      <c r="T371" s="254"/>
      <c r="U371" s="254">
        <f t="shared" si="56"/>
        <v>0</v>
      </c>
      <c r="V371" s="254">
        <f t="shared" si="57"/>
        <v>0</v>
      </c>
      <c r="W371" s="255"/>
      <c r="X371" s="26">
        <f t="shared" si="61"/>
        <v>0</v>
      </c>
      <c r="Y371" s="26">
        <f t="shared" si="58"/>
        <v>0</v>
      </c>
      <c r="Z371" s="26">
        <f t="shared" si="59"/>
        <v>0</v>
      </c>
      <c r="AA371" s="32"/>
      <c r="AB371" s="289"/>
      <c r="AC371" s="289"/>
      <c r="AD371" s="32">
        <v>3</v>
      </c>
      <c r="AE371" s="32" t="str">
        <f t="shared" si="62"/>
        <v>25</v>
      </c>
      <c r="AF371" s="32"/>
      <c r="AG371" s="32"/>
      <c r="AH371" s="32"/>
      <c r="AI371" s="32"/>
      <c r="AJ371" s="32"/>
      <c r="AK371" s="32"/>
      <c r="AL371" s="32"/>
      <c r="AM371" s="32">
        <v>236</v>
      </c>
      <c r="AN371" s="32" t="str">
        <f t="shared" si="54"/>
        <v>No Retargeting</v>
      </c>
      <c r="AO371" s="32" t="s">
        <v>589</v>
      </c>
      <c r="AP371" s="32" t="str">
        <f t="shared" si="55"/>
        <v>no contextual</v>
      </c>
      <c r="AQ371" s="32"/>
      <c r="AR371" s="32"/>
      <c r="AS371" s="32"/>
      <c r="AT371" s="32"/>
    </row>
    <row r="372" spans="2:46" ht="15" customHeight="1" x14ac:dyDescent="0.25">
      <c r="B372" s="32">
        <v>20160364</v>
      </c>
      <c r="C372" s="32"/>
      <c r="D372" s="32"/>
      <c r="E372" s="32"/>
      <c r="F372" s="32"/>
      <c r="G372" s="244"/>
      <c r="H372" s="244"/>
      <c r="I372" s="91">
        <f t="shared" si="60"/>
        <v>0</v>
      </c>
      <c r="J372" s="32"/>
      <c r="K372" s="32"/>
      <c r="L372" s="32"/>
      <c r="M372" s="32"/>
      <c r="N372" s="32"/>
      <c r="O372" s="32"/>
      <c r="P372" s="32"/>
      <c r="Q372" s="32"/>
      <c r="R372" s="186"/>
      <c r="S372" s="186"/>
      <c r="T372" s="254"/>
      <c r="U372" s="254">
        <f t="shared" si="56"/>
        <v>0</v>
      </c>
      <c r="V372" s="254">
        <f t="shared" si="57"/>
        <v>0</v>
      </c>
      <c r="W372" s="255"/>
      <c r="X372" s="26">
        <f t="shared" si="61"/>
        <v>0</v>
      </c>
      <c r="Y372" s="26">
        <f t="shared" si="58"/>
        <v>0</v>
      </c>
      <c r="Z372" s="26">
        <f t="shared" si="59"/>
        <v>0</v>
      </c>
      <c r="AA372" s="32"/>
      <c r="AB372" s="289"/>
      <c r="AC372" s="289"/>
      <c r="AD372" s="32">
        <v>3</v>
      </c>
      <c r="AE372" s="32" t="str">
        <f t="shared" si="62"/>
        <v>25</v>
      </c>
      <c r="AF372" s="32"/>
      <c r="AG372" s="32"/>
      <c r="AH372" s="32"/>
      <c r="AI372" s="32"/>
      <c r="AJ372" s="32"/>
      <c r="AK372" s="32"/>
      <c r="AL372" s="32"/>
      <c r="AM372" s="32">
        <v>237</v>
      </c>
      <c r="AN372" s="32" t="str">
        <f t="shared" si="54"/>
        <v>No Retargeting</v>
      </c>
      <c r="AO372" s="32" t="s">
        <v>589</v>
      </c>
      <c r="AP372" s="32" t="str">
        <f t="shared" si="55"/>
        <v>no contextual</v>
      </c>
      <c r="AQ372" s="32"/>
      <c r="AR372" s="32"/>
      <c r="AS372" s="32"/>
      <c r="AT372" s="32"/>
    </row>
    <row r="373" spans="2:46" ht="15" customHeight="1" x14ac:dyDescent="0.25">
      <c r="B373" s="32">
        <v>20160365</v>
      </c>
      <c r="C373" s="32"/>
      <c r="D373" s="32"/>
      <c r="E373" s="32"/>
      <c r="F373" s="32"/>
      <c r="G373" s="244"/>
      <c r="H373" s="244"/>
      <c r="I373" s="91">
        <f t="shared" si="60"/>
        <v>0</v>
      </c>
      <c r="J373" s="32"/>
      <c r="K373" s="32"/>
      <c r="L373" s="32"/>
      <c r="M373" s="32"/>
      <c r="N373" s="32"/>
      <c r="O373" s="32"/>
      <c r="P373" s="32"/>
      <c r="Q373" s="32"/>
      <c r="R373" s="186"/>
      <c r="S373" s="186"/>
      <c r="T373" s="254"/>
      <c r="U373" s="254">
        <f t="shared" si="56"/>
        <v>0</v>
      </c>
      <c r="V373" s="254">
        <f t="shared" si="57"/>
        <v>0</v>
      </c>
      <c r="W373" s="255"/>
      <c r="X373" s="26">
        <f t="shared" si="61"/>
        <v>0</v>
      </c>
      <c r="Y373" s="26">
        <f t="shared" si="58"/>
        <v>0</v>
      </c>
      <c r="Z373" s="26">
        <f t="shared" si="59"/>
        <v>0</v>
      </c>
      <c r="AA373" s="32"/>
      <c r="AB373" s="289"/>
      <c r="AC373" s="289"/>
      <c r="AD373" s="32">
        <v>3</v>
      </c>
      <c r="AE373" s="32" t="str">
        <f t="shared" si="62"/>
        <v>25</v>
      </c>
      <c r="AF373" s="32"/>
      <c r="AG373" s="32"/>
      <c r="AH373" s="32"/>
      <c r="AI373" s="32"/>
      <c r="AJ373" s="32"/>
      <c r="AK373" s="32"/>
      <c r="AL373" s="32"/>
      <c r="AM373" s="32">
        <v>238</v>
      </c>
      <c r="AN373" s="32" t="str">
        <f t="shared" si="54"/>
        <v>No Retargeting</v>
      </c>
      <c r="AO373" s="32" t="s">
        <v>589</v>
      </c>
      <c r="AP373" s="32" t="str">
        <f t="shared" si="55"/>
        <v>no contextual</v>
      </c>
      <c r="AQ373" s="32"/>
      <c r="AR373" s="32"/>
      <c r="AS373" s="32"/>
      <c r="AT373" s="32"/>
    </row>
    <row r="374" spans="2:46" ht="15" customHeight="1" x14ac:dyDescent="0.25">
      <c r="B374" s="32">
        <v>20160366</v>
      </c>
      <c r="C374" s="32"/>
      <c r="D374" s="32"/>
      <c r="E374" s="32"/>
      <c r="F374" s="32"/>
      <c r="G374" s="244"/>
      <c r="H374" s="244"/>
      <c r="I374" s="91">
        <f t="shared" si="60"/>
        <v>0</v>
      </c>
      <c r="J374" s="32"/>
      <c r="K374" s="32"/>
      <c r="L374" s="32"/>
      <c r="M374" s="32"/>
      <c r="N374" s="32"/>
      <c r="O374" s="32"/>
      <c r="P374" s="32"/>
      <c r="Q374" s="32"/>
      <c r="R374" s="186"/>
      <c r="S374" s="186"/>
      <c r="T374" s="254"/>
      <c r="U374" s="254">
        <f t="shared" si="56"/>
        <v>0</v>
      </c>
      <c r="V374" s="254">
        <f t="shared" si="57"/>
        <v>0</v>
      </c>
      <c r="W374" s="255"/>
      <c r="X374" s="26">
        <f t="shared" si="61"/>
        <v>0</v>
      </c>
      <c r="Y374" s="26">
        <f t="shared" si="58"/>
        <v>0</v>
      </c>
      <c r="Z374" s="26">
        <f t="shared" si="59"/>
        <v>0</v>
      </c>
      <c r="AA374" s="32"/>
      <c r="AB374" s="289"/>
      <c r="AC374" s="289"/>
      <c r="AD374" s="32">
        <v>3</v>
      </c>
      <c r="AE374" s="32" t="str">
        <f t="shared" si="62"/>
        <v>25</v>
      </c>
      <c r="AF374" s="32"/>
      <c r="AG374" s="32"/>
      <c r="AH374" s="32"/>
      <c r="AI374" s="32"/>
      <c r="AJ374" s="32"/>
      <c r="AK374" s="32"/>
      <c r="AL374" s="32"/>
      <c r="AM374" s="32">
        <v>239</v>
      </c>
      <c r="AN374" s="32" t="str">
        <f t="shared" si="54"/>
        <v>No Retargeting</v>
      </c>
      <c r="AO374" s="32" t="s">
        <v>589</v>
      </c>
      <c r="AP374" s="32" t="str">
        <f t="shared" si="55"/>
        <v>no contextual</v>
      </c>
      <c r="AQ374" s="32"/>
      <c r="AR374" s="32"/>
      <c r="AS374" s="32"/>
      <c r="AT374" s="32"/>
    </row>
    <row r="375" spans="2:46" ht="15" customHeight="1" x14ac:dyDescent="0.25">
      <c r="B375" s="32">
        <v>20160367</v>
      </c>
      <c r="C375" s="32"/>
      <c r="D375" s="32"/>
      <c r="E375" s="32"/>
      <c r="F375" s="32"/>
      <c r="G375" s="244"/>
      <c r="H375" s="244"/>
      <c r="I375" s="91">
        <f t="shared" si="60"/>
        <v>0</v>
      </c>
      <c r="J375" s="32"/>
      <c r="K375" s="32"/>
      <c r="L375" s="32"/>
      <c r="M375" s="32"/>
      <c r="N375" s="32"/>
      <c r="O375" s="32"/>
      <c r="P375" s="32"/>
      <c r="Q375" s="32"/>
      <c r="R375" s="186"/>
      <c r="S375" s="186"/>
      <c r="T375" s="254"/>
      <c r="U375" s="254">
        <f t="shared" si="56"/>
        <v>0</v>
      </c>
      <c r="V375" s="254">
        <f t="shared" si="57"/>
        <v>0</v>
      </c>
      <c r="W375" s="255"/>
      <c r="X375" s="26">
        <f t="shared" si="61"/>
        <v>0</v>
      </c>
      <c r="Y375" s="26">
        <f t="shared" si="58"/>
        <v>0</v>
      </c>
      <c r="Z375" s="26">
        <f t="shared" si="59"/>
        <v>0</v>
      </c>
      <c r="AA375" s="32"/>
      <c r="AB375" s="289"/>
      <c r="AC375" s="289"/>
      <c r="AD375" s="32">
        <v>3</v>
      </c>
      <c r="AE375" s="32" t="str">
        <f t="shared" si="62"/>
        <v>25</v>
      </c>
      <c r="AF375" s="32"/>
      <c r="AG375" s="32"/>
      <c r="AH375" s="32"/>
      <c r="AI375" s="32"/>
      <c r="AJ375" s="32"/>
      <c r="AK375" s="32"/>
      <c r="AL375" s="32"/>
      <c r="AM375" s="32">
        <v>240</v>
      </c>
      <c r="AN375" s="32" t="str">
        <f t="shared" si="54"/>
        <v>No Retargeting</v>
      </c>
      <c r="AO375" s="32" t="s">
        <v>589</v>
      </c>
      <c r="AP375" s="32" t="str">
        <f t="shared" si="55"/>
        <v>no contextual</v>
      </c>
      <c r="AQ375" s="32"/>
      <c r="AR375" s="32"/>
      <c r="AS375" s="32"/>
      <c r="AT375" s="32"/>
    </row>
    <row r="376" spans="2:46" ht="15" customHeight="1" x14ac:dyDescent="0.25">
      <c r="B376" s="32">
        <v>20160368</v>
      </c>
      <c r="C376" s="32"/>
      <c r="D376" s="32"/>
      <c r="E376" s="32"/>
      <c r="F376" s="32"/>
      <c r="G376" s="244"/>
      <c r="H376" s="244"/>
      <c r="I376" s="91">
        <f t="shared" si="60"/>
        <v>0</v>
      </c>
      <c r="J376" s="32"/>
      <c r="K376" s="32"/>
      <c r="L376" s="32"/>
      <c r="M376" s="32"/>
      <c r="N376" s="32"/>
      <c r="O376" s="32"/>
      <c r="P376" s="32"/>
      <c r="Q376" s="32"/>
      <c r="R376" s="186"/>
      <c r="S376" s="186"/>
      <c r="T376" s="254"/>
      <c r="U376" s="254">
        <f t="shared" si="56"/>
        <v>0</v>
      </c>
      <c r="V376" s="254">
        <f t="shared" si="57"/>
        <v>0</v>
      </c>
      <c r="W376" s="255"/>
      <c r="X376" s="26">
        <v>6660</v>
      </c>
      <c r="Y376" s="26">
        <f t="shared" si="58"/>
        <v>0</v>
      </c>
      <c r="Z376" s="26">
        <f t="shared" si="59"/>
        <v>0</v>
      </c>
      <c r="AA376" s="32"/>
      <c r="AB376" s="289"/>
      <c r="AC376" s="289"/>
      <c r="AD376" s="32">
        <v>3</v>
      </c>
      <c r="AE376" s="32" t="str">
        <f t="shared" si="62"/>
        <v>25</v>
      </c>
      <c r="AF376" s="32"/>
      <c r="AG376" s="32"/>
      <c r="AH376" s="32"/>
      <c r="AI376" s="32"/>
      <c r="AJ376" s="32"/>
      <c r="AK376" s="32"/>
      <c r="AL376" s="32"/>
      <c r="AM376" s="32">
        <v>241</v>
      </c>
      <c r="AN376" s="32" t="str">
        <f t="shared" si="54"/>
        <v>No Retargeting</v>
      </c>
      <c r="AO376" s="32" t="s">
        <v>589</v>
      </c>
      <c r="AP376" s="32" t="str">
        <f t="shared" si="55"/>
        <v>no contextual</v>
      </c>
      <c r="AQ376" s="32"/>
      <c r="AR376" s="32"/>
      <c r="AS376" s="32"/>
      <c r="AT376" s="32"/>
    </row>
    <row r="377" spans="2:46" ht="15" customHeight="1" x14ac:dyDescent="0.25">
      <c r="B377" s="32">
        <v>20160369</v>
      </c>
      <c r="C377" s="32"/>
      <c r="D377" s="32"/>
      <c r="E377" s="32"/>
      <c r="F377" s="32"/>
      <c r="G377" s="244"/>
      <c r="H377" s="244"/>
      <c r="I377" s="91">
        <f t="shared" si="60"/>
        <v>0</v>
      </c>
      <c r="J377" s="32"/>
      <c r="K377" s="32"/>
      <c r="L377" s="32"/>
      <c r="M377" s="32"/>
      <c r="N377" s="32"/>
      <c r="O377" s="32"/>
      <c r="P377" s="32"/>
      <c r="Q377" s="32"/>
      <c r="R377" s="186"/>
      <c r="S377" s="186"/>
      <c r="T377" s="254"/>
      <c r="U377" s="254">
        <f t="shared" si="56"/>
        <v>0</v>
      </c>
      <c r="V377" s="254">
        <f t="shared" si="57"/>
        <v>0</v>
      </c>
      <c r="W377" s="255"/>
      <c r="X377" s="26">
        <f t="shared" si="61"/>
        <v>0</v>
      </c>
      <c r="Y377" s="26">
        <f t="shared" si="58"/>
        <v>0</v>
      </c>
      <c r="Z377" s="26">
        <f t="shared" si="59"/>
        <v>0</v>
      </c>
      <c r="AA377" s="32"/>
      <c r="AB377" s="289"/>
      <c r="AC377" s="289"/>
      <c r="AD377" s="32">
        <v>3</v>
      </c>
      <c r="AE377" s="32" t="str">
        <f t="shared" si="62"/>
        <v>25</v>
      </c>
      <c r="AF377" s="32"/>
      <c r="AG377" s="32"/>
      <c r="AH377" s="32"/>
      <c r="AI377" s="32"/>
      <c r="AJ377" s="32"/>
      <c r="AK377" s="32"/>
      <c r="AL377" s="32"/>
      <c r="AM377" s="32">
        <v>242</v>
      </c>
      <c r="AN377" s="32" t="str">
        <f t="shared" si="54"/>
        <v>No Retargeting</v>
      </c>
      <c r="AO377" s="32" t="s">
        <v>589</v>
      </c>
      <c r="AP377" s="32" t="str">
        <f t="shared" si="55"/>
        <v>no contextual</v>
      </c>
      <c r="AQ377" s="32"/>
      <c r="AR377" s="32"/>
      <c r="AS377" s="32"/>
      <c r="AT377" s="32"/>
    </row>
    <row r="378" spans="2:46" ht="15" customHeight="1" x14ac:dyDescent="0.25">
      <c r="B378" s="32">
        <v>20160370</v>
      </c>
      <c r="C378" s="32"/>
      <c r="D378" s="32"/>
      <c r="E378" s="32"/>
      <c r="F378" s="32"/>
      <c r="G378" s="244"/>
      <c r="H378" s="244"/>
      <c r="I378" s="91">
        <f t="shared" si="60"/>
        <v>0</v>
      </c>
      <c r="J378" s="32"/>
      <c r="K378" s="32"/>
      <c r="L378" s="32"/>
      <c r="M378" s="32"/>
      <c r="N378" s="32"/>
      <c r="O378" s="32"/>
      <c r="P378" s="32"/>
      <c r="Q378" s="32"/>
      <c r="R378" s="186"/>
      <c r="S378" s="186"/>
      <c r="T378" s="254"/>
      <c r="U378" s="254">
        <f t="shared" si="56"/>
        <v>0</v>
      </c>
      <c r="V378" s="254">
        <f t="shared" si="57"/>
        <v>0</v>
      </c>
      <c r="W378" s="255"/>
      <c r="X378" s="26">
        <f t="shared" si="61"/>
        <v>0</v>
      </c>
      <c r="Y378" s="26">
        <f t="shared" si="58"/>
        <v>0</v>
      </c>
      <c r="Z378" s="26">
        <f t="shared" si="59"/>
        <v>0</v>
      </c>
      <c r="AA378" s="32"/>
      <c r="AB378" s="289"/>
      <c r="AC378" s="289"/>
      <c r="AD378" s="32">
        <v>3</v>
      </c>
      <c r="AE378" s="32" t="str">
        <f t="shared" si="62"/>
        <v>25</v>
      </c>
      <c r="AF378" s="32"/>
      <c r="AG378" s="32"/>
      <c r="AH378" s="32"/>
      <c r="AI378" s="32"/>
      <c r="AJ378" s="32"/>
      <c r="AK378" s="32"/>
      <c r="AL378" s="32"/>
      <c r="AM378" s="32">
        <v>243</v>
      </c>
      <c r="AN378" s="32" t="str">
        <f t="shared" si="54"/>
        <v>No Retargeting</v>
      </c>
      <c r="AO378" s="32" t="s">
        <v>589</v>
      </c>
      <c r="AP378" s="32" t="str">
        <f t="shared" si="55"/>
        <v>no contextual</v>
      </c>
      <c r="AQ378" s="32"/>
      <c r="AR378" s="32"/>
      <c r="AS378" s="32"/>
      <c r="AT378" s="32"/>
    </row>
    <row r="379" spans="2:46" ht="15" customHeight="1" x14ac:dyDescent="0.25">
      <c r="B379" s="32">
        <v>20160371</v>
      </c>
      <c r="C379" s="32"/>
      <c r="D379" s="32"/>
      <c r="E379" s="32"/>
      <c r="F379" s="32"/>
      <c r="G379" s="244"/>
      <c r="H379" s="244"/>
      <c r="I379" s="91">
        <f t="shared" si="60"/>
        <v>0</v>
      </c>
      <c r="J379" s="32"/>
      <c r="K379" s="32"/>
      <c r="L379" s="32"/>
      <c r="M379" s="32"/>
      <c r="N379" s="32"/>
      <c r="O379" s="32"/>
      <c r="P379" s="32"/>
      <c r="Q379" s="32"/>
      <c r="R379" s="186"/>
      <c r="S379" s="186"/>
      <c r="T379" s="254"/>
      <c r="U379" s="254">
        <f t="shared" si="56"/>
        <v>0</v>
      </c>
      <c r="V379" s="254">
        <f t="shared" si="57"/>
        <v>0</v>
      </c>
      <c r="W379" s="255"/>
      <c r="X379" s="26">
        <f t="shared" si="61"/>
        <v>0</v>
      </c>
      <c r="Y379" s="26">
        <f t="shared" si="58"/>
        <v>0</v>
      </c>
      <c r="Z379" s="26">
        <f t="shared" si="59"/>
        <v>0</v>
      </c>
      <c r="AA379" s="32"/>
      <c r="AB379" s="289"/>
      <c r="AC379" s="289"/>
      <c r="AD379" s="32">
        <v>3</v>
      </c>
      <c r="AE379" s="32" t="str">
        <f t="shared" si="62"/>
        <v>25</v>
      </c>
      <c r="AF379" s="32"/>
      <c r="AG379" s="32"/>
      <c r="AH379" s="32"/>
      <c r="AI379" s="32"/>
      <c r="AJ379" s="32"/>
      <c r="AK379" s="32"/>
      <c r="AL379" s="32"/>
      <c r="AM379" s="32">
        <v>244</v>
      </c>
      <c r="AN379" s="32" t="str">
        <f t="shared" si="54"/>
        <v>No Retargeting</v>
      </c>
      <c r="AO379" s="32" t="s">
        <v>589</v>
      </c>
      <c r="AP379" s="32" t="str">
        <f t="shared" si="55"/>
        <v>no contextual</v>
      </c>
      <c r="AQ379" s="32"/>
      <c r="AR379" s="32"/>
      <c r="AS379" s="32"/>
      <c r="AT379" s="32"/>
    </row>
    <row r="380" spans="2:46" ht="15" customHeight="1" x14ac:dyDescent="0.25">
      <c r="B380" s="32">
        <v>20160372</v>
      </c>
      <c r="C380" s="32"/>
      <c r="D380" s="32"/>
      <c r="E380" s="32"/>
      <c r="F380" s="32"/>
      <c r="G380" s="244"/>
      <c r="H380" s="244"/>
      <c r="I380" s="91">
        <f t="shared" si="60"/>
        <v>0</v>
      </c>
      <c r="J380" s="32"/>
      <c r="K380" s="32"/>
      <c r="L380" s="32"/>
      <c r="M380" s="32"/>
      <c r="N380" s="32"/>
      <c r="O380" s="32"/>
      <c r="P380" s="32"/>
      <c r="Q380" s="32"/>
      <c r="R380" s="186"/>
      <c r="S380" s="186"/>
      <c r="T380" s="254"/>
      <c r="U380" s="254">
        <f t="shared" si="56"/>
        <v>0</v>
      </c>
      <c r="V380" s="254">
        <f t="shared" si="57"/>
        <v>0</v>
      </c>
      <c r="W380" s="255"/>
      <c r="X380" s="26">
        <f t="shared" si="61"/>
        <v>0</v>
      </c>
      <c r="Y380" s="26">
        <f t="shared" si="58"/>
        <v>0</v>
      </c>
      <c r="Z380" s="26">
        <f t="shared" si="59"/>
        <v>0</v>
      </c>
      <c r="AA380" s="32"/>
      <c r="AB380" s="289"/>
      <c r="AC380" s="289"/>
      <c r="AD380" s="32">
        <v>3</v>
      </c>
      <c r="AE380" s="32" t="str">
        <f t="shared" si="62"/>
        <v>25</v>
      </c>
      <c r="AF380" s="32"/>
      <c r="AG380" s="32"/>
      <c r="AH380" s="32"/>
      <c r="AI380" s="32"/>
      <c r="AJ380" s="32"/>
      <c r="AK380" s="32"/>
      <c r="AL380" s="32"/>
      <c r="AM380" s="32">
        <v>245</v>
      </c>
      <c r="AN380" s="32" t="str">
        <f t="shared" si="54"/>
        <v>No Retargeting</v>
      </c>
      <c r="AO380" s="32" t="s">
        <v>589</v>
      </c>
      <c r="AP380" s="32" t="str">
        <f t="shared" si="55"/>
        <v>no contextual</v>
      </c>
      <c r="AQ380" s="32"/>
      <c r="AR380" s="32"/>
      <c r="AS380" s="32"/>
      <c r="AT380" s="32"/>
    </row>
    <row r="381" spans="2:46" ht="15" customHeight="1" x14ac:dyDescent="0.25">
      <c r="B381" s="32">
        <v>20160373</v>
      </c>
      <c r="C381" s="32"/>
      <c r="D381" s="32"/>
      <c r="E381" s="32"/>
      <c r="F381" s="32"/>
      <c r="G381" s="244"/>
      <c r="H381" s="244"/>
      <c r="I381" s="91">
        <f t="shared" si="60"/>
        <v>0</v>
      </c>
      <c r="J381" s="32"/>
      <c r="K381" s="32"/>
      <c r="L381" s="32"/>
      <c r="M381" s="32"/>
      <c r="N381" s="32"/>
      <c r="O381" s="32"/>
      <c r="P381" s="32"/>
      <c r="Q381" s="32"/>
      <c r="R381" s="186"/>
      <c r="S381" s="186"/>
      <c r="T381" s="254"/>
      <c r="U381" s="254">
        <f t="shared" si="56"/>
        <v>0</v>
      </c>
      <c r="V381" s="254">
        <f t="shared" si="57"/>
        <v>0</v>
      </c>
      <c r="W381" s="255"/>
      <c r="X381" s="26">
        <f t="shared" si="61"/>
        <v>0</v>
      </c>
      <c r="Y381" s="26">
        <f t="shared" si="58"/>
        <v>0</v>
      </c>
      <c r="Z381" s="26">
        <f t="shared" si="59"/>
        <v>0</v>
      </c>
      <c r="AA381" s="32"/>
      <c r="AB381" s="289"/>
      <c r="AC381" s="289"/>
      <c r="AD381" s="32">
        <v>3</v>
      </c>
      <c r="AE381" s="32" t="str">
        <f t="shared" si="62"/>
        <v>25</v>
      </c>
      <c r="AF381" s="32"/>
      <c r="AG381" s="32"/>
      <c r="AH381" s="32"/>
      <c r="AI381" s="32"/>
      <c r="AJ381" s="32"/>
      <c r="AK381" s="32"/>
      <c r="AL381" s="32"/>
      <c r="AM381" s="32">
        <v>246</v>
      </c>
      <c r="AN381" s="32" t="str">
        <f t="shared" si="54"/>
        <v>No Retargeting</v>
      </c>
      <c r="AO381" s="32" t="s">
        <v>589</v>
      </c>
      <c r="AP381" s="32" t="str">
        <f t="shared" si="55"/>
        <v>no contextual</v>
      </c>
      <c r="AQ381" s="32"/>
      <c r="AR381" s="32"/>
      <c r="AS381" s="32"/>
      <c r="AT381" s="32"/>
    </row>
    <row r="382" spans="2:46" ht="15" customHeight="1" x14ac:dyDescent="0.25">
      <c r="B382" s="32">
        <v>20160374</v>
      </c>
      <c r="C382" s="32"/>
      <c r="D382" s="32"/>
      <c r="E382" s="32"/>
      <c r="F382" s="32"/>
      <c r="G382" s="244"/>
      <c r="H382" s="244"/>
      <c r="I382" s="91">
        <f t="shared" si="60"/>
        <v>0</v>
      </c>
      <c r="J382" s="32"/>
      <c r="K382" s="32"/>
      <c r="L382" s="32"/>
      <c r="M382" s="32"/>
      <c r="N382" s="32"/>
      <c r="O382" s="32"/>
      <c r="P382" s="32"/>
      <c r="Q382" s="32"/>
      <c r="R382" s="186"/>
      <c r="S382" s="186"/>
      <c r="T382" s="254"/>
      <c r="U382" s="254">
        <f t="shared" si="56"/>
        <v>0</v>
      </c>
      <c r="V382" s="254">
        <f t="shared" si="57"/>
        <v>0</v>
      </c>
      <c r="W382" s="255"/>
      <c r="X382" s="26">
        <f t="shared" si="61"/>
        <v>0</v>
      </c>
      <c r="Y382" s="26">
        <f t="shared" si="58"/>
        <v>0</v>
      </c>
      <c r="Z382" s="26">
        <f t="shared" si="59"/>
        <v>0</v>
      </c>
      <c r="AA382" s="32"/>
      <c r="AB382" s="289"/>
      <c r="AC382" s="289"/>
      <c r="AD382" s="32">
        <v>3</v>
      </c>
      <c r="AE382" s="32" t="str">
        <f t="shared" si="62"/>
        <v>25</v>
      </c>
      <c r="AF382" s="32"/>
      <c r="AG382" s="32"/>
      <c r="AH382" s="32"/>
      <c r="AI382" s="32"/>
      <c r="AJ382" s="32"/>
      <c r="AK382" s="32"/>
      <c r="AL382" s="32"/>
      <c r="AM382" s="32">
        <v>247</v>
      </c>
      <c r="AN382" s="32" t="str">
        <f t="shared" si="54"/>
        <v>No Retargeting</v>
      </c>
      <c r="AO382" s="32" t="s">
        <v>589</v>
      </c>
      <c r="AP382" s="32" t="str">
        <f t="shared" si="55"/>
        <v>no contextual</v>
      </c>
      <c r="AQ382" s="32"/>
      <c r="AR382" s="32"/>
      <c r="AS382" s="32"/>
      <c r="AT382" s="32"/>
    </row>
    <row r="383" spans="2:46" ht="15" customHeight="1" x14ac:dyDescent="0.25">
      <c r="B383" s="32">
        <v>20160375</v>
      </c>
      <c r="C383" s="32"/>
      <c r="D383" s="32"/>
      <c r="E383" s="32"/>
      <c r="F383" s="32"/>
      <c r="G383" s="244"/>
      <c r="H383" s="244"/>
      <c r="I383" s="91">
        <f t="shared" si="60"/>
        <v>0</v>
      </c>
      <c r="J383" s="32"/>
      <c r="K383" s="32"/>
      <c r="L383" s="32"/>
      <c r="M383" s="32"/>
      <c r="N383" s="32"/>
      <c r="O383" s="32"/>
      <c r="P383" s="32"/>
      <c r="Q383" s="32"/>
      <c r="R383" s="186"/>
      <c r="S383" s="186"/>
      <c r="T383" s="254"/>
      <c r="U383" s="254">
        <f t="shared" si="56"/>
        <v>0</v>
      </c>
      <c r="V383" s="254">
        <f t="shared" si="57"/>
        <v>0</v>
      </c>
      <c r="W383" s="255"/>
      <c r="X383" s="26">
        <f t="shared" si="61"/>
        <v>0</v>
      </c>
      <c r="Y383" s="26">
        <f t="shared" si="58"/>
        <v>0</v>
      </c>
      <c r="Z383" s="26">
        <f t="shared" si="59"/>
        <v>0</v>
      </c>
      <c r="AA383" s="32"/>
      <c r="AB383" s="289"/>
      <c r="AC383" s="289"/>
      <c r="AD383" s="32">
        <v>3</v>
      </c>
      <c r="AE383" s="32" t="str">
        <f t="shared" si="62"/>
        <v>25</v>
      </c>
      <c r="AF383" s="32"/>
      <c r="AG383" s="32"/>
      <c r="AH383" s="32"/>
      <c r="AI383" s="32"/>
      <c r="AJ383" s="32"/>
      <c r="AK383" s="32"/>
      <c r="AL383" s="32"/>
      <c r="AM383" s="32">
        <v>248</v>
      </c>
      <c r="AN383" s="32" t="str">
        <f t="shared" si="54"/>
        <v>No Retargeting</v>
      </c>
      <c r="AO383" s="32" t="s">
        <v>589</v>
      </c>
      <c r="AP383" s="32" t="str">
        <f t="shared" si="55"/>
        <v>no contextual</v>
      </c>
      <c r="AQ383" s="32"/>
      <c r="AR383" s="32"/>
      <c r="AS383" s="32"/>
      <c r="AT383" s="32"/>
    </row>
    <row r="384" spans="2:46" ht="15" customHeight="1" x14ac:dyDescent="0.25">
      <c r="B384" s="32">
        <v>20160376</v>
      </c>
      <c r="C384" s="32"/>
      <c r="D384" s="32"/>
      <c r="E384" s="32"/>
      <c r="F384" s="32"/>
      <c r="G384" s="244"/>
      <c r="H384" s="244"/>
      <c r="I384" s="91">
        <f t="shared" si="60"/>
        <v>0</v>
      </c>
      <c r="J384" s="32"/>
      <c r="K384" s="32"/>
      <c r="L384" s="32"/>
      <c r="M384" s="32"/>
      <c r="N384" s="32"/>
      <c r="O384" s="32"/>
      <c r="P384" s="32"/>
      <c r="Q384" s="32"/>
      <c r="R384" s="186"/>
      <c r="S384" s="186"/>
      <c r="T384" s="254"/>
      <c r="U384" s="254">
        <f t="shared" si="56"/>
        <v>0</v>
      </c>
      <c r="V384" s="254">
        <f t="shared" si="57"/>
        <v>0</v>
      </c>
      <c r="W384" s="255"/>
      <c r="X384" s="26">
        <f t="shared" si="61"/>
        <v>0</v>
      </c>
      <c r="Y384" s="26">
        <f t="shared" si="58"/>
        <v>0</v>
      </c>
      <c r="Z384" s="26">
        <f t="shared" si="59"/>
        <v>0</v>
      </c>
      <c r="AA384" s="32"/>
      <c r="AB384" s="289"/>
      <c r="AC384" s="289"/>
      <c r="AD384" s="32">
        <v>3</v>
      </c>
      <c r="AE384" s="32" t="str">
        <f t="shared" si="62"/>
        <v>25</v>
      </c>
      <c r="AF384" s="32"/>
      <c r="AG384" s="32"/>
      <c r="AH384" s="32"/>
      <c r="AI384" s="32"/>
      <c r="AJ384" s="32"/>
      <c r="AK384" s="32"/>
      <c r="AL384" s="32"/>
      <c r="AM384" s="32">
        <v>249</v>
      </c>
      <c r="AN384" s="32" t="str">
        <f t="shared" si="54"/>
        <v>No Retargeting</v>
      </c>
      <c r="AO384" s="32" t="s">
        <v>589</v>
      </c>
      <c r="AP384" s="32" t="str">
        <f t="shared" si="55"/>
        <v>no contextual</v>
      </c>
      <c r="AQ384" s="32"/>
      <c r="AR384" s="32"/>
      <c r="AS384" s="32"/>
      <c r="AT384" s="32"/>
    </row>
    <row r="385" spans="2:46" ht="15" customHeight="1" x14ac:dyDescent="0.25">
      <c r="B385" s="32">
        <v>20160377</v>
      </c>
      <c r="C385" s="32"/>
      <c r="D385" s="32"/>
      <c r="E385" s="32"/>
      <c r="F385" s="32"/>
      <c r="G385" s="244"/>
      <c r="H385" s="244"/>
      <c r="I385" s="91">
        <f t="shared" si="60"/>
        <v>0</v>
      </c>
      <c r="J385" s="32"/>
      <c r="K385" s="32"/>
      <c r="L385" s="32"/>
      <c r="M385" s="32"/>
      <c r="N385" s="32"/>
      <c r="O385" s="32"/>
      <c r="P385" s="32"/>
      <c r="Q385" s="32"/>
      <c r="R385" s="186"/>
      <c r="S385" s="186"/>
      <c r="T385" s="254"/>
      <c r="U385" s="254">
        <f t="shared" si="56"/>
        <v>0</v>
      </c>
      <c r="V385" s="254">
        <f t="shared" si="57"/>
        <v>0</v>
      </c>
      <c r="W385" s="255"/>
      <c r="X385" s="26">
        <f t="shared" si="61"/>
        <v>0</v>
      </c>
      <c r="Y385" s="26">
        <f t="shared" si="58"/>
        <v>0</v>
      </c>
      <c r="Z385" s="26">
        <f t="shared" si="59"/>
        <v>0</v>
      </c>
      <c r="AA385" s="32"/>
      <c r="AB385" s="289"/>
      <c r="AC385" s="289"/>
      <c r="AD385" s="32">
        <v>3</v>
      </c>
      <c r="AE385" s="32" t="str">
        <f t="shared" si="62"/>
        <v>25</v>
      </c>
      <c r="AF385" s="32"/>
      <c r="AG385" s="32"/>
      <c r="AH385" s="32"/>
      <c r="AI385" s="32"/>
      <c r="AJ385" s="32"/>
      <c r="AK385" s="32"/>
      <c r="AL385" s="32"/>
      <c r="AM385" s="32">
        <v>250</v>
      </c>
      <c r="AN385" s="32" t="str">
        <f t="shared" si="54"/>
        <v>No Retargeting</v>
      </c>
      <c r="AO385" s="32" t="s">
        <v>589</v>
      </c>
      <c r="AP385" s="32" t="str">
        <f t="shared" si="55"/>
        <v>no contextual</v>
      </c>
      <c r="AQ385" s="32"/>
      <c r="AR385" s="32"/>
      <c r="AS385" s="32"/>
      <c r="AT385" s="32"/>
    </row>
    <row r="386" spans="2:46" ht="15" customHeight="1" x14ac:dyDescent="0.25">
      <c r="B386" s="32">
        <v>20160378</v>
      </c>
      <c r="C386" s="32"/>
      <c r="D386" s="32"/>
      <c r="E386" s="32"/>
      <c r="F386" s="32"/>
      <c r="G386" s="244"/>
      <c r="H386" s="244"/>
      <c r="I386" s="91">
        <f t="shared" si="60"/>
        <v>0</v>
      </c>
      <c r="J386" s="32"/>
      <c r="K386" s="32"/>
      <c r="L386" s="32"/>
      <c r="M386" s="32"/>
      <c r="N386" s="32"/>
      <c r="O386" s="32"/>
      <c r="P386" s="32"/>
      <c r="Q386" s="32"/>
      <c r="R386" s="186"/>
      <c r="S386" s="186"/>
      <c r="T386" s="254"/>
      <c r="U386" s="254">
        <f t="shared" si="56"/>
        <v>0</v>
      </c>
      <c r="V386" s="254">
        <f t="shared" si="57"/>
        <v>0</v>
      </c>
      <c r="W386" s="255"/>
      <c r="X386" s="26">
        <f t="shared" si="61"/>
        <v>0</v>
      </c>
      <c r="Y386" s="26">
        <f t="shared" si="58"/>
        <v>0</v>
      </c>
      <c r="Z386" s="26">
        <f t="shared" si="59"/>
        <v>0</v>
      </c>
      <c r="AA386" s="32"/>
      <c r="AB386" s="289"/>
      <c r="AC386" s="289"/>
      <c r="AD386" s="32">
        <v>3</v>
      </c>
      <c r="AE386" s="32" t="str">
        <f t="shared" si="62"/>
        <v>25</v>
      </c>
      <c r="AF386" s="32"/>
      <c r="AG386" s="32"/>
      <c r="AH386" s="32"/>
      <c r="AI386" s="32"/>
      <c r="AJ386" s="32"/>
      <c r="AK386" s="32"/>
      <c r="AL386" s="32"/>
      <c r="AM386" s="32">
        <v>251</v>
      </c>
      <c r="AN386" s="32" t="str">
        <f t="shared" si="54"/>
        <v>No Retargeting</v>
      </c>
      <c r="AO386" s="32" t="s">
        <v>589</v>
      </c>
      <c r="AP386" s="32" t="str">
        <f t="shared" si="55"/>
        <v>no contextual</v>
      </c>
      <c r="AQ386" s="32"/>
      <c r="AR386" s="32"/>
      <c r="AS386" s="32"/>
      <c r="AT386" s="32"/>
    </row>
    <row r="387" spans="2:46" ht="15" customHeight="1" x14ac:dyDescent="0.25">
      <c r="B387" s="32">
        <v>20160379</v>
      </c>
      <c r="C387" s="32"/>
      <c r="D387" s="32"/>
      <c r="E387" s="32"/>
      <c r="F387" s="32"/>
      <c r="G387" s="244"/>
      <c r="H387" s="244"/>
      <c r="I387" s="91">
        <f t="shared" si="60"/>
        <v>0</v>
      </c>
      <c r="J387" s="32"/>
      <c r="K387" s="32"/>
      <c r="L387" s="32"/>
      <c r="M387" s="32"/>
      <c r="N387" s="32"/>
      <c r="O387" s="32"/>
      <c r="P387" s="32"/>
      <c r="Q387" s="32"/>
      <c r="R387" s="186"/>
      <c r="S387" s="186"/>
      <c r="T387" s="254"/>
      <c r="U387" s="254">
        <f t="shared" si="56"/>
        <v>0</v>
      </c>
      <c r="V387" s="254">
        <f t="shared" si="57"/>
        <v>0</v>
      </c>
      <c r="W387" s="255"/>
      <c r="X387" s="26">
        <f t="shared" si="61"/>
        <v>0</v>
      </c>
      <c r="Y387" s="26">
        <f t="shared" si="58"/>
        <v>0</v>
      </c>
      <c r="Z387" s="26">
        <f t="shared" si="59"/>
        <v>0</v>
      </c>
      <c r="AA387" s="32"/>
      <c r="AB387" s="289"/>
      <c r="AC387" s="289"/>
      <c r="AD387" s="32">
        <v>3</v>
      </c>
      <c r="AE387" s="32" t="str">
        <f t="shared" si="62"/>
        <v>25</v>
      </c>
      <c r="AF387" s="32"/>
      <c r="AG387" s="32"/>
      <c r="AH387" s="32"/>
      <c r="AI387" s="32"/>
      <c r="AJ387" s="32"/>
      <c r="AK387" s="32"/>
      <c r="AL387" s="32"/>
      <c r="AM387" s="32">
        <v>252</v>
      </c>
      <c r="AN387" s="32" t="str">
        <f t="shared" si="54"/>
        <v>No Retargeting</v>
      </c>
      <c r="AO387" s="32" t="s">
        <v>589</v>
      </c>
      <c r="AP387" s="32" t="str">
        <f t="shared" si="55"/>
        <v>no contextual</v>
      </c>
      <c r="AQ387" s="32"/>
      <c r="AR387" s="32"/>
      <c r="AS387" s="32"/>
      <c r="AT387" s="32"/>
    </row>
    <row r="388" spans="2:46" ht="15" customHeight="1" x14ac:dyDescent="0.25">
      <c r="B388" s="32">
        <v>20160380</v>
      </c>
      <c r="C388" s="32"/>
      <c r="D388" s="32"/>
      <c r="E388" s="32"/>
      <c r="F388" s="32"/>
      <c r="G388" s="244"/>
      <c r="H388" s="244"/>
      <c r="I388" s="91">
        <f t="shared" si="60"/>
        <v>0</v>
      </c>
      <c r="J388" s="32"/>
      <c r="K388" s="32"/>
      <c r="L388" s="32"/>
      <c r="M388" s="32"/>
      <c r="N388" s="32"/>
      <c r="O388" s="32"/>
      <c r="P388" s="32"/>
      <c r="Q388" s="32"/>
      <c r="R388" s="186"/>
      <c r="S388" s="186"/>
      <c r="T388" s="254"/>
      <c r="U388" s="254">
        <f t="shared" si="56"/>
        <v>0</v>
      </c>
      <c r="V388" s="254">
        <f t="shared" si="57"/>
        <v>0</v>
      </c>
      <c r="W388" s="255"/>
      <c r="X388" s="26">
        <f t="shared" si="61"/>
        <v>0</v>
      </c>
      <c r="Y388" s="26">
        <f t="shared" si="58"/>
        <v>0</v>
      </c>
      <c r="Z388" s="26">
        <f t="shared" si="59"/>
        <v>0</v>
      </c>
      <c r="AA388" s="32"/>
      <c r="AB388" s="289"/>
      <c r="AC388" s="289"/>
      <c r="AD388" s="32">
        <v>3</v>
      </c>
      <c r="AE388" s="32" t="str">
        <f t="shared" si="62"/>
        <v>25</v>
      </c>
      <c r="AF388" s="32"/>
      <c r="AG388" s="32"/>
      <c r="AH388" s="32"/>
      <c r="AI388" s="32"/>
      <c r="AJ388" s="32"/>
      <c r="AK388" s="32"/>
      <c r="AL388" s="32"/>
      <c r="AM388" s="32">
        <v>253</v>
      </c>
      <c r="AN388" s="32" t="str">
        <f t="shared" si="54"/>
        <v>No Retargeting</v>
      </c>
      <c r="AO388" s="32" t="s">
        <v>589</v>
      </c>
      <c r="AP388" s="32" t="str">
        <f t="shared" si="55"/>
        <v>no contextual</v>
      </c>
      <c r="AQ388" s="32"/>
      <c r="AR388" s="32"/>
      <c r="AS388" s="32"/>
      <c r="AT388" s="32"/>
    </row>
    <row r="389" spans="2:46" ht="15" customHeight="1" x14ac:dyDescent="0.25">
      <c r="B389" s="32">
        <v>20160381</v>
      </c>
      <c r="C389" s="32"/>
      <c r="D389" s="32"/>
      <c r="E389" s="32"/>
      <c r="F389" s="32"/>
      <c r="G389" s="244"/>
      <c r="H389" s="244"/>
      <c r="I389" s="91">
        <f t="shared" si="60"/>
        <v>0</v>
      </c>
      <c r="J389" s="32"/>
      <c r="K389" s="32"/>
      <c r="L389" s="32"/>
      <c r="M389" s="32"/>
      <c r="N389" s="32"/>
      <c r="O389" s="32"/>
      <c r="P389" s="32"/>
      <c r="Q389" s="32"/>
      <c r="R389" s="186"/>
      <c r="S389" s="186"/>
      <c r="T389" s="254"/>
      <c r="U389" s="254">
        <f t="shared" si="56"/>
        <v>0</v>
      </c>
      <c r="V389" s="254">
        <f t="shared" si="57"/>
        <v>0</v>
      </c>
      <c r="W389" s="255"/>
      <c r="X389" s="26">
        <f t="shared" si="61"/>
        <v>0</v>
      </c>
      <c r="Y389" s="26">
        <f t="shared" si="58"/>
        <v>0</v>
      </c>
      <c r="Z389" s="26">
        <f t="shared" si="59"/>
        <v>0</v>
      </c>
      <c r="AA389" s="32"/>
      <c r="AB389" s="289"/>
      <c r="AC389" s="289"/>
      <c r="AD389" s="32">
        <v>3</v>
      </c>
      <c r="AE389" s="32" t="str">
        <f t="shared" si="62"/>
        <v>25</v>
      </c>
      <c r="AF389" s="32"/>
      <c r="AG389" s="32"/>
      <c r="AH389" s="32"/>
      <c r="AI389" s="32"/>
      <c r="AJ389" s="32"/>
      <c r="AK389" s="32"/>
      <c r="AL389" s="32"/>
      <c r="AM389" s="32">
        <v>254</v>
      </c>
      <c r="AN389" s="32" t="str">
        <f t="shared" si="54"/>
        <v>No Retargeting</v>
      </c>
      <c r="AO389" s="32" t="s">
        <v>589</v>
      </c>
      <c r="AP389" s="32" t="str">
        <f t="shared" si="55"/>
        <v>no contextual</v>
      </c>
      <c r="AQ389" s="32"/>
      <c r="AR389" s="32"/>
      <c r="AS389" s="32"/>
      <c r="AT389" s="32"/>
    </row>
    <row r="390" spans="2:46" ht="15" customHeight="1" x14ac:dyDescent="0.25">
      <c r="B390" s="32">
        <v>20160382</v>
      </c>
      <c r="C390" s="32"/>
      <c r="D390" s="32"/>
      <c r="E390" s="32"/>
      <c r="F390" s="32"/>
      <c r="G390" s="244"/>
      <c r="H390" s="244"/>
      <c r="I390" s="91">
        <f t="shared" si="60"/>
        <v>0</v>
      </c>
      <c r="J390" s="32"/>
      <c r="K390" s="32"/>
      <c r="L390" s="32"/>
      <c r="M390" s="32"/>
      <c r="N390" s="32"/>
      <c r="O390" s="32"/>
      <c r="P390" s="32"/>
      <c r="Q390" s="32"/>
      <c r="R390" s="186"/>
      <c r="S390" s="186"/>
      <c r="T390" s="254"/>
      <c r="U390" s="254">
        <f t="shared" si="56"/>
        <v>0</v>
      </c>
      <c r="V390" s="254">
        <f t="shared" si="57"/>
        <v>0</v>
      </c>
      <c r="W390" s="255"/>
      <c r="X390" s="26">
        <f t="shared" si="61"/>
        <v>0</v>
      </c>
      <c r="Y390" s="26">
        <f t="shared" si="58"/>
        <v>0</v>
      </c>
      <c r="Z390" s="26">
        <f t="shared" si="59"/>
        <v>0</v>
      </c>
      <c r="AA390" s="32"/>
      <c r="AB390" s="289"/>
      <c r="AC390" s="289"/>
      <c r="AD390" s="32">
        <v>3</v>
      </c>
      <c r="AE390" s="32" t="str">
        <f t="shared" si="62"/>
        <v>25</v>
      </c>
      <c r="AF390" s="32"/>
      <c r="AG390" s="32"/>
      <c r="AH390" s="32"/>
      <c r="AI390" s="32"/>
      <c r="AJ390" s="32"/>
      <c r="AK390" s="32"/>
      <c r="AL390" s="32"/>
      <c r="AM390" s="32">
        <v>255</v>
      </c>
      <c r="AN390" s="32" t="str">
        <f t="shared" si="54"/>
        <v>No Retargeting</v>
      </c>
      <c r="AO390" s="32" t="s">
        <v>589</v>
      </c>
      <c r="AP390" s="32" t="str">
        <f t="shared" si="55"/>
        <v>no contextual</v>
      </c>
      <c r="AQ390" s="32"/>
      <c r="AR390" s="32"/>
      <c r="AS390" s="32"/>
      <c r="AT390" s="32"/>
    </row>
    <row r="391" spans="2:46" ht="15" customHeight="1" x14ac:dyDescent="0.25">
      <c r="B391" s="32">
        <v>20160383</v>
      </c>
      <c r="C391" s="32"/>
      <c r="D391" s="32"/>
      <c r="E391" s="32"/>
      <c r="F391" s="32"/>
      <c r="G391" s="244"/>
      <c r="H391" s="244"/>
      <c r="I391" s="91">
        <f t="shared" si="60"/>
        <v>0</v>
      </c>
      <c r="J391" s="32"/>
      <c r="K391" s="32"/>
      <c r="L391" s="32"/>
      <c r="M391" s="32"/>
      <c r="N391" s="32"/>
      <c r="O391" s="32"/>
      <c r="P391" s="32"/>
      <c r="Q391" s="32"/>
      <c r="R391" s="186"/>
      <c r="S391" s="186"/>
      <c r="T391" s="254"/>
      <c r="U391" s="254">
        <f t="shared" si="56"/>
        <v>0</v>
      </c>
      <c r="V391" s="254">
        <f t="shared" si="57"/>
        <v>0</v>
      </c>
      <c r="W391" s="255"/>
      <c r="X391" s="26">
        <f t="shared" si="61"/>
        <v>0</v>
      </c>
      <c r="Y391" s="26">
        <f t="shared" si="58"/>
        <v>0</v>
      </c>
      <c r="Z391" s="26">
        <f t="shared" si="59"/>
        <v>0</v>
      </c>
      <c r="AA391" s="32"/>
      <c r="AB391" s="289"/>
      <c r="AC391" s="289"/>
      <c r="AD391" s="32">
        <v>3</v>
      </c>
      <c r="AE391" s="32" t="str">
        <f t="shared" si="62"/>
        <v>25</v>
      </c>
      <c r="AF391" s="32"/>
      <c r="AG391" s="32"/>
      <c r="AH391" s="32"/>
      <c r="AI391" s="32"/>
      <c r="AJ391" s="32"/>
      <c r="AK391" s="32"/>
      <c r="AL391" s="32"/>
      <c r="AM391" s="32">
        <v>256</v>
      </c>
      <c r="AN391" s="32" t="str">
        <f t="shared" si="54"/>
        <v>No Retargeting</v>
      </c>
      <c r="AO391" s="32" t="s">
        <v>589</v>
      </c>
      <c r="AP391" s="32" t="str">
        <f t="shared" si="55"/>
        <v>no contextual</v>
      </c>
      <c r="AQ391" s="32"/>
      <c r="AR391" s="32"/>
      <c r="AS391" s="32"/>
      <c r="AT391" s="32"/>
    </row>
    <row r="392" spans="2:46" ht="15" customHeight="1" x14ac:dyDescent="0.25">
      <c r="B392" s="32">
        <v>20160384</v>
      </c>
      <c r="C392" s="32"/>
      <c r="D392" s="32"/>
      <c r="E392" s="32"/>
      <c r="F392" s="32"/>
      <c r="G392" s="244"/>
      <c r="H392" s="244"/>
      <c r="I392" s="91">
        <f t="shared" si="60"/>
        <v>0</v>
      </c>
      <c r="J392" s="32"/>
      <c r="K392" s="32"/>
      <c r="L392" s="32"/>
      <c r="M392" s="32"/>
      <c r="N392" s="32"/>
      <c r="O392" s="32"/>
      <c r="P392" s="32"/>
      <c r="Q392" s="32"/>
      <c r="R392" s="186"/>
      <c r="S392" s="186"/>
      <c r="T392" s="254"/>
      <c r="U392" s="254">
        <f t="shared" si="56"/>
        <v>0</v>
      </c>
      <c r="V392" s="254">
        <f t="shared" si="57"/>
        <v>0</v>
      </c>
      <c r="W392" s="255"/>
      <c r="X392" s="26">
        <f t="shared" si="61"/>
        <v>0</v>
      </c>
      <c r="Y392" s="26">
        <f t="shared" si="58"/>
        <v>0</v>
      </c>
      <c r="Z392" s="26">
        <f t="shared" si="59"/>
        <v>0</v>
      </c>
      <c r="AA392" s="32"/>
      <c r="AB392" s="289"/>
      <c r="AC392" s="289"/>
      <c r="AD392" s="32">
        <v>3</v>
      </c>
      <c r="AE392" s="32" t="str">
        <f t="shared" si="62"/>
        <v>25</v>
      </c>
      <c r="AF392" s="32"/>
      <c r="AG392" s="32"/>
      <c r="AH392" s="32"/>
      <c r="AI392" s="32"/>
      <c r="AJ392" s="32"/>
      <c r="AK392" s="32"/>
      <c r="AL392" s="32"/>
      <c r="AM392" s="32">
        <v>257</v>
      </c>
      <c r="AN392" s="32" t="str">
        <f t="shared" si="54"/>
        <v>No Retargeting</v>
      </c>
      <c r="AO392" s="32" t="s">
        <v>589</v>
      </c>
      <c r="AP392" s="32" t="str">
        <f t="shared" si="55"/>
        <v>no contextual</v>
      </c>
      <c r="AQ392" s="32"/>
      <c r="AR392" s="32"/>
      <c r="AS392" s="32"/>
      <c r="AT392" s="32"/>
    </row>
    <row r="393" spans="2:46" ht="15" customHeight="1" x14ac:dyDescent="0.25">
      <c r="B393" s="32">
        <v>20160385</v>
      </c>
      <c r="C393" s="32"/>
      <c r="D393" s="32"/>
      <c r="E393" s="32"/>
      <c r="F393" s="32"/>
      <c r="G393" s="244"/>
      <c r="H393" s="244"/>
      <c r="I393" s="91">
        <f t="shared" si="60"/>
        <v>0</v>
      </c>
      <c r="J393" s="32"/>
      <c r="K393" s="32"/>
      <c r="L393" s="32"/>
      <c r="M393" s="32"/>
      <c r="N393" s="32"/>
      <c r="O393" s="32"/>
      <c r="P393" s="32"/>
      <c r="Q393" s="32"/>
      <c r="R393" s="186"/>
      <c r="S393" s="186"/>
      <c r="T393" s="254"/>
      <c r="U393" s="254">
        <f t="shared" si="56"/>
        <v>0</v>
      </c>
      <c r="V393" s="254">
        <f t="shared" si="57"/>
        <v>0</v>
      </c>
      <c r="W393" s="255"/>
      <c r="X393" s="26">
        <f t="shared" si="61"/>
        <v>0</v>
      </c>
      <c r="Y393" s="26">
        <f t="shared" si="58"/>
        <v>0</v>
      </c>
      <c r="Z393" s="26">
        <f t="shared" si="59"/>
        <v>0</v>
      </c>
      <c r="AA393" s="32"/>
      <c r="AB393" s="289"/>
      <c r="AC393" s="289"/>
      <c r="AD393" s="32">
        <v>3</v>
      </c>
      <c r="AE393" s="32" t="str">
        <f t="shared" si="62"/>
        <v>25</v>
      </c>
      <c r="AF393" s="32"/>
      <c r="AG393" s="32"/>
      <c r="AH393" s="32"/>
      <c r="AI393" s="32"/>
      <c r="AJ393" s="32"/>
      <c r="AK393" s="32"/>
      <c r="AL393" s="32"/>
      <c r="AM393" s="32">
        <v>258</v>
      </c>
      <c r="AN393" s="32" t="str">
        <f t="shared" ref="AN393:AN456" si="63">IF(ISNUMBER(SEARCH("retargeting",L393&amp;M393&amp;N393&amp;O393,1)),"Specify Tagging","No Retargeting")</f>
        <v>No Retargeting</v>
      </c>
      <c r="AO393" s="32" t="s">
        <v>589</v>
      </c>
      <c r="AP393" s="32" t="str">
        <f t="shared" ref="AP393:AP456" si="64">IF(ISNUMBER(SEARCH("Context",L393&amp;M393&amp;N393&amp;O393,1)),"Please Provide list","no contextual")</f>
        <v>no contextual</v>
      </c>
      <c r="AQ393" s="32"/>
      <c r="AR393" s="32"/>
      <c r="AS393" s="32"/>
      <c r="AT393" s="32"/>
    </row>
    <row r="394" spans="2:46" ht="15" customHeight="1" x14ac:dyDescent="0.25">
      <c r="B394" s="32">
        <v>20160386</v>
      </c>
      <c r="C394" s="32"/>
      <c r="D394" s="32"/>
      <c r="E394" s="32"/>
      <c r="F394" s="32"/>
      <c r="G394" s="244"/>
      <c r="H394" s="244"/>
      <c r="I394" s="91">
        <f t="shared" si="60"/>
        <v>0</v>
      </c>
      <c r="J394" s="32"/>
      <c r="K394" s="32"/>
      <c r="L394" s="32"/>
      <c r="M394" s="32"/>
      <c r="N394" s="32"/>
      <c r="O394" s="32"/>
      <c r="P394" s="32"/>
      <c r="Q394" s="32"/>
      <c r="R394" s="186"/>
      <c r="S394" s="186"/>
      <c r="T394" s="254"/>
      <c r="U394" s="254">
        <f t="shared" ref="U394:U457" si="65">T394*R394</f>
        <v>0</v>
      </c>
      <c r="V394" s="254">
        <f t="shared" ref="V394:V457" si="66">T394*S394</f>
        <v>0</v>
      </c>
      <c r="W394" s="255"/>
      <c r="X394" s="26">
        <f t="shared" si="61"/>
        <v>0</v>
      </c>
      <c r="Y394" s="26">
        <f t="shared" ref="Y394:Y457" si="67">X394*R394</f>
        <v>0</v>
      </c>
      <c r="Z394" s="26">
        <f t="shared" ref="Z394:Z457" si="68">X394*S394</f>
        <v>0</v>
      </c>
      <c r="AA394" s="32"/>
      <c r="AB394" s="289"/>
      <c r="AC394" s="289"/>
      <c r="AD394" s="32">
        <v>3</v>
      </c>
      <c r="AE394" s="32" t="str">
        <f t="shared" si="62"/>
        <v>25</v>
      </c>
      <c r="AF394" s="32"/>
      <c r="AG394" s="32"/>
      <c r="AH394" s="32"/>
      <c r="AI394" s="32"/>
      <c r="AJ394" s="32"/>
      <c r="AK394" s="32"/>
      <c r="AL394" s="32"/>
      <c r="AM394" s="32">
        <v>259</v>
      </c>
      <c r="AN394" s="32" t="str">
        <f t="shared" si="63"/>
        <v>No Retargeting</v>
      </c>
      <c r="AO394" s="32" t="s">
        <v>589</v>
      </c>
      <c r="AP394" s="32" t="str">
        <f t="shared" si="64"/>
        <v>no contextual</v>
      </c>
      <c r="AQ394" s="32"/>
      <c r="AR394" s="32"/>
      <c r="AS394" s="32"/>
      <c r="AT394" s="32"/>
    </row>
    <row r="395" spans="2:46" ht="15" customHeight="1" x14ac:dyDescent="0.25">
      <c r="B395" s="32">
        <v>20160387</v>
      </c>
      <c r="C395" s="32"/>
      <c r="D395" s="32"/>
      <c r="E395" s="32"/>
      <c r="F395" s="32"/>
      <c r="G395" s="244"/>
      <c r="H395" s="244"/>
      <c r="I395" s="91">
        <f t="shared" si="60"/>
        <v>0</v>
      </c>
      <c r="J395" s="32"/>
      <c r="K395" s="32"/>
      <c r="L395" s="32"/>
      <c r="M395" s="32"/>
      <c r="N395" s="32"/>
      <c r="O395" s="32"/>
      <c r="P395" s="32"/>
      <c r="Q395" s="32"/>
      <c r="R395" s="186"/>
      <c r="S395" s="186"/>
      <c r="T395" s="254"/>
      <c r="U395" s="254">
        <f t="shared" si="65"/>
        <v>0</v>
      </c>
      <c r="V395" s="254">
        <f t="shared" si="66"/>
        <v>0</v>
      </c>
      <c r="W395" s="255"/>
      <c r="X395" s="26">
        <f t="shared" si="61"/>
        <v>0</v>
      </c>
      <c r="Y395" s="26">
        <f t="shared" si="67"/>
        <v>0</v>
      </c>
      <c r="Z395" s="26">
        <f t="shared" si="68"/>
        <v>0</v>
      </c>
      <c r="AA395" s="32"/>
      <c r="AB395" s="289"/>
      <c r="AC395" s="289"/>
      <c r="AD395" s="32">
        <v>3</v>
      </c>
      <c r="AE395" s="32" t="str">
        <f t="shared" si="62"/>
        <v>25</v>
      </c>
      <c r="AF395" s="32"/>
      <c r="AG395" s="32"/>
      <c r="AH395" s="32"/>
      <c r="AI395" s="32"/>
      <c r="AJ395" s="32"/>
      <c r="AK395" s="32"/>
      <c r="AL395" s="32"/>
      <c r="AM395" s="32">
        <v>260</v>
      </c>
      <c r="AN395" s="32" t="str">
        <f t="shared" si="63"/>
        <v>No Retargeting</v>
      </c>
      <c r="AO395" s="32" t="s">
        <v>589</v>
      </c>
      <c r="AP395" s="32" t="str">
        <f t="shared" si="64"/>
        <v>no contextual</v>
      </c>
      <c r="AQ395" s="32"/>
      <c r="AR395" s="32"/>
      <c r="AS395" s="32"/>
      <c r="AT395" s="32"/>
    </row>
    <row r="396" spans="2:46" ht="15" customHeight="1" x14ac:dyDescent="0.25">
      <c r="B396" s="32">
        <v>20160388</v>
      </c>
      <c r="C396" s="32"/>
      <c r="D396" s="32"/>
      <c r="E396" s="32"/>
      <c r="F396" s="32"/>
      <c r="G396" s="244"/>
      <c r="H396" s="244"/>
      <c r="I396" s="91">
        <f t="shared" si="60"/>
        <v>0</v>
      </c>
      <c r="J396" s="32"/>
      <c r="K396" s="32"/>
      <c r="L396" s="32"/>
      <c r="M396" s="32"/>
      <c r="N396" s="32"/>
      <c r="O396" s="32"/>
      <c r="P396" s="32"/>
      <c r="Q396" s="32"/>
      <c r="R396" s="186"/>
      <c r="S396" s="186"/>
      <c r="T396" s="254"/>
      <c r="U396" s="254">
        <f t="shared" si="65"/>
        <v>0</v>
      </c>
      <c r="V396" s="254">
        <f t="shared" si="66"/>
        <v>0</v>
      </c>
      <c r="W396" s="255"/>
      <c r="X396" s="26">
        <f t="shared" si="61"/>
        <v>0</v>
      </c>
      <c r="Y396" s="26">
        <f t="shared" si="67"/>
        <v>0</v>
      </c>
      <c r="Z396" s="26">
        <f t="shared" si="68"/>
        <v>0</v>
      </c>
      <c r="AA396" s="32"/>
      <c r="AB396" s="289"/>
      <c r="AC396" s="289"/>
      <c r="AD396" s="32">
        <v>3</v>
      </c>
      <c r="AE396" s="32" t="str">
        <f t="shared" si="62"/>
        <v>25</v>
      </c>
      <c r="AF396" s="32"/>
      <c r="AG396" s="32"/>
      <c r="AH396" s="32"/>
      <c r="AI396" s="32"/>
      <c r="AJ396" s="32"/>
      <c r="AK396" s="32"/>
      <c r="AL396" s="32"/>
      <c r="AM396" s="32">
        <v>261</v>
      </c>
      <c r="AN396" s="32" t="str">
        <f t="shared" si="63"/>
        <v>No Retargeting</v>
      </c>
      <c r="AO396" s="32" t="s">
        <v>589</v>
      </c>
      <c r="AP396" s="32" t="str">
        <f t="shared" si="64"/>
        <v>no contextual</v>
      </c>
      <c r="AQ396" s="32"/>
      <c r="AR396" s="32"/>
      <c r="AS396" s="32"/>
      <c r="AT396" s="32"/>
    </row>
    <row r="397" spans="2:46" ht="15" customHeight="1" x14ac:dyDescent="0.25">
      <c r="B397" s="32">
        <v>20160389</v>
      </c>
      <c r="C397" s="32"/>
      <c r="D397" s="32"/>
      <c r="E397" s="32"/>
      <c r="F397" s="32"/>
      <c r="G397" s="244"/>
      <c r="H397" s="244"/>
      <c r="I397" s="91">
        <f t="shared" si="60"/>
        <v>0</v>
      </c>
      <c r="J397" s="32"/>
      <c r="K397" s="32"/>
      <c r="L397" s="32"/>
      <c r="M397" s="32"/>
      <c r="N397" s="32"/>
      <c r="O397" s="32"/>
      <c r="P397" s="32"/>
      <c r="Q397" s="32"/>
      <c r="R397" s="186"/>
      <c r="S397" s="186"/>
      <c r="T397" s="254"/>
      <c r="U397" s="254">
        <f t="shared" si="65"/>
        <v>0</v>
      </c>
      <c r="V397" s="254">
        <f t="shared" si="66"/>
        <v>0</v>
      </c>
      <c r="W397" s="255"/>
      <c r="X397" s="26">
        <f t="shared" si="61"/>
        <v>0</v>
      </c>
      <c r="Y397" s="26">
        <f t="shared" si="67"/>
        <v>0</v>
      </c>
      <c r="Z397" s="26">
        <f t="shared" si="68"/>
        <v>0</v>
      </c>
      <c r="AA397" s="32"/>
      <c r="AB397" s="289"/>
      <c r="AC397" s="289"/>
      <c r="AD397" s="32">
        <v>3</v>
      </c>
      <c r="AE397" s="32" t="str">
        <f t="shared" si="62"/>
        <v>25</v>
      </c>
      <c r="AF397" s="32"/>
      <c r="AG397" s="32"/>
      <c r="AH397" s="32"/>
      <c r="AI397" s="32"/>
      <c r="AJ397" s="32"/>
      <c r="AK397" s="32"/>
      <c r="AL397" s="32"/>
      <c r="AM397" s="32">
        <v>262</v>
      </c>
      <c r="AN397" s="32" t="str">
        <f t="shared" si="63"/>
        <v>No Retargeting</v>
      </c>
      <c r="AO397" s="32" t="s">
        <v>589</v>
      </c>
      <c r="AP397" s="32" t="str">
        <f t="shared" si="64"/>
        <v>no contextual</v>
      </c>
      <c r="AQ397" s="32"/>
      <c r="AR397" s="32"/>
      <c r="AS397" s="32"/>
      <c r="AT397" s="32"/>
    </row>
    <row r="398" spans="2:46" ht="15" customHeight="1" x14ac:dyDescent="0.25">
      <c r="B398" s="32">
        <v>20160390</v>
      </c>
      <c r="C398" s="32"/>
      <c r="D398" s="32"/>
      <c r="E398" s="32"/>
      <c r="F398" s="32"/>
      <c r="G398" s="244"/>
      <c r="H398" s="244"/>
      <c r="I398" s="91">
        <f t="shared" si="60"/>
        <v>0</v>
      </c>
      <c r="J398" s="32"/>
      <c r="K398" s="32"/>
      <c r="L398" s="32"/>
      <c r="M398" s="32"/>
      <c r="N398" s="32"/>
      <c r="O398" s="32"/>
      <c r="P398" s="32"/>
      <c r="Q398" s="32"/>
      <c r="R398" s="186"/>
      <c r="S398" s="186"/>
      <c r="T398" s="254"/>
      <c r="U398" s="254">
        <f t="shared" si="65"/>
        <v>0</v>
      </c>
      <c r="V398" s="254">
        <f t="shared" si="66"/>
        <v>0</v>
      </c>
      <c r="W398" s="255"/>
      <c r="X398" s="26">
        <f t="shared" si="61"/>
        <v>0</v>
      </c>
      <c r="Y398" s="26">
        <f t="shared" si="67"/>
        <v>0</v>
      </c>
      <c r="Z398" s="26">
        <f t="shared" si="68"/>
        <v>0</v>
      </c>
      <c r="AA398" s="32"/>
      <c r="AB398" s="289"/>
      <c r="AC398" s="289"/>
      <c r="AD398" s="32">
        <v>3</v>
      </c>
      <c r="AE398" s="32" t="str">
        <f t="shared" si="62"/>
        <v>25</v>
      </c>
      <c r="AF398" s="32"/>
      <c r="AG398" s="32"/>
      <c r="AH398" s="32"/>
      <c r="AI398" s="32"/>
      <c r="AJ398" s="32"/>
      <c r="AK398" s="32"/>
      <c r="AL398" s="32"/>
      <c r="AM398" s="32">
        <v>263</v>
      </c>
      <c r="AN398" s="32" t="str">
        <f t="shared" si="63"/>
        <v>No Retargeting</v>
      </c>
      <c r="AO398" s="32" t="s">
        <v>589</v>
      </c>
      <c r="AP398" s="32" t="str">
        <f t="shared" si="64"/>
        <v>no contextual</v>
      </c>
      <c r="AQ398" s="32"/>
      <c r="AR398" s="32"/>
      <c r="AS398" s="32"/>
      <c r="AT398" s="32"/>
    </row>
    <row r="399" spans="2:46" ht="15" customHeight="1" x14ac:dyDescent="0.25">
      <c r="B399" s="32">
        <v>20160391</v>
      </c>
      <c r="C399" s="32"/>
      <c r="D399" s="32"/>
      <c r="E399" s="32"/>
      <c r="F399" s="32"/>
      <c r="G399" s="244"/>
      <c r="H399" s="244"/>
      <c r="I399" s="91">
        <f t="shared" si="60"/>
        <v>0</v>
      </c>
      <c r="J399" s="32"/>
      <c r="K399" s="32"/>
      <c r="L399" s="32"/>
      <c r="M399" s="32"/>
      <c r="N399" s="32"/>
      <c r="O399" s="32"/>
      <c r="P399" s="32"/>
      <c r="Q399" s="32"/>
      <c r="R399" s="186"/>
      <c r="S399" s="186"/>
      <c r="T399" s="254"/>
      <c r="U399" s="254">
        <f t="shared" si="65"/>
        <v>0</v>
      </c>
      <c r="V399" s="254">
        <f t="shared" si="66"/>
        <v>0</v>
      </c>
      <c r="W399" s="255"/>
      <c r="X399" s="26">
        <f t="shared" si="61"/>
        <v>0</v>
      </c>
      <c r="Y399" s="26">
        <f t="shared" si="67"/>
        <v>0</v>
      </c>
      <c r="Z399" s="26">
        <f t="shared" si="68"/>
        <v>0</v>
      </c>
      <c r="AA399" s="32"/>
      <c r="AB399" s="289"/>
      <c r="AC399" s="289"/>
      <c r="AD399" s="32">
        <v>3</v>
      </c>
      <c r="AE399" s="32" t="str">
        <f t="shared" si="62"/>
        <v>25</v>
      </c>
      <c r="AF399" s="32"/>
      <c r="AG399" s="32"/>
      <c r="AH399" s="32"/>
      <c r="AI399" s="32"/>
      <c r="AJ399" s="32"/>
      <c r="AK399" s="32"/>
      <c r="AL399" s="32"/>
      <c r="AM399" s="32">
        <v>264</v>
      </c>
      <c r="AN399" s="32" t="str">
        <f t="shared" si="63"/>
        <v>No Retargeting</v>
      </c>
      <c r="AO399" s="32" t="s">
        <v>589</v>
      </c>
      <c r="AP399" s="32" t="str">
        <f t="shared" si="64"/>
        <v>no contextual</v>
      </c>
      <c r="AQ399" s="32"/>
      <c r="AR399" s="32"/>
      <c r="AS399" s="32"/>
      <c r="AT399" s="32"/>
    </row>
    <row r="400" spans="2:46" ht="15" customHeight="1" x14ac:dyDescent="0.25">
      <c r="B400" s="32">
        <v>20160392</v>
      </c>
      <c r="C400" s="32"/>
      <c r="D400" s="32"/>
      <c r="E400" s="32"/>
      <c r="F400" s="32"/>
      <c r="G400" s="244"/>
      <c r="H400" s="244"/>
      <c r="I400" s="91">
        <f t="shared" ref="I400:I463" si="69">IF(G400=0,0,(WORKDAY(G400,-5,Holidays)))</f>
        <v>0</v>
      </c>
      <c r="J400" s="32"/>
      <c r="K400" s="32"/>
      <c r="L400" s="32"/>
      <c r="M400" s="32"/>
      <c r="N400" s="32"/>
      <c r="O400" s="32"/>
      <c r="P400" s="32"/>
      <c r="Q400" s="32"/>
      <c r="R400" s="186"/>
      <c r="S400" s="186"/>
      <c r="T400" s="254"/>
      <c r="U400" s="254">
        <f t="shared" si="65"/>
        <v>0</v>
      </c>
      <c r="V400" s="254">
        <f t="shared" si="66"/>
        <v>0</v>
      </c>
      <c r="W400" s="255"/>
      <c r="X400" s="26">
        <f t="shared" ref="X400:X463" si="70">T400/1000*W400</f>
        <v>0</v>
      </c>
      <c r="Y400" s="26">
        <f t="shared" si="67"/>
        <v>0</v>
      </c>
      <c r="Z400" s="26">
        <f t="shared" si="68"/>
        <v>0</v>
      </c>
      <c r="AA400" s="32"/>
      <c r="AB400" s="289"/>
      <c r="AC400" s="289"/>
      <c r="AD400" s="32">
        <v>3</v>
      </c>
      <c r="AE400" s="32" t="str">
        <f t="shared" ref="AE400:AE463" si="71">IF(J400="xaxis TV","10","25")</f>
        <v>25</v>
      </c>
      <c r="AF400" s="32"/>
      <c r="AG400" s="32"/>
      <c r="AH400" s="32"/>
      <c r="AI400" s="32"/>
      <c r="AJ400" s="32"/>
      <c r="AK400" s="32"/>
      <c r="AL400" s="32"/>
      <c r="AM400" s="32">
        <v>265</v>
      </c>
      <c r="AN400" s="32" t="str">
        <f t="shared" si="63"/>
        <v>No Retargeting</v>
      </c>
      <c r="AO400" s="32" t="s">
        <v>589</v>
      </c>
      <c r="AP400" s="32" t="str">
        <f t="shared" si="64"/>
        <v>no contextual</v>
      </c>
      <c r="AQ400" s="32"/>
      <c r="AR400" s="32"/>
      <c r="AS400" s="32"/>
      <c r="AT400" s="32"/>
    </row>
    <row r="401" spans="2:46" ht="15" customHeight="1" x14ac:dyDescent="0.25">
      <c r="B401" s="32">
        <v>20160393</v>
      </c>
      <c r="C401" s="32"/>
      <c r="D401" s="32"/>
      <c r="E401" s="32"/>
      <c r="F401" s="32"/>
      <c r="G401" s="244"/>
      <c r="H401" s="244"/>
      <c r="I401" s="91">
        <f t="shared" si="69"/>
        <v>0</v>
      </c>
      <c r="J401" s="32"/>
      <c r="K401" s="32"/>
      <c r="L401" s="32"/>
      <c r="M401" s="32"/>
      <c r="N401" s="32"/>
      <c r="O401" s="32"/>
      <c r="P401" s="32"/>
      <c r="Q401" s="32"/>
      <c r="R401" s="186"/>
      <c r="S401" s="186"/>
      <c r="T401" s="254"/>
      <c r="U401" s="254">
        <f t="shared" si="65"/>
        <v>0</v>
      </c>
      <c r="V401" s="254">
        <f t="shared" si="66"/>
        <v>0</v>
      </c>
      <c r="W401" s="255"/>
      <c r="X401" s="26">
        <f t="shared" si="70"/>
        <v>0</v>
      </c>
      <c r="Y401" s="26">
        <f t="shared" si="67"/>
        <v>0</v>
      </c>
      <c r="Z401" s="26">
        <f t="shared" si="68"/>
        <v>0</v>
      </c>
      <c r="AA401" s="32"/>
      <c r="AB401" s="289"/>
      <c r="AC401" s="289"/>
      <c r="AD401" s="32">
        <v>3</v>
      </c>
      <c r="AE401" s="32" t="str">
        <f t="shared" si="71"/>
        <v>25</v>
      </c>
      <c r="AF401" s="32"/>
      <c r="AG401" s="32"/>
      <c r="AH401" s="32"/>
      <c r="AI401" s="32"/>
      <c r="AJ401" s="32"/>
      <c r="AK401" s="32"/>
      <c r="AL401" s="32"/>
      <c r="AM401" s="32">
        <v>266</v>
      </c>
      <c r="AN401" s="32" t="str">
        <f t="shared" si="63"/>
        <v>No Retargeting</v>
      </c>
      <c r="AO401" s="32" t="s">
        <v>589</v>
      </c>
      <c r="AP401" s="32" t="str">
        <f t="shared" si="64"/>
        <v>no contextual</v>
      </c>
      <c r="AQ401" s="32"/>
      <c r="AR401" s="32"/>
      <c r="AS401" s="32"/>
      <c r="AT401" s="32"/>
    </row>
    <row r="402" spans="2:46" ht="15" customHeight="1" x14ac:dyDescent="0.25">
      <c r="B402" s="32">
        <v>20160394</v>
      </c>
      <c r="C402" s="32"/>
      <c r="D402" s="32"/>
      <c r="E402" s="32"/>
      <c r="F402" s="32"/>
      <c r="G402" s="244"/>
      <c r="H402" s="244"/>
      <c r="I402" s="91">
        <f t="shared" si="69"/>
        <v>0</v>
      </c>
      <c r="J402" s="32"/>
      <c r="K402" s="32"/>
      <c r="L402" s="32"/>
      <c r="M402" s="32"/>
      <c r="N402" s="32"/>
      <c r="O402" s="32"/>
      <c r="P402" s="32"/>
      <c r="Q402" s="32"/>
      <c r="R402" s="186"/>
      <c r="S402" s="186"/>
      <c r="T402" s="254"/>
      <c r="U402" s="254">
        <f t="shared" si="65"/>
        <v>0</v>
      </c>
      <c r="V402" s="254">
        <f t="shared" si="66"/>
        <v>0</v>
      </c>
      <c r="W402" s="255"/>
      <c r="X402" s="26">
        <f t="shared" si="70"/>
        <v>0</v>
      </c>
      <c r="Y402" s="26">
        <f t="shared" si="67"/>
        <v>0</v>
      </c>
      <c r="Z402" s="26">
        <f t="shared" si="68"/>
        <v>0</v>
      </c>
      <c r="AA402" s="32"/>
      <c r="AB402" s="289"/>
      <c r="AC402" s="289"/>
      <c r="AD402" s="32">
        <v>3</v>
      </c>
      <c r="AE402" s="32" t="str">
        <f t="shared" si="71"/>
        <v>25</v>
      </c>
      <c r="AF402" s="32"/>
      <c r="AG402" s="32"/>
      <c r="AH402" s="32"/>
      <c r="AI402" s="32"/>
      <c r="AJ402" s="32"/>
      <c r="AK402" s="32"/>
      <c r="AL402" s="32"/>
      <c r="AM402" s="32">
        <v>267</v>
      </c>
      <c r="AN402" s="32" t="str">
        <f t="shared" si="63"/>
        <v>No Retargeting</v>
      </c>
      <c r="AO402" s="32" t="s">
        <v>589</v>
      </c>
      <c r="AP402" s="32" t="str">
        <f t="shared" si="64"/>
        <v>no contextual</v>
      </c>
      <c r="AQ402" s="32"/>
      <c r="AR402" s="32"/>
      <c r="AS402" s="32"/>
      <c r="AT402" s="32"/>
    </row>
    <row r="403" spans="2:46" ht="15" customHeight="1" x14ac:dyDescent="0.25">
      <c r="B403" s="32">
        <v>20160395</v>
      </c>
      <c r="C403" s="32"/>
      <c r="D403" s="32"/>
      <c r="E403" s="32"/>
      <c r="F403" s="32"/>
      <c r="G403" s="244"/>
      <c r="H403" s="244"/>
      <c r="I403" s="91">
        <f t="shared" si="69"/>
        <v>0</v>
      </c>
      <c r="J403" s="32"/>
      <c r="K403" s="32"/>
      <c r="L403" s="32"/>
      <c r="M403" s="32"/>
      <c r="N403" s="32"/>
      <c r="O403" s="32"/>
      <c r="P403" s="32"/>
      <c r="Q403" s="32"/>
      <c r="R403" s="186"/>
      <c r="S403" s="186"/>
      <c r="T403" s="254"/>
      <c r="U403" s="254">
        <f t="shared" si="65"/>
        <v>0</v>
      </c>
      <c r="V403" s="254">
        <f t="shared" si="66"/>
        <v>0</v>
      </c>
      <c r="W403" s="255"/>
      <c r="X403" s="26">
        <f t="shared" si="70"/>
        <v>0</v>
      </c>
      <c r="Y403" s="26">
        <f t="shared" si="67"/>
        <v>0</v>
      </c>
      <c r="Z403" s="26">
        <f t="shared" si="68"/>
        <v>0</v>
      </c>
      <c r="AA403" s="32"/>
      <c r="AB403" s="289"/>
      <c r="AC403" s="289"/>
      <c r="AD403" s="32">
        <v>3</v>
      </c>
      <c r="AE403" s="32" t="str">
        <f t="shared" si="71"/>
        <v>25</v>
      </c>
      <c r="AF403" s="32"/>
      <c r="AG403" s="32"/>
      <c r="AH403" s="32"/>
      <c r="AI403" s="32"/>
      <c r="AJ403" s="32"/>
      <c r="AK403" s="32"/>
      <c r="AL403" s="32"/>
      <c r="AM403" s="32">
        <v>268</v>
      </c>
      <c r="AN403" s="32" t="str">
        <f t="shared" si="63"/>
        <v>No Retargeting</v>
      </c>
      <c r="AO403" s="32" t="s">
        <v>589</v>
      </c>
      <c r="AP403" s="32" t="str">
        <f t="shared" si="64"/>
        <v>no contextual</v>
      </c>
      <c r="AQ403" s="32"/>
      <c r="AR403" s="32"/>
      <c r="AS403" s="32"/>
      <c r="AT403" s="32"/>
    </row>
    <row r="404" spans="2:46" ht="15" customHeight="1" x14ac:dyDescent="0.25">
      <c r="B404" s="32">
        <v>20160396</v>
      </c>
      <c r="C404" s="32"/>
      <c r="D404" s="32"/>
      <c r="E404" s="32"/>
      <c r="F404" s="32"/>
      <c r="G404" s="244"/>
      <c r="H404" s="244"/>
      <c r="I404" s="91">
        <f t="shared" si="69"/>
        <v>0</v>
      </c>
      <c r="J404" s="32"/>
      <c r="K404" s="32"/>
      <c r="L404" s="32"/>
      <c r="M404" s="32"/>
      <c r="N404" s="32"/>
      <c r="O404" s="32"/>
      <c r="P404" s="32"/>
      <c r="Q404" s="32"/>
      <c r="R404" s="186"/>
      <c r="S404" s="186"/>
      <c r="T404" s="254"/>
      <c r="U404" s="254">
        <f t="shared" si="65"/>
        <v>0</v>
      </c>
      <c r="V404" s="254">
        <f t="shared" si="66"/>
        <v>0</v>
      </c>
      <c r="W404" s="255"/>
      <c r="X404" s="26">
        <f t="shared" si="70"/>
        <v>0</v>
      </c>
      <c r="Y404" s="26">
        <f t="shared" si="67"/>
        <v>0</v>
      </c>
      <c r="Z404" s="26">
        <f t="shared" si="68"/>
        <v>0</v>
      </c>
      <c r="AA404" s="32"/>
      <c r="AB404" s="289"/>
      <c r="AC404" s="289"/>
      <c r="AD404" s="32">
        <v>3</v>
      </c>
      <c r="AE404" s="32" t="str">
        <f t="shared" si="71"/>
        <v>25</v>
      </c>
      <c r="AF404" s="32"/>
      <c r="AG404" s="32"/>
      <c r="AH404" s="32"/>
      <c r="AI404" s="32"/>
      <c r="AJ404" s="32"/>
      <c r="AK404" s="32"/>
      <c r="AL404" s="32"/>
      <c r="AM404" s="32">
        <v>269</v>
      </c>
      <c r="AN404" s="32" t="str">
        <f t="shared" si="63"/>
        <v>No Retargeting</v>
      </c>
      <c r="AO404" s="32" t="s">
        <v>589</v>
      </c>
      <c r="AP404" s="32" t="str">
        <f t="shared" si="64"/>
        <v>no contextual</v>
      </c>
      <c r="AQ404" s="32"/>
      <c r="AR404" s="32"/>
      <c r="AS404" s="32"/>
      <c r="AT404" s="32"/>
    </row>
    <row r="405" spans="2:46" ht="15" customHeight="1" x14ac:dyDescent="0.25">
      <c r="B405" s="32">
        <v>20160397</v>
      </c>
      <c r="C405" s="32"/>
      <c r="D405" s="32"/>
      <c r="E405" s="32"/>
      <c r="F405" s="32"/>
      <c r="G405" s="244"/>
      <c r="H405" s="244"/>
      <c r="I405" s="91">
        <f t="shared" si="69"/>
        <v>0</v>
      </c>
      <c r="J405" s="32"/>
      <c r="K405" s="32"/>
      <c r="L405" s="32"/>
      <c r="M405" s="32"/>
      <c r="N405" s="32"/>
      <c r="O405" s="32"/>
      <c r="P405" s="32"/>
      <c r="Q405" s="32"/>
      <c r="R405" s="186"/>
      <c r="S405" s="186"/>
      <c r="T405" s="254"/>
      <c r="U405" s="254">
        <f t="shared" si="65"/>
        <v>0</v>
      </c>
      <c r="V405" s="254">
        <f t="shared" si="66"/>
        <v>0</v>
      </c>
      <c r="W405" s="255"/>
      <c r="X405" s="26">
        <f t="shared" si="70"/>
        <v>0</v>
      </c>
      <c r="Y405" s="26">
        <f t="shared" si="67"/>
        <v>0</v>
      </c>
      <c r="Z405" s="26">
        <f t="shared" si="68"/>
        <v>0</v>
      </c>
      <c r="AA405" s="32"/>
      <c r="AB405" s="289"/>
      <c r="AC405" s="289"/>
      <c r="AD405" s="32">
        <v>3</v>
      </c>
      <c r="AE405" s="32" t="str">
        <f t="shared" si="71"/>
        <v>25</v>
      </c>
      <c r="AF405" s="32"/>
      <c r="AG405" s="32"/>
      <c r="AH405" s="32"/>
      <c r="AI405" s="32"/>
      <c r="AJ405" s="32"/>
      <c r="AK405" s="32"/>
      <c r="AL405" s="32"/>
      <c r="AM405" s="32">
        <v>270</v>
      </c>
      <c r="AN405" s="32" t="str">
        <f t="shared" si="63"/>
        <v>No Retargeting</v>
      </c>
      <c r="AO405" s="32" t="s">
        <v>589</v>
      </c>
      <c r="AP405" s="32" t="str">
        <f t="shared" si="64"/>
        <v>no contextual</v>
      </c>
      <c r="AQ405" s="32"/>
      <c r="AR405" s="32"/>
      <c r="AS405" s="32"/>
      <c r="AT405" s="32"/>
    </row>
    <row r="406" spans="2:46" ht="15" customHeight="1" x14ac:dyDescent="0.25">
      <c r="B406" s="32">
        <v>20160398</v>
      </c>
      <c r="C406" s="32"/>
      <c r="D406" s="32"/>
      <c r="E406" s="32"/>
      <c r="F406" s="32"/>
      <c r="G406" s="244"/>
      <c r="H406" s="244"/>
      <c r="I406" s="91">
        <f t="shared" si="69"/>
        <v>0</v>
      </c>
      <c r="J406" s="32"/>
      <c r="K406" s="32"/>
      <c r="L406" s="32"/>
      <c r="M406" s="32"/>
      <c r="N406" s="32"/>
      <c r="O406" s="32"/>
      <c r="P406" s="32"/>
      <c r="Q406" s="32"/>
      <c r="R406" s="186"/>
      <c r="S406" s="186"/>
      <c r="T406" s="254"/>
      <c r="U406" s="254">
        <f t="shared" si="65"/>
        <v>0</v>
      </c>
      <c r="V406" s="254">
        <f t="shared" si="66"/>
        <v>0</v>
      </c>
      <c r="W406" s="255"/>
      <c r="X406" s="26">
        <f t="shared" si="70"/>
        <v>0</v>
      </c>
      <c r="Y406" s="26">
        <f t="shared" si="67"/>
        <v>0</v>
      </c>
      <c r="Z406" s="26">
        <f t="shared" si="68"/>
        <v>0</v>
      </c>
      <c r="AA406" s="32"/>
      <c r="AB406" s="289"/>
      <c r="AC406" s="289"/>
      <c r="AD406" s="32">
        <v>3</v>
      </c>
      <c r="AE406" s="32" t="str">
        <f t="shared" si="71"/>
        <v>25</v>
      </c>
      <c r="AF406" s="32"/>
      <c r="AG406" s="32"/>
      <c r="AH406" s="32"/>
      <c r="AI406" s="32"/>
      <c r="AJ406" s="32"/>
      <c r="AK406" s="32"/>
      <c r="AL406" s="32"/>
      <c r="AM406" s="32">
        <v>271</v>
      </c>
      <c r="AN406" s="32" t="str">
        <f t="shared" si="63"/>
        <v>No Retargeting</v>
      </c>
      <c r="AO406" s="32" t="s">
        <v>589</v>
      </c>
      <c r="AP406" s="32" t="str">
        <f t="shared" si="64"/>
        <v>no contextual</v>
      </c>
      <c r="AQ406" s="32"/>
      <c r="AR406" s="32"/>
      <c r="AS406" s="32"/>
      <c r="AT406" s="32"/>
    </row>
    <row r="407" spans="2:46" ht="15" customHeight="1" x14ac:dyDescent="0.25">
      <c r="B407" s="32">
        <v>20160399</v>
      </c>
      <c r="C407" s="32"/>
      <c r="D407" s="32"/>
      <c r="E407" s="32"/>
      <c r="F407" s="32"/>
      <c r="G407" s="244"/>
      <c r="H407" s="244"/>
      <c r="I407" s="91">
        <f t="shared" si="69"/>
        <v>0</v>
      </c>
      <c r="J407" s="32"/>
      <c r="K407" s="32"/>
      <c r="L407" s="32"/>
      <c r="M407" s="32"/>
      <c r="N407" s="32"/>
      <c r="O407" s="32"/>
      <c r="P407" s="32"/>
      <c r="Q407" s="32"/>
      <c r="R407" s="186"/>
      <c r="S407" s="186"/>
      <c r="T407" s="254"/>
      <c r="U407" s="254">
        <f t="shared" si="65"/>
        <v>0</v>
      </c>
      <c r="V407" s="254">
        <f t="shared" si="66"/>
        <v>0</v>
      </c>
      <c r="W407" s="255"/>
      <c r="X407" s="26">
        <f t="shared" si="70"/>
        <v>0</v>
      </c>
      <c r="Y407" s="26">
        <f t="shared" si="67"/>
        <v>0</v>
      </c>
      <c r="Z407" s="26">
        <f t="shared" si="68"/>
        <v>0</v>
      </c>
      <c r="AA407" s="32"/>
      <c r="AB407" s="289"/>
      <c r="AC407" s="289"/>
      <c r="AD407" s="32">
        <v>3</v>
      </c>
      <c r="AE407" s="32" t="str">
        <f t="shared" si="71"/>
        <v>25</v>
      </c>
      <c r="AF407" s="32"/>
      <c r="AG407" s="32"/>
      <c r="AH407" s="32"/>
      <c r="AI407" s="32"/>
      <c r="AJ407" s="32"/>
      <c r="AK407" s="32"/>
      <c r="AL407" s="32"/>
      <c r="AM407" s="32">
        <v>272</v>
      </c>
      <c r="AN407" s="32" t="str">
        <f t="shared" si="63"/>
        <v>No Retargeting</v>
      </c>
      <c r="AO407" s="32" t="s">
        <v>589</v>
      </c>
      <c r="AP407" s="32" t="str">
        <f t="shared" si="64"/>
        <v>no contextual</v>
      </c>
      <c r="AQ407" s="32"/>
      <c r="AR407" s="32"/>
      <c r="AS407" s="32"/>
      <c r="AT407" s="32"/>
    </row>
    <row r="408" spans="2:46" ht="15" customHeight="1" x14ac:dyDescent="0.25">
      <c r="B408" s="32">
        <v>20160400</v>
      </c>
      <c r="C408" s="32"/>
      <c r="D408" s="32"/>
      <c r="E408" s="32"/>
      <c r="F408" s="32"/>
      <c r="G408" s="244"/>
      <c r="H408" s="244"/>
      <c r="I408" s="91">
        <f t="shared" si="69"/>
        <v>0</v>
      </c>
      <c r="J408" s="32"/>
      <c r="K408" s="32"/>
      <c r="L408" s="32"/>
      <c r="M408" s="32"/>
      <c r="N408" s="32"/>
      <c r="O408" s="32"/>
      <c r="P408" s="32"/>
      <c r="Q408" s="32"/>
      <c r="R408" s="186"/>
      <c r="S408" s="186"/>
      <c r="T408" s="254"/>
      <c r="U408" s="254">
        <f t="shared" si="65"/>
        <v>0</v>
      </c>
      <c r="V408" s="254">
        <f t="shared" si="66"/>
        <v>0</v>
      </c>
      <c r="W408" s="255"/>
      <c r="X408" s="26">
        <f t="shared" si="70"/>
        <v>0</v>
      </c>
      <c r="Y408" s="26">
        <f t="shared" si="67"/>
        <v>0</v>
      </c>
      <c r="Z408" s="26">
        <f t="shared" si="68"/>
        <v>0</v>
      </c>
      <c r="AA408" s="32"/>
      <c r="AB408" s="289"/>
      <c r="AC408" s="289"/>
      <c r="AD408" s="32">
        <v>3</v>
      </c>
      <c r="AE408" s="32" t="str">
        <f t="shared" si="71"/>
        <v>25</v>
      </c>
      <c r="AF408" s="32"/>
      <c r="AG408" s="32"/>
      <c r="AH408" s="32"/>
      <c r="AI408" s="32"/>
      <c r="AJ408" s="32"/>
      <c r="AK408" s="32"/>
      <c r="AL408" s="32"/>
      <c r="AM408" s="32">
        <v>273</v>
      </c>
      <c r="AN408" s="32" t="str">
        <f t="shared" si="63"/>
        <v>No Retargeting</v>
      </c>
      <c r="AO408" s="32" t="s">
        <v>589</v>
      </c>
      <c r="AP408" s="32" t="str">
        <f t="shared" si="64"/>
        <v>no contextual</v>
      </c>
      <c r="AQ408" s="32"/>
      <c r="AR408" s="32"/>
      <c r="AS408" s="32"/>
      <c r="AT408" s="32"/>
    </row>
    <row r="409" spans="2:46" ht="15" customHeight="1" x14ac:dyDescent="0.25">
      <c r="B409" s="32">
        <v>20160401</v>
      </c>
      <c r="C409" s="32"/>
      <c r="D409" s="32"/>
      <c r="E409" s="32"/>
      <c r="F409" s="32"/>
      <c r="G409" s="244"/>
      <c r="H409" s="244"/>
      <c r="I409" s="91">
        <f t="shared" si="69"/>
        <v>0</v>
      </c>
      <c r="J409" s="32"/>
      <c r="K409" s="32"/>
      <c r="L409" s="32"/>
      <c r="M409" s="32"/>
      <c r="N409" s="32"/>
      <c r="O409" s="32"/>
      <c r="P409" s="32"/>
      <c r="Q409" s="32"/>
      <c r="R409" s="186"/>
      <c r="S409" s="186"/>
      <c r="T409" s="254"/>
      <c r="U409" s="254">
        <f t="shared" si="65"/>
        <v>0</v>
      </c>
      <c r="V409" s="254">
        <f t="shared" si="66"/>
        <v>0</v>
      </c>
      <c r="W409" s="255"/>
      <c r="X409" s="26">
        <f t="shared" si="70"/>
        <v>0</v>
      </c>
      <c r="Y409" s="26">
        <f t="shared" si="67"/>
        <v>0</v>
      </c>
      <c r="Z409" s="26">
        <f t="shared" si="68"/>
        <v>0</v>
      </c>
      <c r="AA409" s="32"/>
      <c r="AB409" s="289"/>
      <c r="AC409" s="289"/>
      <c r="AD409" s="32">
        <v>3</v>
      </c>
      <c r="AE409" s="32" t="str">
        <f t="shared" si="71"/>
        <v>25</v>
      </c>
      <c r="AF409" s="32"/>
      <c r="AG409" s="32"/>
      <c r="AH409" s="32"/>
      <c r="AI409" s="32"/>
      <c r="AJ409" s="32"/>
      <c r="AK409" s="32"/>
      <c r="AL409" s="32"/>
      <c r="AM409" s="32">
        <v>274</v>
      </c>
      <c r="AN409" s="32" t="str">
        <f t="shared" si="63"/>
        <v>No Retargeting</v>
      </c>
      <c r="AO409" s="32" t="s">
        <v>589</v>
      </c>
      <c r="AP409" s="32" t="str">
        <f t="shared" si="64"/>
        <v>no contextual</v>
      </c>
      <c r="AQ409" s="32"/>
      <c r="AR409" s="32"/>
      <c r="AS409" s="32"/>
      <c r="AT409" s="32"/>
    </row>
    <row r="410" spans="2:46" ht="15" customHeight="1" x14ac:dyDescent="0.25">
      <c r="B410" s="32">
        <v>20160402</v>
      </c>
      <c r="C410" s="32"/>
      <c r="D410" s="32"/>
      <c r="E410" s="32"/>
      <c r="F410" s="32"/>
      <c r="G410" s="244"/>
      <c r="H410" s="244"/>
      <c r="I410" s="91">
        <f t="shared" si="69"/>
        <v>0</v>
      </c>
      <c r="J410" s="32"/>
      <c r="K410" s="32"/>
      <c r="L410" s="32"/>
      <c r="M410" s="32"/>
      <c r="N410" s="32"/>
      <c r="O410" s="32"/>
      <c r="P410" s="32"/>
      <c r="Q410" s="32"/>
      <c r="R410" s="186"/>
      <c r="S410" s="186"/>
      <c r="T410" s="254"/>
      <c r="U410" s="254">
        <f t="shared" si="65"/>
        <v>0</v>
      </c>
      <c r="V410" s="254">
        <f t="shared" si="66"/>
        <v>0</v>
      </c>
      <c r="W410" s="255"/>
      <c r="X410" s="26">
        <f t="shared" si="70"/>
        <v>0</v>
      </c>
      <c r="Y410" s="26">
        <f t="shared" si="67"/>
        <v>0</v>
      </c>
      <c r="Z410" s="26">
        <f t="shared" si="68"/>
        <v>0</v>
      </c>
      <c r="AA410" s="32"/>
      <c r="AB410" s="289"/>
      <c r="AC410" s="289"/>
      <c r="AD410" s="32">
        <v>3</v>
      </c>
      <c r="AE410" s="32" t="str">
        <f t="shared" si="71"/>
        <v>25</v>
      </c>
      <c r="AF410" s="32"/>
      <c r="AG410" s="32"/>
      <c r="AH410" s="32"/>
      <c r="AI410" s="32"/>
      <c r="AJ410" s="32"/>
      <c r="AK410" s="32"/>
      <c r="AL410" s="32"/>
      <c r="AM410" s="32">
        <v>275</v>
      </c>
      <c r="AN410" s="32" t="str">
        <f t="shared" si="63"/>
        <v>No Retargeting</v>
      </c>
      <c r="AO410" s="32" t="s">
        <v>589</v>
      </c>
      <c r="AP410" s="32" t="str">
        <f t="shared" si="64"/>
        <v>no contextual</v>
      </c>
      <c r="AQ410" s="32"/>
      <c r="AR410" s="32"/>
      <c r="AS410" s="32"/>
      <c r="AT410" s="32"/>
    </row>
    <row r="411" spans="2:46" ht="15" customHeight="1" x14ac:dyDescent="0.25">
      <c r="B411" s="32">
        <v>20160403</v>
      </c>
      <c r="C411" s="32"/>
      <c r="D411" s="32"/>
      <c r="E411" s="32"/>
      <c r="F411" s="32"/>
      <c r="G411" s="244"/>
      <c r="H411" s="244"/>
      <c r="I411" s="91">
        <f t="shared" si="69"/>
        <v>0</v>
      </c>
      <c r="J411" s="32"/>
      <c r="K411" s="32"/>
      <c r="L411" s="32"/>
      <c r="M411" s="32"/>
      <c r="N411" s="32"/>
      <c r="O411" s="32"/>
      <c r="P411" s="32"/>
      <c r="Q411" s="32"/>
      <c r="R411" s="186"/>
      <c r="S411" s="186"/>
      <c r="T411" s="254"/>
      <c r="U411" s="254">
        <f t="shared" si="65"/>
        <v>0</v>
      </c>
      <c r="V411" s="254">
        <f t="shared" si="66"/>
        <v>0</v>
      </c>
      <c r="W411" s="255"/>
      <c r="X411" s="26">
        <f t="shared" si="70"/>
        <v>0</v>
      </c>
      <c r="Y411" s="26">
        <f t="shared" si="67"/>
        <v>0</v>
      </c>
      <c r="Z411" s="26">
        <f t="shared" si="68"/>
        <v>0</v>
      </c>
      <c r="AA411" s="32"/>
      <c r="AB411" s="289"/>
      <c r="AC411" s="289"/>
      <c r="AD411" s="32">
        <v>3</v>
      </c>
      <c r="AE411" s="32" t="str">
        <f t="shared" si="71"/>
        <v>25</v>
      </c>
      <c r="AF411" s="32"/>
      <c r="AG411" s="32"/>
      <c r="AH411" s="32"/>
      <c r="AI411" s="32"/>
      <c r="AJ411" s="32"/>
      <c r="AK411" s="32"/>
      <c r="AL411" s="32"/>
      <c r="AM411" s="32">
        <v>276</v>
      </c>
      <c r="AN411" s="32" t="str">
        <f t="shared" si="63"/>
        <v>No Retargeting</v>
      </c>
      <c r="AO411" s="32" t="s">
        <v>589</v>
      </c>
      <c r="AP411" s="32" t="str">
        <f t="shared" si="64"/>
        <v>no contextual</v>
      </c>
      <c r="AQ411" s="32"/>
      <c r="AR411" s="32"/>
      <c r="AS411" s="32"/>
      <c r="AT411" s="32"/>
    </row>
    <row r="412" spans="2:46" ht="15" customHeight="1" x14ac:dyDescent="0.25">
      <c r="B412" s="32">
        <v>20160404</v>
      </c>
      <c r="C412" s="32"/>
      <c r="D412" s="32"/>
      <c r="E412" s="32"/>
      <c r="F412" s="32"/>
      <c r="G412" s="244"/>
      <c r="H412" s="244"/>
      <c r="I412" s="91">
        <f t="shared" si="69"/>
        <v>0</v>
      </c>
      <c r="J412" s="32"/>
      <c r="K412" s="32"/>
      <c r="L412" s="32"/>
      <c r="M412" s="32"/>
      <c r="N412" s="32"/>
      <c r="O412" s="32"/>
      <c r="P412" s="32"/>
      <c r="Q412" s="32"/>
      <c r="R412" s="186"/>
      <c r="S412" s="186"/>
      <c r="T412" s="254"/>
      <c r="U412" s="254">
        <f t="shared" si="65"/>
        <v>0</v>
      </c>
      <c r="V412" s="254">
        <f t="shared" si="66"/>
        <v>0</v>
      </c>
      <c r="W412" s="255"/>
      <c r="X412" s="26">
        <f t="shared" si="70"/>
        <v>0</v>
      </c>
      <c r="Y412" s="26">
        <f t="shared" si="67"/>
        <v>0</v>
      </c>
      <c r="Z412" s="26">
        <f t="shared" si="68"/>
        <v>0</v>
      </c>
      <c r="AA412" s="32"/>
      <c r="AB412" s="289"/>
      <c r="AC412" s="289"/>
      <c r="AD412" s="32">
        <v>3</v>
      </c>
      <c r="AE412" s="32" t="str">
        <f t="shared" si="71"/>
        <v>25</v>
      </c>
      <c r="AF412" s="32"/>
      <c r="AG412" s="32"/>
      <c r="AH412" s="32"/>
      <c r="AI412" s="32"/>
      <c r="AJ412" s="32"/>
      <c r="AK412" s="32"/>
      <c r="AL412" s="32"/>
      <c r="AM412" s="32">
        <v>277</v>
      </c>
      <c r="AN412" s="32" t="str">
        <f t="shared" si="63"/>
        <v>No Retargeting</v>
      </c>
      <c r="AO412" s="32" t="s">
        <v>589</v>
      </c>
      <c r="AP412" s="32" t="str">
        <f t="shared" si="64"/>
        <v>no contextual</v>
      </c>
      <c r="AQ412" s="32"/>
      <c r="AR412" s="32"/>
      <c r="AS412" s="32"/>
      <c r="AT412" s="32"/>
    </row>
    <row r="413" spans="2:46" ht="15" customHeight="1" x14ac:dyDescent="0.25">
      <c r="B413" s="32">
        <v>20160405</v>
      </c>
      <c r="C413" s="32"/>
      <c r="D413" s="32"/>
      <c r="E413" s="32"/>
      <c r="F413" s="32"/>
      <c r="G413" s="244"/>
      <c r="H413" s="244"/>
      <c r="I413" s="91">
        <f t="shared" si="69"/>
        <v>0</v>
      </c>
      <c r="J413" s="32"/>
      <c r="K413" s="32"/>
      <c r="L413" s="32"/>
      <c r="M413" s="32"/>
      <c r="N413" s="32"/>
      <c r="O413" s="32"/>
      <c r="P413" s="32"/>
      <c r="Q413" s="32"/>
      <c r="R413" s="186"/>
      <c r="S413" s="186"/>
      <c r="T413" s="254"/>
      <c r="U413" s="254">
        <f t="shared" si="65"/>
        <v>0</v>
      </c>
      <c r="V413" s="254">
        <f t="shared" si="66"/>
        <v>0</v>
      </c>
      <c r="W413" s="255"/>
      <c r="X413" s="26">
        <f t="shared" si="70"/>
        <v>0</v>
      </c>
      <c r="Y413" s="26">
        <f t="shared" si="67"/>
        <v>0</v>
      </c>
      <c r="Z413" s="26">
        <f t="shared" si="68"/>
        <v>0</v>
      </c>
      <c r="AA413" s="32"/>
      <c r="AB413" s="289"/>
      <c r="AC413" s="289"/>
      <c r="AD413" s="32">
        <v>3</v>
      </c>
      <c r="AE413" s="32" t="str">
        <f t="shared" si="71"/>
        <v>25</v>
      </c>
      <c r="AF413" s="32"/>
      <c r="AG413" s="32"/>
      <c r="AH413" s="32"/>
      <c r="AI413" s="32"/>
      <c r="AJ413" s="32"/>
      <c r="AK413" s="32"/>
      <c r="AL413" s="32"/>
      <c r="AM413" s="32">
        <v>278</v>
      </c>
      <c r="AN413" s="32" t="str">
        <f t="shared" si="63"/>
        <v>No Retargeting</v>
      </c>
      <c r="AO413" s="32" t="s">
        <v>589</v>
      </c>
      <c r="AP413" s="32" t="str">
        <f t="shared" si="64"/>
        <v>no contextual</v>
      </c>
      <c r="AQ413" s="32"/>
      <c r="AR413" s="32"/>
      <c r="AS413" s="32"/>
      <c r="AT413" s="32"/>
    </row>
    <row r="414" spans="2:46" ht="15" customHeight="1" x14ac:dyDescent="0.25">
      <c r="B414" s="32">
        <v>20160406</v>
      </c>
      <c r="C414" s="32"/>
      <c r="D414" s="32"/>
      <c r="E414" s="32"/>
      <c r="F414" s="32"/>
      <c r="G414" s="244"/>
      <c r="H414" s="244"/>
      <c r="I414" s="91">
        <f t="shared" si="69"/>
        <v>0</v>
      </c>
      <c r="J414" s="32"/>
      <c r="K414" s="32"/>
      <c r="L414" s="32"/>
      <c r="M414" s="32"/>
      <c r="N414" s="32"/>
      <c r="O414" s="32"/>
      <c r="P414" s="32"/>
      <c r="Q414" s="32"/>
      <c r="R414" s="186"/>
      <c r="S414" s="186"/>
      <c r="T414" s="254"/>
      <c r="U414" s="254">
        <f t="shared" si="65"/>
        <v>0</v>
      </c>
      <c r="V414" s="254">
        <f t="shared" si="66"/>
        <v>0</v>
      </c>
      <c r="W414" s="255"/>
      <c r="X414" s="26">
        <f t="shared" si="70"/>
        <v>0</v>
      </c>
      <c r="Y414" s="26">
        <f t="shared" si="67"/>
        <v>0</v>
      </c>
      <c r="Z414" s="26">
        <f t="shared" si="68"/>
        <v>0</v>
      </c>
      <c r="AA414" s="32"/>
      <c r="AB414" s="289"/>
      <c r="AC414" s="289"/>
      <c r="AD414" s="32">
        <v>3</v>
      </c>
      <c r="AE414" s="32">
        <v>10</v>
      </c>
      <c r="AF414" s="32"/>
      <c r="AG414" s="32"/>
      <c r="AH414" s="32"/>
      <c r="AI414" s="32"/>
      <c r="AJ414" s="32"/>
      <c r="AK414" s="32"/>
      <c r="AL414" s="32"/>
      <c r="AM414" s="32">
        <v>279</v>
      </c>
      <c r="AN414" s="32" t="str">
        <f t="shared" si="63"/>
        <v>No Retargeting</v>
      </c>
      <c r="AO414" s="32" t="s">
        <v>589</v>
      </c>
      <c r="AP414" s="32" t="str">
        <f t="shared" si="64"/>
        <v>no contextual</v>
      </c>
      <c r="AQ414" s="32"/>
      <c r="AR414" s="32"/>
      <c r="AS414" s="32"/>
      <c r="AT414" s="32"/>
    </row>
    <row r="415" spans="2:46" ht="15" customHeight="1" x14ac:dyDescent="0.25">
      <c r="B415" s="32">
        <v>20160407</v>
      </c>
      <c r="C415" s="32"/>
      <c r="D415" s="32"/>
      <c r="E415" s="32"/>
      <c r="F415" s="32"/>
      <c r="G415" s="244"/>
      <c r="H415" s="244"/>
      <c r="I415" s="91">
        <f t="shared" si="69"/>
        <v>0</v>
      </c>
      <c r="J415" s="32"/>
      <c r="K415" s="32"/>
      <c r="L415" s="32"/>
      <c r="M415" s="32"/>
      <c r="N415" s="32"/>
      <c r="O415" s="32"/>
      <c r="P415" s="32"/>
      <c r="Q415" s="32"/>
      <c r="R415" s="186"/>
      <c r="S415" s="186"/>
      <c r="T415" s="254"/>
      <c r="U415" s="254">
        <f t="shared" si="65"/>
        <v>0</v>
      </c>
      <c r="V415" s="254">
        <f t="shared" si="66"/>
        <v>0</v>
      </c>
      <c r="W415" s="255"/>
      <c r="X415" s="26">
        <f t="shared" si="70"/>
        <v>0</v>
      </c>
      <c r="Y415" s="26">
        <f t="shared" si="67"/>
        <v>0</v>
      </c>
      <c r="Z415" s="26">
        <f t="shared" si="68"/>
        <v>0</v>
      </c>
      <c r="AA415" s="32"/>
      <c r="AB415" s="289"/>
      <c r="AC415" s="289"/>
      <c r="AD415" s="32">
        <v>3</v>
      </c>
      <c r="AE415" s="32" t="str">
        <f t="shared" si="71"/>
        <v>25</v>
      </c>
      <c r="AF415" s="32"/>
      <c r="AG415" s="32"/>
      <c r="AH415" s="32"/>
      <c r="AI415" s="32"/>
      <c r="AJ415" s="32"/>
      <c r="AK415" s="32"/>
      <c r="AL415" s="32"/>
      <c r="AM415" s="32">
        <v>280</v>
      </c>
      <c r="AN415" s="32" t="str">
        <f t="shared" si="63"/>
        <v>No Retargeting</v>
      </c>
      <c r="AO415" s="32" t="s">
        <v>589</v>
      </c>
      <c r="AP415" s="32" t="str">
        <f t="shared" si="64"/>
        <v>no contextual</v>
      </c>
      <c r="AQ415" s="32"/>
      <c r="AR415" s="32"/>
      <c r="AS415" s="32"/>
      <c r="AT415" s="32"/>
    </row>
    <row r="416" spans="2:46" ht="15" customHeight="1" x14ac:dyDescent="0.25">
      <c r="B416" s="32">
        <v>20160408</v>
      </c>
      <c r="C416" s="32"/>
      <c r="D416" s="32"/>
      <c r="E416" s="32"/>
      <c r="F416" s="32"/>
      <c r="G416" s="244"/>
      <c r="H416" s="244"/>
      <c r="I416" s="91">
        <f t="shared" si="69"/>
        <v>0</v>
      </c>
      <c r="J416" s="32"/>
      <c r="K416" s="32"/>
      <c r="L416" s="32"/>
      <c r="M416" s="32"/>
      <c r="N416" s="32"/>
      <c r="O416" s="32"/>
      <c r="P416" s="32"/>
      <c r="Q416" s="32"/>
      <c r="R416" s="186"/>
      <c r="S416" s="186"/>
      <c r="T416" s="254"/>
      <c r="U416" s="254">
        <f t="shared" si="65"/>
        <v>0</v>
      </c>
      <c r="V416" s="254">
        <f t="shared" si="66"/>
        <v>0</v>
      </c>
      <c r="W416" s="255"/>
      <c r="X416" s="26">
        <f t="shared" si="70"/>
        <v>0</v>
      </c>
      <c r="Y416" s="26">
        <f t="shared" si="67"/>
        <v>0</v>
      </c>
      <c r="Z416" s="26">
        <f t="shared" si="68"/>
        <v>0</v>
      </c>
      <c r="AA416" s="32"/>
      <c r="AB416" s="289"/>
      <c r="AC416" s="289"/>
      <c r="AD416" s="32">
        <v>3</v>
      </c>
      <c r="AE416" s="32" t="str">
        <f t="shared" si="71"/>
        <v>25</v>
      </c>
      <c r="AF416" s="32"/>
      <c r="AG416" s="32"/>
      <c r="AH416" s="32"/>
      <c r="AI416" s="32"/>
      <c r="AJ416" s="32"/>
      <c r="AK416" s="32"/>
      <c r="AL416" s="32"/>
      <c r="AM416" s="32">
        <v>281</v>
      </c>
      <c r="AN416" s="32" t="str">
        <f t="shared" si="63"/>
        <v>No Retargeting</v>
      </c>
      <c r="AO416" s="32" t="s">
        <v>589</v>
      </c>
      <c r="AP416" s="32" t="str">
        <f t="shared" si="64"/>
        <v>no contextual</v>
      </c>
      <c r="AQ416" s="32"/>
      <c r="AR416" s="32"/>
      <c r="AS416" s="32"/>
      <c r="AT416" s="32"/>
    </row>
    <row r="417" spans="2:46" ht="15" customHeight="1" x14ac:dyDescent="0.25">
      <c r="B417" s="32">
        <v>20160409</v>
      </c>
      <c r="C417" s="32"/>
      <c r="D417" s="32"/>
      <c r="E417" s="32"/>
      <c r="F417" s="32"/>
      <c r="G417" s="244"/>
      <c r="H417" s="244"/>
      <c r="I417" s="91">
        <f t="shared" si="69"/>
        <v>0</v>
      </c>
      <c r="J417" s="32"/>
      <c r="K417" s="32"/>
      <c r="L417" s="32"/>
      <c r="M417" s="32"/>
      <c r="N417" s="32"/>
      <c r="O417" s="32"/>
      <c r="P417" s="32"/>
      <c r="Q417" s="32"/>
      <c r="R417" s="186"/>
      <c r="S417" s="186"/>
      <c r="T417" s="254"/>
      <c r="U417" s="254">
        <f t="shared" si="65"/>
        <v>0</v>
      </c>
      <c r="V417" s="254">
        <f t="shared" si="66"/>
        <v>0</v>
      </c>
      <c r="W417" s="255"/>
      <c r="X417" s="26">
        <f t="shared" si="70"/>
        <v>0</v>
      </c>
      <c r="Y417" s="26">
        <f t="shared" si="67"/>
        <v>0</v>
      </c>
      <c r="Z417" s="26">
        <f t="shared" si="68"/>
        <v>0</v>
      </c>
      <c r="AA417" s="32"/>
      <c r="AB417" s="289"/>
      <c r="AC417" s="289"/>
      <c r="AD417" s="32">
        <v>3</v>
      </c>
      <c r="AE417" s="32" t="str">
        <f t="shared" si="71"/>
        <v>25</v>
      </c>
      <c r="AF417" s="32"/>
      <c r="AG417" s="32"/>
      <c r="AH417" s="32"/>
      <c r="AI417" s="32"/>
      <c r="AJ417" s="32"/>
      <c r="AK417" s="32"/>
      <c r="AL417" s="32"/>
      <c r="AM417" s="32">
        <v>282</v>
      </c>
      <c r="AN417" s="32" t="str">
        <f t="shared" si="63"/>
        <v>No Retargeting</v>
      </c>
      <c r="AO417" s="32" t="s">
        <v>589</v>
      </c>
      <c r="AP417" s="32" t="str">
        <f t="shared" si="64"/>
        <v>no contextual</v>
      </c>
      <c r="AQ417" s="32"/>
      <c r="AR417" s="32"/>
      <c r="AS417" s="32"/>
      <c r="AT417" s="32"/>
    </row>
    <row r="418" spans="2:46" ht="15" customHeight="1" x14ac:dyDescent="0.25">
      <c r="B418" s="32">
        <v>20160410</v>
      </c>
      <c r="C418" s="32"/>
      <c r="D418" s="32"/>
      <c r="E418" s="32"/>
      <c r="F418" s="32"/>
      <c r="G418" s="244"/>
      <c r="H418" s="244"/>
      <c r="I418" s="91">
        <f t="shared" si="69"/>
        <v>0</v>
      </c>
      <c r="J418" s="32"/>
      <c r="K418" s="32"/>
      <c r="L418" s="32"/>
      <c r="M418" s="32"/>
      <c r="N418" s="32"/>
      <c r="O418" s="32"/>
      <c r="P418" s="32"/>
      <c r="Q418" s="32"/>
      <c r="R418" s="186"/>
      <c r="S418" s="186"/>
      <c r="T418" s="254"/>
      <c r="U418" s="254">
        <f t="shared" si="65"/>
        <v>0</v>
      </c>
      <c r="V418" s="254">
        <f t="shared" si="66"/>
        <v>0</v>
      </c>
      <c r="W418" s="255"/>
      <c r="X418" s="26">
        <f t="shared" si="70"/>
        <v>0</v>
      </c>
      <c r="Y418" s="26">
        <f t="shared" si="67"/>
        <v>0</v>
      </c>
      <c r="Z418" s="26">
        <f t="shared" si="68"/>
        <v>0</v>
      </c>
      <c r="AA418" s="32"/>
      <c r="AB418" s="289"/>
      <c r="AC418" s="289"/>
      <c r="AD418" s="32">
        <v>3</v>
      </c>
      <c r="AE418" s="32" t="str">
        <f t="shared" si="71"/>
        <v>25</v>
      </c>
      <c r="AF418" s="32"/>
      <c r="AG418" s="32"/>
      <c r="AH418" s="32"/>
      <c r="AI418" s="32"/>
      <c r="AJ418" s="32"/>
      <c r="AK418" s="32"/>
      <c r="AL418" s="32"/>
      <c r="AM418" s="32">
        <v>283</v>
      </c>
      <c r="AN418" s="32" t="str">
        <f t="shared" si="63"/>
        <v>No Retargeting</v>
      </c>
      <c r="AO418" s="32" t="s">
        <v>589</v>
      </c>
      <c r="AP418" s="32" t="str">
        <f t="shared" si="64"/>
        <v>no contextual</v>
      </c>
      <c r="AQ418" s="32"/>
      <c r="AR418" s="32"/>
      <c r="AS418" s="32"/>
      <c r="AT418" s="32"/>
    </row>
    <row r="419" spans="2:46" ht="15" customHeight="1" x14ac:dyDescent="0.25">
      <c r="B419" s="32">
        <v>20160411</v>
      </c>
      <c r="C419" s="32"/>
      <c r="D419" s="32"/>
      <c r="E419" s="32"/>
      <c r="F419" s="32"/>
      <c r="G419" s="244"/>
      <c r="H419" s="244"/>
      <c r="I419" s="91">
        <f t="shared" si="69"/>
        <v>0</v>
      </c>
      <c r="J419" s="32"/>
      <c r="K419" s="32"/>
      <c r="L419" s="32"/>
      <c r="M419" s="32"/>
      <c r="N419" s="32"/>
      <c r="O419" s="32"/>
      <c r="P419" s="32"/>
      <c r="Q419" s="32"/>
      <c r="R419" s="186"/>
      <c r="S419" s="186"/>
      <c r="T419" s="254"/>
      <c r="U419" s="254">
        <f t="shared" si="65"/>
        <v>0</v>
      </c>
      <c r="V419" s="254">
        <f t="shared" si="66"/>
        <v>0</v>
      </c>
      <c r="W419" s="255"/>
      <c r="X419" s="26">
        <f t="shared" si="70"/>
        <v>0</v>
      </c>
      <c r="Y419" s="26">
        <f t="shared" si="67"/>
        <v>0</v>
      </c>
      <c r="Z419" s="26">
        <f t="shared" si="68"/>
        <v>0</v>
      </c>
      <c r="AA419" s="32"/>
      <c r="AB419" s="289"/>
      <c r="AC419" s="289"/>
      <c r="AD419" s="32">
        <v>3</v>
      </c>
      <c r="AE419" s="32" t="str">
        <f t="shared" si="71"/>
        <v>25</v>
      </c>
      <c r="AF419" s="32"/>
      <c r="AG419" s="32"/>
      <c r="AH419" s="32"/>
      <c r="AI419" s="32"/>
      <c r="AJ419" s="32"/>
      <c r="AK419" s="32"/>
      <c r="AL419" s="32"/>
      <c r="AM419" s="32">
        <v>284</v>
      </c>
      <c r="AN419" s="32" t="str">
        <f t="shared" si="63"/>
        <v>No Retargeting</v>
      </c>
      <c r="AO419" s="32" t="s">
        <v>589</v>
      </c>
      <c r="AP419" s="32" t="str">
        <f t="shared" si="64"/>
        <v>no contextual</v>
      </c>
      <c r="AQ419" s="32"/>
      <c r="AR419" s="32"/>
      <c r="AS419" s="32"/>
      <c r="AT419" s="32"/>
    </row>
    <row r="420" spans="2:46" ht="15" customHeight="1" x14ac:dyDescent="0.25">
      <c r="B420" s="32">
        <v>20160412</v>
      </c>
      <c r="C420" s="32"/>
      <c r="D420" s="32"/>
      <c r="E420" s="32"/>
      <c r="F420" s="32"/>
      <c r="G420" s="244"/>
      <c r="H420" s="244"/>
      <c r="I420" s="91">
        <f t="shared" si="69"/>
        <v>0</v>
      </c>
      <c r="J420" s="32"/>
      <c r="K420" s="32"/>
      <c r="L420" s="32"/>
      <c r="M420" s="32"/>
      <c r="N420" s="32"/>
      <c r="O420" s="32"/>
      <c r="P420" s="32"/>
      <c r="Q420" s="32"/>
      <c r="R420" s="186"/>
      <c r="S420" s="186"/>
      <c r="T420" s="254"/>
      <c r="U420" s="254">
        <f t="shared" si="65"/>
        <v>0</v>
      </c>
      <c r="V420" s="254">
        <f t="shared" si="66"/>
        <v>0</v>
      </c>
      <c r="W420" s="255"/>
      <c r="X420" s="26">
        <f t="shared" si="70"/>
        <v>0</v>
      </c>
      <c r="Y420" s="26">
        <f t="shared" si="67"/>
        <v>0</v>
      </c>
      <c r="Z420" s="26">
        <f t="shared" si="68"/>
        <v>0</v>
      </c>
      <c r="AA420" s="32"/>
      <c r="AB420" s="289"/>
      <c r="AC420" s="289"/>
      <c r="AD420" s="32">
        <v>3</v>
      </c>
      <c r="AE420" s="32" t="str">
        <f t="shared" si="71"/>
        <v>25</v>
      </c>
      <c r="AF420" s="32"/>
      <c r="AG420" s="32"/>
      <c r="AH420" s="32"/>
      <c r="AI420" s="32"/>
      <c r="AJ420" s="32"/>
      <c r="AK420" s="32"/>
      <c r="AL420" s="32"/>
      <c r="AM420" s="32">
        <v>285</v>
      </c>
      <c r="AN420" s="32" t="str">
        <f t="shared" si="63"/>
        <v>No Retargeting</v>
      </c>
      <c r="AO420" s="32" t="s">
        <v>589</v>
      </c>
      <c r="AP420" s="32" t="str">
        <f t="shared" si="64"/>
        <v>no contextual</v>
      </c>
      <c r="AQ420" s="32"/>
      <c r="AR420" s="32"/>
      <c r="AS420" s="32"/>
      <c r="AT420" s="32"/>
    </row>
    <row r="421" spans="2:46" ht="15" customHeight="1" x14ac:dyDescent="0.25">
      <c r="B421" s="32">
        <v>20160413</v>
      </c>
      <c r="C421" s="32"/>
      <c r="D421" s="32"/>
      <c r="E421" s="32"/>
      <c r="F421" s="32"/>
      <c r="G421" s="244"/>
      <c r="H421" s="244"/>
      <c r="I421" s="91">
        <f t="shared" si="69"/>
        <v>0</v>
      </c>
      <c r="J421" s="32"/>
      <c r="K421" s="32"/>
      <c r="L421" s="32"/>
      <c r="M421" s="32"/>
      <c r="N421" s="32"/>
      <c r="O421" s="32"/>
      <c r="P421" s="32"/>
      <c r="Q421" s="32"/>
      <c r="R421" s="186"/>
      <c r="S421" s="186"/>
      <c r="T421" s="254"/>
      <c r="U421" s="254">
        <f t="shared" si="65"/>
        <v>0</v>
      </c>
      <c r="V421" s="254">
        <f t="shared" si="66"/>
        <v>0</v>
      </c>
      <c r="W421" s="255"/>
      <c r="X421" s="26">
        <f t="shared" si="70"/>
        <v>0</v>
      </c>
      <c r="Y421" s="26">
        <f t="shared" si="67"/>
        <v>0</v>
      </c>
      <c r="Z421" s="26">
        <f t="shared" si="68"/>
        <v>0</v>
      </c>
      <c r="AA421" s="32"/>
      <c r="AB421" s="289"/>
      <c r="AC421" s="289"/>
      <c r="AD421" s="32">
        <v>3</v>
      </c>
      <c r="AE421" s="32" t="str">
        <f t="shared" si="71"/>
        <v>25</v>
      </c>
      <c r="AF421" s="32"/>
      <c r="AG421" s="32"/>
      <c r="AH421" s="32"/>
      <c r="AI421" s="32"/>
      <c r="AJ421" s="32"/>
      <c r="AK421" s="32"/>
      <c r="AL421" s="32"/>
      <c r="AM421" s="32">
        <v>286</v>
      </c>
      <c r="AN421" s="32" t="str">
        <f t="shared" si="63"/>
        <v>No Retargeting</v>
      </c>
      <c r="AO421" s="32" t="s">
        <v>589</v>
      </c>
      <c r="AP421" s="32" t="str">
        <f t="shared" si="64"/>
        <v>no contextual</v>
      </c>
      <c r="AQ421" s="32"/>
      <c r="AR421" s="32"/>
      <c r="AS421" s="32"/>
      <c r="AT421" s="32"/>
    </row>
    <row r="422" spans="2:46" ht="15" customHeight="1" x14ac:dyDescent="0.25">
      <c r="B422" s="32">
        <v>20160414</v>
      </c>
      <c r="C422" s="32"/>
      <c r="D422" s="32"/>
      <c r="E422" s="32"/>
      <c r="F422" s="32"/>
      <c r="G422" s="244"/>
      <c r="H422" s="244"/>
      <c r="I422" s="91">
        <f t="shared" si="69"/>
        <v>0</v>
      </c>
      <c r="J422" s="32"/>
      <c r="K422" s="32"/>
      <c r="L422" s="32"/>
      <c r="M422" s="32"/>
      <c r="N422" s="32"/>
      <c r="O422" s="32"/>
      <c r="P422" s="32"/>
      <c r="Q422" s="32"/>
      <c r="R422" s="186"/>
      <c r="S422" s="186"/>
      <c r="T422" s="254"/>
      <c r="U422" s="254">
        <f t="shared" si="65"/>
        <v>0</v>
      </c>
      <c r="V422" s="254">
        <f t="shared" si="66"/>
        <v>0</v>
      </c>
      <c r="W422" s="255"/>
      <c r="X422" s="26">
        <f t="shared" si="70"/>
        <v>0</v>
      </c>
      <c r="Y422" s="26">
        <f t="shared" si="67"/>
        <v>0</v>
      </c>
      <c r="Z422" s="26">
        <f t="shared" si="68"/>
        <v>0</v>
      </c>
      <c r="AA422" s="32"/>
      <c r="AB422" s="289"/>
      <c r="AC422" s="289"/>
      <c r="AD422" s="32">
        <v>3</v>
      </c>
      <c r="AE422" s="32" t="str">
        <f t="shared" si="71"/>
        <v>25</v>
      </c>
      <c r="AF422" s="32"/>
      <c r="AG422" s="32"/>
      <c r="AH422" s="32"/>
      <c r="AI422" s="32"/>
      <c r="AJ422" s="32"/>
      <c r="AK422" s="32"/>
      <c r="AL422" s="32"/>
      <c r="AM422" s="32">
        <v>287</v>
      </c>
      <c r="AN422" s="32" t="str">
        <f t="shared" si="63"/>
        <v>No Retargeting</v>
      </c>
      <c r="AO422" s="32" t="s">
        <v>589</v>
      </c>
      <c r="AP422" s="32" t="str">
        <f t="shared" si="64"/>
        <v>no contextual</v>
      </c>
      <c r="AQ422" s="32"/>
      <c r="AR422" s="32"/>
      <c r="AS422" s="32"/>
      <c r="AT422" s="32"/>
    </row>
    <row r="423" spans="2:46" ht="15" customHeight="1" x14ac:dyDescent="0.25">
      <c r="B423" s="32">
        <v>20160415</v>
      </c>
      <c r="C423" s="32"/>
      <c r="D423" s="32"/>
      <c r="E423" s="32"/>
      <c r="F423" s="32"/>
      <c r="G423" s="244"/>
      <c r="H423" s="244"/>
      <c r="I423" s="91">
        <f t="shared" si="69"/>
        <v>0</v>
      </c>
      <c r="J423" s="32"/>
      <c r="K423" s="32"/>
      <c r="L423" s="32"/>
      <c r="M423" s="32"/>
      <c r="N423" s="32"/>
      <c r="O423" s="32"/>
      <c r="P423" s="32"/>
      <c r="Q423" s="32"/>
      <c r="R423" s="186"/>
      <c r="S423" s="186"/>
      <c r="T423" s="254"/>
      <c r="U423" s="254">
        <f t="shared" si="65"/>
        <v>0</v>
      </c>
      <c r="V423" s="254">
        <f t="shared" si="66"/>
        <v>0</v>
      </c>
      <c r="W423" s="255"/>
      <c r="X423" s="26">
        <f t="shared" si="70"/>
        <v>0</v>
      </c>
      <c r="Y423" s="26">
        <f t="shared" si="67"/>
        <v>0</v>
      </c>
      <c r="Z423" s="26">
        <f t="shared" si="68"/>
        <v>0</v>
      </c>
      <c r="AA423" s="32"/>
      <c r="AB423" s="289"/>
      <c r="AC423" s="289"/>
      <c r="AD423" s="32">
        <v>3</v>
      </c>
      <c r="AE423" s="32" t="str">
        <f t="shared" si="71"/>
        <v>25</v>
      </c>
      <c r="AF423" s="32"/>
      <c r="AG423" s="32"/>
      <c r="AH423" s="32"/>
      <c r="AI423" s="32"/>
      <c r="AJ423" s="32"/>
      <c r="AK423" s="32"/>
      <c r="AL423" s="32"/>
      <c r="AM423" s="32">
        <v>288</v>
      </c>
      <c r="AN423" s="32" t="str">
        <f t="shared" si="63"/>
        <v>No Retargeting</v>
      </c>
      <c r="AO423" s="32" t="s">
        <v>589</v>
      </c>
      <c r="AP423" s="32" t="str">
        <f t="shared" si="64"/>
        <v>no contextual</v>
      </c>
      <c r="AQ423" s="32"/>
      <c r="AR423" s="32"/>
      <c r="AS423" s="32"/>
      <c r="AT423" s="32"/>
    </row>
    <row r="424" spans="2:46" ht="15" customHeight="1" x14ac:dyDescent="0.25">
      <c r="B424" s="32">
        <v>20160416</v>
      </c>
      <c r="C424" s="32"/>
      <c r="D424" s="32"/>
      <c r="E424" s="32"/>
      <c r="F424" s="32"/>
      <c r="G424" s="244"/>
      <c r="H424" s="244"/>
      <c r="I424" s="91">
        <f t="shared" si="69"/>
        <v>0</v>
      </c>
      <c r="J424" s="32"/>
      <c r="K424" s="32"/>
      <c r="L424" s="32"/>
      <c r="M424" s="32"/>
      <c r="N424" s="32"/>
      <c r="O424" s="32"/>
      <c r="P424" s="32"/>
      <c r="Q424" s="32"/>
      <c r="R424" s="186"/>
      <c r="S424" s="186"/>
      <c r="T424" s="254"/>
      <c r="U424" s="254">
        <f t="shared" si="65"/>
        <v>0</v>
      </c>
      <c r="V424" s="254">
        <f t="shared" si="66"/>
        <v>0</v>
      </c>
      <c r="W424" s="255"/>
      <c r="X424" s="26">
        <f t="shared" si="70"/>
        <v>0</v>
      </c>
      <c r="Y424" s="26">
        <f t="shared" si="67"/>
        <v>0</v>
      </c>
      <c r="Z424" s="26">
        <f t="shared" si="68"/>
        <v>0</v>
      </c>
      <c r="AA424" s="32"/>
      <c r="AB424" s="289"/>
      <c r="AC424" s="289"/>
      <c r="AD424" s="32">
        <v>3</v>
      </c>
      <c r="AE424" s="32" t="str">
        <f t="shared" si="71"/>
        <v>25</v>
      </c>
      <c r="AF424" s="32"/>
      <c r="AG424" s="32"/>
      <c r="AH424" s="32"/>
      <c r="AI424" s="32"/>
      <c r="AJ424" s="32"/>
      <c r="AK424" s="32"/>
      <c r="AL424" s="32"/>
      <c r="AM424" s="32">
        <v>289</v>
      </c>
      <c r="AN424" s="32" t="str">
        <f t="shared" si="63"/>
        <v>No Retargeting</v>
      </c>
      <c r="AO424" s="32" t="s">
        <v>589</v>
      </c>
      <c r="AP424" s="32" t="str">
        <f t="shared" si="64"/>
        <v>no contextual</v>
      </c>
      <c r="AQ424" s="32"/>
      <c r="AR424" s="32"/>
      <c r="AS424" s="32"/>
      <c r="AT424" s="32"/>
    </row>
    <row r="425" spans="2:46" ht="15" customHeight="1" x14ac:dyDescent="0.25">
      <c r="B425" s="32">
        <v>20160417</v>
      </c>
      <c r="C425" s="32"/>
      <c r="D425" s="32"/>
      <c r="E425" s="32"/>
      <c r="F425" s="32"/>
      <c r="G425" s="244"/>
      <c r="H425" s="244"/>
      <c r="I425" s="91">
        <f t="shared" si="69"/>
        <v>0</v>
      </c>
      <c r="J425" s="32"/>
      <c r="K425" s="32"/>
      <c r="L425" s="32"/>
      <c r="M425" s="32"/>
      <c r="N425" s="32"/>
      <c r="O425" s="32"/>
      <c r="P425" s="32"/>
      <c r="Q425" s="32"/>
      <c r="R425" s="186"/>
      <c r="S425" s="186"/>
      <c r="T425" s="254"/>
      <c r="U425" s="254">
        <f t="shared" si="65"/>
        <v>0</v>
      </c>
      <c r="V425" s="254">
        <f t="shared" si="66"/>
        <v>0</v>
      </c>
      <c r="W425" s="255"/>
      <c r="X425" s="26">
        <f t="shared" si="70"/>
        <v>0</v>
      </c>
      <c r="Y425" s="26">
        <f t="shared" si="67"/>
        <v>0</v>
      </c>
      <c r="Z425" s="26">
        <f t="shared" si="68"/>
        <v>0</v>
      </c>
      <c r="AA425" s="32"/>
      <c r="AB425" s="289"/>
      <c r="AC425" s="289"/>
      <c r="AD425" s="32">
        <v>3</v>
      </c>
      <c r="AE425" s="32" t="str">
        <f t="shared" si="71"/>
        <v>25</v>
      </c>
      <c r="AF425" s="32"/>
      <c r="AG425" s="32"/>
      <c r="AH425" s="32"/>
      <c r="AI425" s="32"/>
      <c r="AJ425" s="32"/>
      <c r="AK425" s="32"/>
      <c r="AL425" s="32"/>
      <c r="AM425" s="32">
        <v>290</v>
      </c>
      <c r="AN425" s="32" t="str">
        <f t="shared" si="63"/>
        <v>No Retargeting</v>
      </c>
      <c r="AO425" s="32" t="s">
        <v>589</v>
      </c>
      <c r="AP425" s="32" t="str">
        <f t="shared" si="64"/>
        <v>no contextual</v>
      </c>
      <c r="AQ425" s="32"/>
      <c r="AR425" s="32"/>
      <c r="AS425" s="32"/>
      <c r="AT425" s="32"/>
    </row>
    <row r="426" spans="2:46" ht="15" customHeight="1" x14ac:dyDescent="0.25">
      <c r="B426" s="32">
        <v>20160418</v>
      </c>
      <c r="C426" s="32"/>
      <c r="D426" s="32"/>
      <c r="E426" s="32"/>
      <c r="F426" s="32"/>
      <c r="G426" s="244"/>
      <c r="H426" s="244"/>
      <c r="I426" s="91">
        <f t="shared" si="69"/>
        <v>0</v>
      </c>
      <c r="J426" s="32"/>
      <c r="K426" s="32"/>
      <c r="L426" s="32"/>
      <c r="M426" s="32"/>
      <c r="N426" s="32"/>
      <c r="O426" s="32"/>
      <c r="P426" s="32"/>
      <c r="Q426" s="32"/>
      <c r="R426" s="186"/>
      <c r="S426" s="186"/>
      <c r="T426" s="254"/>
      <c r="U426" s="254">
        <f t="shared" si="65"/>
        <v>0</v>
      </c>
      <c r="V426" s="254">
        <f t="shared" si="66"/>
        <v>0</v>
      </c>
      <c r="W426" s="255"/>
      <c r="X426" s="26">
        <f t="shared" si="70"/>
        <v>0</v>
      </c>
      <c r="Y426" s="26">
        <f t="shared" si="67"/>
        <v>0</v>
      </c>
      <c r="Z426" s="26">
        <f t="shared" si="68"/>
        <v>0</v>
      </c>
      <c r="AA426" s="32"/>
      <c r="AB426" s="289"/>
      <c r="AC426" s="289"/>
      <c r="AD426" s="32">
        <v>3</v>
      </c>
      <c r="AE426" s="32" t="str">
        <f t="shared" si="71"/>
        <v>25</v>
      </c>
      <c r="AF426" s="32"/>
      <c r="AG426" s="32"/>
      <c r="AH426" s="32"/>
      <c r="AI426" s="32"/>
      <c r="AJ426" s="32"/>
      <c r="AK426" s="32"/>
      <c r="AL426" s="32"/>
      <c r="AM426" s="32">
        <v>291</v>
      </c>
      <c r="AN426" s="32" t="str">
        <f t="shared" si="63"/>
        <v>No Retargeting</v>
      </c>
      <c r="AO426" s="32" t="s">
        <v>589</v>
      </c>
      <c r="AP426" s="32" t="str">
        <f t="shared" si="64"/>
        <v>no contextual</v>
      </c>
      <c r="AQ426" s="32"/>
      <c r="AR426" s="32"/>
      <c r="AS426" s="32"/>
      <c r="AT426" s="32"/>
    </row>
    <row r="427" spans="2:46" ht="15" customHeight="1" x14ac:dyDescent="0.25">
      <c r="B427" s="32">
        <v>20160419</v>
      </c>
      <c r="C427" s="32"/>
      <c r="D427" s="32"/>
      <c r="E427" s="32"/>
      <c r="F427" s="32"/>
      <c r="G427" s="244"/>
      <c r="H427" s="244"/>
      <c r="I427" s="91">
        <f t="shared" si="69"/>
        <v>0</v>
      </c>
      <c r="J427" s="32"/>
      <c r="K427" s="32"/>
      <c r="L427" s="32"/>
      <c r="M427" s="32"/>
      <c r="N427" s="32"/>
      <c r="O427" s="32"/>
      <c r="P427" s="32"/>
      <c r="Q427" s="32"/>
      <c r="R427" s="186"/>
      <c r="S427" s="186"/>
      <c r="T427" s="254"/>
      <c r="U427" s="254">
        <f t="shared" si="65"/>
        <v>0</v>
      </c>
      <c r="V427" s="254">
        <f t="shared" si="66"/>
        <v>0</v>
      </c>
      <c r="W427" s="255"/>
      <c r="X427" s="26">
        <f t="shared" si="70"/>
        <v>0</v>
      </c>
      <c r="Y427" s="26">
        <f t="shared" si="67"/>
        <v>0</v>
      </c>
      <c r="Z427" s="26">
        <f t="shared" si="68"/>
        <v>0</v>
      </c>
      <c r="AA427" s="32"/>
      <c r="AB427" s="289"/>
      <c r="AC427" s="289"/>
      <c r="AD427" s="32">
        <v>3</v>
      </c>
      <c r="AE427" s="32" t="str">
        <f t="shared" si="71"/>
        <v>25</v>
      </c>
      <c r="AF427" s="32"/>
      <c r="AG427" s="32"/>
      <c r="AH427" s="32"/>
      <c r="AI427" s="32"/>
      <c r="AJ427" s="32"/>
      <c r="AK427" s="32"/>
      <c r="AL427" s="32"/>
      <c r="AM427" s="32">
        <v>292</v>
      </c>
      <c r="AN427" s="32" t="str">
        <f t="shared" si="63"/>
        <v>No Retargeting</v>
      </c>
      <c r="AO427" s="32" t="s">
        <v>589</v>
      </c>
      <c r="AP427" s="32" t="str">
        <f t="shared" si="64"/>
        <v>no contextual</v>
      </c>
      <c r="AQ427" s="32"/>
      <c r="AR427" s="32"/>
      <c r="AS427" s="32"/>
      <c r="AT427" s="32"/>
    </row>
    <row r="428" spans="2:46" ht="15" customHeight="1" x14ac:dyDescent="0.25">
      <c r="B428" s="32">
        <v>20160420</v>
      </c>
      <c r="C428" s="32"/>
      <c r="D428" s="32"/>
      <c r="E428" s="32"/>
      <c r="F428" s="32"/>
      <c r="G428" s="244"/>
      <c r="H428" s="244"/>
      <c r="I428" s="91">
        <f t="shared" si="69"/>
        <v>0</v>
      </c>
      <c r="J428" s="32"/>
      <c r="K428" s="32"/>
      <c r="L428" s="32"/>
      <c r="M428" s="32"/>
      <c r="N428" s="32"/>
      <c r="O428" s="32"/>
      <c r="P428" s="32"/>
      <c r="Q428" s="32"/>
      <c r="R428" s="186"/>
      <c r="S428" s="186"/>
      <c r="T428" s="254"/>
      <c r="U428" s="254">
        <f t="shared" si="65"/>
        <v>0</v>
      </c>
      <c r="V428" s="254">
        <f t="shared" si="66"/>
        <v>0</v>
      </c>
      <c r="W428" s="255"/>
      <c r="X428" s="26">
        <f t="shared" si="70"/>
        <v>0</v>
      </c>
      <c r="Y428" s="26">
        <f t="shared" si="67"/>
        <v>0</v>
      </c>
      <c r="Z428" s="26">
        <f t="shared" si="68"/>
        <v>0</v>
      </c>
      <c r="AA428" s="32"/>
      <c r="AB428" s="289"/>
      <c r="AC428" s="289"/>
      <c r="AD428" s="32">
        <v>3</v>
      </c>
      <c r="AE428" s="32" t="str">
        <f t="shared" si="71"/>
        <v>25</v>
      </c>
      <c r="AF428" s="32"/>
      <c r="AG428" s="32"/>
      <c r="AH428" s="32"/>
      <c r="AI428" s="32"/>
      <c r="AJ428" s="32"/>
      <c r="AK428" s="32"/>
      <c r="AL428" s="32"/>
      <c r="AM428" s="32">
        <v>293</v>
      </c>
      <c r="AN428" s="32" t="str">
        <f t="shared" si="63"/>
        <v>No Retargeting</v>
      </c>
      <c r="AO428" s="32" t="s">
        <v>589</v>
      </c>
      <c r="AP428" s="32" t="str">
        <f t="shared" si="64"/>
        <v>no contextual</v>
      </c>
      <c r="AQ428" s="32"/>
      <c r="AR428" s="32"/>
      <c r="AS428" s="32"/>
      <c r="AT428" s="32"/>
    </row>
    <row r="429" spans="2:46" ht="15" customHeight="1" x14ac:dyDescent="0.25">
      <c r="B429" s="32">
        <v>20160421</v>
      </c>
      <c r="C429" s="32"/>
      <c r="D429" s="32"/>
      <c r="E429" s="32"/>
      <c r="F429" s="32"/>
      <c r="G429" s="244"/>
      <c r="H429" s="244"/>
      <c r="I429" s="91">
        <f t="shared" si="69"/>
        <v>0</v>
      </c>
      <c r="J429" s="32"/>
      <c r="K429" s="32"/>
      <c r="L429" s="32"/>
      <c r="M429" s="32"/>
      <c r="N429" s="32"/>
      <c r="O429" s="32"/>
      <c r="P429" s="32"/>
      <c r="Q429" s="32"/>
      <c r="R429" s="186"/>
      <c r="S429" s="186"/>
      <c r="T429" s="254"/>
      <c r="U429" s="254">
        <f t="shared" si="65"/>
        <v>0</v>
      </c>
      <c r="V429" s="254">
        <f t="shared" si="66"/>
        <v>0</v>
      </c>
      <c r="W429" s="255"/>
      <c r="X429" s="26">
        <f t="shared" si="70"/>
        <v>0</v>
      </c>
      <c r="Y429" s="26">
        <f t="shared" si="67"/>
        <v>0</v>
      </c>
      <c r="Z429" s="26">
        <f t="shared" si="68"/>
        <v>0</v>
      </c>
      <c r="AA429" s="32"/>
      <c r="AB429" s="289"/>
      <c r="AC429" s="289"/>
      <c r="AD429" s="32">
        <v>3</v>
      </c>
      <c r="AE429" s="32" t="str">
        <f t="shared" si="71"/>
        <v>25</v>
      </c>
      <c r="AF429" s="32"/>
      <c r="AG429" s="32"/>
      <c r="AH429" s="32"/>
      <c r="AI429" s="32"/>
      <c r="AJ429" s="32"/>
      <c r="AK429" s="32"/>
      <c r="AL429" s="32"/>
      <c r="AM429" s="32">
        <v>294</v>
      </c>
      <c r="AN429" s="32" t="str">
        <f t="shared" si="63"/>
        <v>No Retargeting</v>
      </c>
      <c r="AO429" s="32" t="s">
        <v>589</v>
      </c>
      <c r="AP429" s="32" t="str">
        <f t="shared" si="64"/>
        <v>no contextual</v>
      </c>
      <c r="AQ429" s="32"/>
      <c r="AR429" s="32"/>
      <c r="AS429" s="32"/>
      <c r="AT429" s="32"/>
    </row>
    <row r="430" spans="2:46" ht="15" customHeight="1" x14ac:dyDescent="0.25">
      <c r="B430" s="32">
        <v>20160422</v>
      </c>
      <c r="C430" s="32"/>
      <c r="D430" s="32"/>
      <c r="E430" s="32"/>
      <c r="F430" s="32"/>
      <c r="G430" s="244"/>
      <c r="H430" s="244"/>
      <c r="I430" s="91">
        <f t="shared" si="69"/>
        <v>0</v>
      </c>
      <c r="J430" s="32"/>
      <c r="K430" s="32"/>
      <c r="L430" s="32"/>
      <c r="M430" s="32"/>
      <c r="N430" s="32"/>
      <c r="O430" s="32"/>
      <c r="P430" s="32"/>
      <c r="Q430" s="32"/>
      <c r="R430" s="186"/>
      <c r="S430" s="186"/>
      <c r="T430" s="254"/>
      <c r="U430" s="254">
        <f t="shared" si="65"/>
        <v>0</v>
      </c>
      <c r="V430" s="254">
        <f t="shared" si="66"/>
        <v>0</v>
      </c>
      <c r="W430" s="255"/>
      <c r="X430" s="26">
        <f t="shared" si="70"/>
        <v>0</v>
      </c>
      <c r="Y430" s="26">
        <f t="shared" si="67"/>
        <v>0</v>
      </c>
      <c r="Z430" s="26">
        <f t="shared" si="68"/>
        <v>0</v>
      </c>
      <c r="AA430" s="32"/>
      <c r="AB430" s="289"/>
      <c r="AC430" s="289"/>
      <c r="AD430" s="32">
        <v>3</v>
      </c>
      <c r="AE430" s="32" t="str">
        <f t="shared" si="71"/>
        <v>25</v>
      </c>
      <c r="AF430" s="32"/>
      <c r="AG430" s="32"/>
      <c r="AH430" s="32"/>
      <c r="AI430" s="32"/>
      <c r="AJ430" s="32"/>
      <c r="AK430" s="32"/>
      <c r="AL430" s="32"/>
      <c r="AM430" s="32">
        <v>295</v>
      </c>
      <c r="AN430" s="32" t="str">
        <f t="shared" si="63"/>
        <v>No Retargeting</v>
      </c>
      <c r="AO430" s="32" t="s">
        <v>589</v>
      </c>
      <c r="AP430" s="32" t="str">
        <f t="shared" si="64"/>
        <v>no contextual</v>
      </c>
      <c r="AQ430" s="32"/>
      <c r="AR430" s="32"/>
      <c r="AS430" s="32"/>
      <c r="AT430" s="32"/>
    </row>
    <row r="431" spans="2:46" ht="15" customHeight="1" x14ac:dyDescent="0.25">
      <c r="B431" s="32">
        <v>20160423</v>
      </c>
      <c r="C431" s="32"/>
      <c r="D431" s="32"/>
      <c r="E431" s="32"/>
      <c r="F431" s="32"/>
      <c r="G431" s="244"/>
      <c r="H431" s="244"/>
      <c r="I431" s="91">
        <f t="shared" si="69"/>
        <v>0</v>
      </c>
      <c r="J431" s="32"/>
      <c r="K431" s="32"/>
      <c r="L431" s="32"/>
      <c r="M431" s="32"/>
      <c r="N431" s="32"/>
      <c r="O431" s="32"/>
      <c r="P431" s="32"/>
      <c r="Q431" s="32"/>
      <c r="R431" s="186"/>
      <c r="S431" s="186"/>
      <c r="T431" s="254"/>
      <c r="U431" s="254">
        <f t="shared" si="65"/>
        <v>0</v>
      </c>
      <c r="V431" s="254">
        <f t="shared" si="66"/>
        <v>0</v>
      </c>
      <c r="W431" s="255"/>
      <c r="X431" s="26">
        <f t="shared" si="70"/>
        <v>0</v>
      </c>
      <c r="Y431" s="26">
        <f t="shared" si="67"/>
        <v>0</v>
      </c>
      <c r="Z431" s="26">
        <f t="shared" si="68"/>
        <v>0</v>
      </c>
      <c r="AA431" s="32"/>
      <c r="AB431" s="289"/>
      <c r="AC431" s="289"/>
      <c r="AD431" s="32">
        <v>3</v>
      </c>
      <c r="AE431" s="32" t="str">
        <f t="shared" si="71"/>
        <v>25</v>
      </c>
      <c r="AF431" s="32"/>
      <c r="AG431" s="32"/>
      <c r="AH431" s="32"/>
      <c r="AI431" s="32"/>
      <c r="AJ431" s="32"/>
      <c r="AK431" s="32"/>
      <c r="AL431" s="32"/>
      <c r="AM431" s="32">
        <v>296</v>
      </c>
      <c r="AN431" s="32" t="str">
        <f t="shared" si="63"/>
        <v>No Retargeting</v>
      </c>
      <c r="AO431" s="32" t="s">
        <v>589</v>
      </c>
      <c r="AP431" s="32" t="str">
        <f t="shared" si="64"/>
        <v>no contextual</v>
      </c>
      <c r="AQ431" s="32"/>
      <c r="AR431" s="32"/>
      <c r="AS431" s="32"/>
      <c r="AT431" s="32"/>
    </row>
    <row r="432" spans="2:46" ht="15" customHeight="1" x14ac:dyDescent="0.25">
      <c r="B432" s="32">
        <v>20160424</v>
      </c>
      <c r="C432" s="32"/>
      <c r="D432" s="32"/>
      <c r="E432" s="32"/>
      <c r="F432" s="32"/>
      <c r="G432" s="244"/>
      <c r="H432" s="244"/>
      <c r="I432" s="91">
        <f t="shared" si="69"/>
        <v>0</v>
      </c>
      <c r="J432" s="32"/>
      <c r="K432" s="32"/>
      <c r="L432" s="32"/>
      <c r="M432" s="32"/>
      <c r="N432" s="32"/>
      <c r="O432" s="32"/>
      <c r="P432" s="32"/>
      <c r="Q432" s="32"/>
      <c r="R432" s="186"/>
      <c r="S432" s="186"/>
      <c r="T432" s="254"/>
      <c r="U432" s="254">
        <f t="shared" si="65"/>
        <v>0</v>
      </c>
      <c r="V432" s="254">
        <f t="shared" si="66"/>
        <v>0</v>
      </c>
      <c r="W432" s="255"/>
      <c r="X432" s="26">
        <f t="shared" si="70"/>
        <v>0</v>
      </c>
      <c r="Y432" s="26">
        <f t="shared" si="67"/>
        <v>0</v>
      </c>
      <c r="Z432" s="26">
        <f t="shared" si="68"/>
        <v>0</v>
      </c>
      <c r="AA432" s="32"/>
      <c r="AB432" s="289"/>
      <c r="AC432" s="289"/>
      <c r="AD432" s="32">
        <v>3</v>
      </c>
      <c r="AE432" s="32" t="str">
        <f t="shared" si="71"/>
        <v>25</v>
      </c>
      <c r="AF432" s="32"/>
      <c r="AG432" s="32"/>
      <c r="AH432" s="32"/>
      <c r="AI432" s="32"/>
      <c r="AJ432" s="32"/>
      <c r="AK432" s="32"/>
      <c r="AL432" s="32"/>
      <c r="AM432" s="32">
        <v>297</v>
      </c>
      <c r="AN432" s="32" t="str">
        <f t="shared" si="63"/>
        <v>No Retargeting</v>
      </c>
      <c r="AO432" s="32" t="s">
        <v>589</v>
      </c>
      <c r="AP432" s="32" t="str">
        <f t="shared" si="64"/>
        <v>no contextual</v>
      </c>
      <c r="AQ432" s="32"/>
      <c r="AR432" s="32"/>
      <c r="AS432" s="32"/>
      <c r="AT432" s="32"/>
    </row>
    <row r="433" spans="2:46" ht="15" customHeight="1" x14ac:dyDescent="0.25">
      <c r="B433" s="32">
        <v>20160425</v>
      </c>
      <c r="C433" s="32"/>
      <c r="D433" s="32"/>
      <c r="E433" s="32"/>
      <c r="F433" s="32"/>
      <c r="G433" s="244"/>
      <c r="H433" s="244"/>
      <c r="I433" s="91">
        <f t="shared" si="69"/>
        <v>0</v>
      </c>
      <c r="J433" s="32"/>
      <c r="K433" s="32"/>
      <c r="L433" s="32"/>
      <c r="M433" s="32"/>
      <c r="N433" s="32"/>
      <c r="O433" s="32"/>
      <c r="P433" s="32"/>
      <c r="Q433" s="32"/>
      <c r="R433" s="186"/>
      <c r="S433" s="186"/>
      <c r="T433" s="254"/>
      <c r="U433" s="254">
        <f t="shared" si="65"/>
        <v>0</v>
      </c>
      <c r="V433" s="254">
        <f t="shared" si="66"/>
        <v>0</v>
      </c>
      <c r="W433" s="255"/>
      <c r="X433" s="26">
        <f t="shared" si="70"/>
        <v>0</v>
      </c>
      <c r="Y433" s="26">
        <f t="shared" si="67"/>
        <v>0</v>
      </c>
      <c r="Z433" s="26">
        <f t="shared" si="68"/>
        <v>0</v>
      </c>
      <c r="AA433" s="32"/>
      <c r="AB433" s="289"/>
      <c r="AC433" s="289"/>
      <c r="AD433" s="32">
        <v>3</v>
      </c>
      <c r="AE433" s="32" t="str">
        <f t="shared" si="71"/>
        <v>25</v>
      </c>
      <c r="AF433" s="32"/>
      <c r="AG433" s="32"/>
      <c r="AH433" s="32"/>
      <c r="AI433" s="32"/>
      <c r="AJ433" s="32"/>
      <c r="AK433" s="32"/>
      <c r="AL433" s="32"/>
      <c r="AM433" s="32">
        <v>298</v>
      </c>
      <c r="AN433" s="32" t="str">
        <f t="shared" si="63"/>
        <v>No Retargeting</v>
      </c>
      <c r="AO433" s="32" t="s">
        <v>589</v>
      </c>
      <c r="AP433" s="32" t="str">
        <f t="shared" si="64"/>
        <v>no contextual</v>
      </c>
      <c r="AQ433" s="32"/>
      <c r="AR433" s="32"/>
      <c r="AS433" s="32"/>
      <c r="AT433" s="32"/>
    </row>
    <row r="434" spans="2:46" ht="15" customHeight="1" x14ac:dyDescent="0.25">
      <c r="B434" s="32">
        <v>20160426</v>
      </c>
      <c r="C434" s="32"/>
      <c r="D434" s="32"/>
      <c r="E434" s="32"/>
      <c r="F434" s="32"/>
      <c r="G434" s="244"/>
      <c r="H434" s="244"/>
      <c r="I434" s="91">
        <f t="shared" si="69"/>
        <v>0</v>
      </c>
      <c r="J434" s="32"/>
      <c r="K434" s="32"/>
      <c r="L434" s="32"/>
      <c r="M434" s="32"/>
      <c r="N434" s="32"/>
      <c r="O434" s="32"/>
      <c r="P434" s="32"/>
      <c r="Q434" s="32"/>
      <c r="R434" s="186"/>
      <c r="S434" s="186"/>
      <c r="T434" s="254"/>
      <c r="U434" s="254">
        <f t="shared" si="65"/>
        <v>0</v>
      </c>
      <c r="V434" s="254">
        <f t="shared" si="66"/>
        <v>0</v>
      </c>
      <c r="W434" s="255"/>
      <c r="X434" s="26">
        <f t="shared" si="70"/>
        <v>0</v>
      </c>
      <c r="Y434" s="26">
        <f t="shared" si="67"/>
        <v>0</v>
      </c>
      <c r="Z434" s="26">
        <f t="shared" si="68"/>
        <v>0</v>
      </c>
      <c r="AA434" s="32"/>
      <c r="AB434" s="289"/>
      <c r="AC434" s="289"/>
      <c r="AD434" s="32">
        <v>3</v>
      </c>
      <c r="AE434" s="32" t="str">
        <f t="shared" si="71"/>
        <v>25</v>
      </c>
      <c r="AF434" s="32"/>
      <c r="AG434" s="32"/>
      <c r="AH434" s="32"/>
      <c r="AI434" s="32"/>
      <c r="AJ434" s="32"/>
      <c r="AK434" s="32"/>
      <c r="AL434" s="32"/>
      <c r="AM434" s="32">
        <v>299</v>
      </c>
      <c r="AN434" s="32" t="str">
        <f t="shared" si="63"/>
        <v>No Retargeting</v>
      </c>
      <c r="AO434" s="32" t="s">
        <v>589</v>
      </c>
      <c r="AP434" s="32" t="str">
        <f t="shared" si="64"/>
        <v>no contextual</v>
      </c>
      <c r="AQ434" s="32"/>
      <c r="AR434" s="32"/>
      <c r="AS434" s="32"/>
      <c r="AT434" s="32"/>
    </row>
    <row r="435" spans="2:46" ht="15" customHeight="1" x14ac:dyDescent="0.25">
      <c r="B435" s="32">
        <v>20160427</v>
      </c>
      <c r="C435" s="32"/>
      <c r="D435" s="32"/>
      <c r="E435" s="32"/>
      <c r="F435" s="32"/>
      <c r="G435" s="244"/>
      <c r="H435" s="244"/>
      <c r="I435" s="91">
        <f t="shared" si="69"/>
        <v>0</v>
      </c>
      <c r="J435" s="32"/>
      <c r="K435" s="32"/>
      <c r="L435" s="32"/>
      <c r="M435" s="32"/>
      <c r="N435" s="32"/>
      <c r="O435" s="32"/>
      <c r="P435" s="32"/>
      <c r="Q435" s="32"/>
      <c r="R435" s="186"/>
      <c r="S435" s="186"/>
      <c r="T435" s="254"/>
      <c r="U435" s="254">
        <f t="shared" si="65"/>
        <v>0</v>
      </c>
      <c r="V435" s="254">
        <f t="shared" si="66"/>
        <v>0</v>
      </c>
      <c r="W435" s="255"/>
      <c r="X435" s="26">
        <f t="shared" si="70"/>
        <v>0</v>
      </c>
      <c r="Y435" s="26">
        <f t="shared" si="67"/>
        <v>0</v>
      </c>
      <c r="Z435" s="26">
        <f t="shared" si="68"/>
        <v>0</v>
      </c>
      <c r="AA435" s="32"/>
      <c r="AB435" s="289"/>
      <c r="AC435" s="289"/>
      <c r="AD435" s="32">
        <v>3</v>
      </c>
      <c r="AE435" s="32" t="str">
        <f t="shared" si="71"/>
        <v>25</v>
      </c>
      <c r="AF435" s="32"/>
      <c r="AG435" s="32"/>
      <c r="AH435" s="32"/>
      <c r="AI435" s="32"/>
      <c r="AJ435" s="32"/>
      <c r="AK435" s="32"/>
      <c r="AL435" s="32"/>
      <c r="AM435" s="32">
        <v>300</v>
      </c>
      <c r="AN435" s="32" t="str">
        <f t="shared" si="63"/>
        <v>No Retargeting</v>
      </c>
      <c r="AO435" s="32" t="s">
        <v>589</v>
      </c>
      <c r="AP435" s="32" t="str">
        <f t="shared" si="64"/>
        <v>no contextual</v>
      </c>
      <c r="AQ435" s="32"/>
      <c r="AR435" s="32"/>
      <c r="AS435" s="32"/>
      <c r="AT435" s="32"/>
    </row>
    <row r="436" spans="2:46" ht="15" customHeight="1" x14ac:dyDescent="0.25">
      <c r="B436" s="32">
        <v>20160428</v>
      </c>
      <c r="C436" s="32"/>
      <c r="D436" s="32"/>
      <c r="E436" s="32"/>
      <c r="F436" s="32"/>
      <c r="G436" s="244"/>
      <c r="H436" s="244"/>
      <c r="I436" s="91">
        <f t="shared" si="69"/>
        <v>0</v>
      </c>
      <c r="J436" s="32"/>
      <c r="K436" s="32"/>
      <c r="L436" s="32"/>
      <c r="M436" s="32"/>
      <c r="N436" s="32"/>
      <c r="O436" s="32"/>
      <c r="P436" s="32"/>
      <c r="Q436" s="32"/>
      <c r="R436" s="186"/>
      <c r="S436" s="186"/>
      <c r="T436" s="254"/>
      <c r="U436" s="254">
        <f t="shared" si="65"/>
        <v>0</v>
      </c>
      <c r="V436" s="254">
        <f t="shared" si="66"/>
        <v>0</v>
      </c>
      <c r="W436" s="255"/>
      <c r="X436" s="26">
        <f t="shared" si="70"/>
        <v>0</v>
      </c>
      <c r="Y436" s="26">
        <f t="shared" si="67"/>
        <v>0</v>
      </c>
      <c r="Z436" s="26">
        <f t="shared" si="68"/>
        <v>0</v>
      </c>
      <c r="AA436" s="32"/>
      <c r="AB436" s="289"/>
      <c r="AC436" s="289"/>
      <c r="AD436" s="32">
        <v>3</v>
      </c>
      <c r="AE436" s="32" t="str">
        <f t="shared" si="71"/>
        <v>25</v>
      </c>
      <c r="AF436" s="32"/>
      <c r="AG436" s="32"/>
      <c r="AH436" s="32"/>
      <c r="AI436" s="32"/>
      <c r="AJ436" s="32"/>
      <c r="AK436" s="32"/>
      <c r="AL436" s="32"/>
      <c r="AM436" s="32">
        <v>301</v>
      </c>
      <c r="AN436" s="32" t="str">
        <f t="shared" si="63"/>
        <v>No Retargeting</v>
      </c>
      <c r="AO436" s="32" t="s">
        <v>589</v>
      </c>
      <c r="AP436" s="32" t="str">
        <f t="shared" si="64"/>
        <v>no contextual</v>
      </c>
      <c r="AQ436" s="32"/>
      <c r="AR436" s="32"/>
      <c r="AS436" s="32"/>
      <c r="AT436" s="32"/>
    </row>
    <row r="437" spans="2:46" ht="15" customHeight="1" x14ac:dyDescent="0.25">
      <c r="B437" s="32">
        <v>20160429</v>
      </c>
      <c r="C437" s="32"/>
      <c r="D437" s="32"/>
      <c r="E437" s="32"/>
      <c r="F437" s="32"/>
      <c r="G437" s="244"/>
      <c r="H437" s="244"/>
      <c r="I437" s="91">
        <f t="shared" si="69"/>
        <v>0</v>
      </c>
      <c r="J437" s="32"/>
      <c r="K437" s="32"/>
      <c r="L437" s="32"/>
      <c r="M437" s="32"/>
      <c r="N437" s="32"/>
      <c r="O437" s="32"/>
      <c r="P437" s="32"/>
      <c r="Q437" s="32"/>
      <c r="R437" s="186"/>
      <c r="S437" s="186"/>
      <c r="T437" s="254"/>
      <c r="U437" s="254">
        <f t="shared" si="65"/>
        <v>0</v>
      </c>
      <c r="V437" s="254">
        <f t="shared" si="66"/>
        <v>0</v>
      </c>
      <c r="W437" s="255"/>
      <c r="X437" s="26">
        <f t="shared" si="70"/>
        <v>0</v>
      </c>
      <c r="Y437" s="26">
        <f t="shared" si="67"/>
        <v>0</v>
      </c>
      <c r="Z437" s="26">
        <f t="shared" si="68"/>
        <v>0</v>
      </c>
      <c r="AA437" s="32"/>
      <c r="AB437" s="289"/>
      <c r="AC437" s="289"/>
      <c r="AD437" s="32">
        <v>3</v>
      </c>
      <c r="AE437" s="32" t="str">
        <f t="shared" si="71"/>
        <v>25</v>
      </c>
      <c r="AF437" s="32"/>
      <c r="AG437" s="32"/>
      <c r="AH437" s="32"/>
      <c r="AI437" s="32"/>
      <c r="AJ437" s="32"/>
      <c r="AK437" s="32"/>
      <c r="AL437" s="32"/>
      <c r="AM437" s="32">
        <v>302</v>
      </c>
      <c r="AN437" s="32" t="str">
        <f t="shared" si="63"/>
        <v>No Retargeting</v>
      </c>
      <c r="AO437" s="32" t="s">
        <v>589</v>
      </c>
      <c r="AP437" s="32" t="str">
        <f t="shared" si="64"/>
        <v>no contextual</v>
      </c>
      <c r="AQ437" s="32"/>
      <c r="AR437" s="32"/>
      <c r="AS437" s="32"/>
      <c r="AT437" s="32"/>
    </row>
    <row r="438" spans="2:46" ht="15" customHeight="1" x14ac:dyDescent="0.25">
      <c r="B438" s="32">
        <v>20160430</v>
      </c>
      <c r="C438" s="32"/>
      <c r="D438" s="32"/>
      <c r="E438" s="32"/>
      <c r="F438" s="32"/>
      <c r="G438" s="244"/>
      <c r="H438" s="244"/>
      <c r="I438" s="91">
        <f t="shared" si="69"/>
        <v>0</v>
      </c>
      <c r="J438" s="32"/>
      <c r="K438" s="32"/>
      <c r="L438" s="32"/>
      <c r="M438" s="32"/>
      <c r="N438" s="32"/>
      <c r="O438" s="32"/>
      <c r="P438" s="32"/>
      <c r="Q438" s="32"/>
      <c r="R438" s="186"/>
      <c r="S438" s="186"/>
      <c r="T438" s="254"/>
      <c r="U438" s="254">
        <f t="shared" si="65"/>
        <v>0</v>
      </c>
      <c r="V438" s="254">
        <f t="shared" si="66"/>
        <v>0</v>
      </c>
      <c r="W438" s="255"/>
      <c r="X438" s="26">
        <f t="shared" si="70"/>
        <v>0</v>
      </c>
      <c r="Y438" s="26">
        <f t="shared" si="67"/>
        <v>0</v>
      </c>
      <c r="Z438" s="26">
        <f t="shared" si="68"/>
        <v>0</v>
      </c>
      <c r="AA438" s="32"/>
      <c r="AB438" s="289"/>
      <c r="AC438" s="289"/>
      <c r="AD438" s="32">
        <v>3</v>
      </c>
      <c r="AE438" s="32" t="str">
        <f t="shared" si="71"/>
        <v>25</v>
      </c>
      <c r="AF438" s="32"/>
      <c r="AG438" s="32"/>
      <c r="AH438" s="32"/>
      <c r="AI438" s="32"/>
      <c r="AJ438" s="32"/>
      <c r="AK438" s="32"/>
      <c r="AL438" s="32"/>
      <c r="AM438" s="32">
        <v>303</v>
      </c>
      <c r="AN438" s="32" t="str">
        <f t="shared" si="63"/>
        <v>No Retargeting</v>
      </c>
      <c r="AO438" s="32" t="s">
        <v>589</v>
      </c>
      <c r="AP438" s="32" t="str">
        <f t="shared" si="64"/>
        <v>no contextual</v>
      </c>
      <c r="AQ438" s="32"/>
      <c r="AR438" s="32"/>
      <c r="AS438" s="32"/>
      <c r="AT438" s="32"/>
    </row>
    <row r="439" spans="2:46" ht="15" customHeight="1" x14ac:dyDescent="0.25">
      <c r="B439" s="32">
        <v>20160431</v>
      </c>
      <c r="C439" s="32"/>
      <c r="D439" s="32"/>
      <c r="E439" s="32"/>
      <c r="F439" s="32"/>
      <c r="G439" s="244"/>
      <c r="H439" s="244"/>
      <c r="I439" s="91">
        <f t="shared" si="69"/>
        <v>0</v>
      </c>
      <c r="J439" s="32"/>
      <c r="K439" s="32"/>
      <c r="L439" s="32"/>
      <c r="M439" s="32"/>
      <c r="N439" s="32"/>
      <c r="O439" s="32"/>
      <c r="P439" s="32"/>
      <c r="Q439" s="32"/>
      <c r="R439" s="186"/>
      <c r="S439" s="186"/>
      <c r="T439" s="254"/>
      <c r="U439" s="254">
        <f t="shared" si="65"/>
        <v>0</v>
      </c>
      <c r="V439" s="254">
        <f t="shared" si="66"/>
        <v>0</v>
      </c>
      <c r="W439" s="255"/>
      <c r="X439" s="26">
        <f t="shared" si="70"/>
        <v>0</v>
      </c>
      <c r="Y439" s="26">
        <f t="shared" si="67"/>
        <v>0</v>
      </c>
      <c r="Z439" s="26">
        <f t="shared" si="68"/>
        <v>0</v>
      </c>
      <c r="AA439" s="32"/>
      <c r="AB439" s="289"/>
      <c r="AC439" s="289"/>
      <c r="AD439" s="32">
        <v>3</v>
      </c>
      <c r="AE439" s="32" t="str">
        <f t="shared" si="71"/>
        <v>25</v>
      </c>
      <c r="AF439" s="32"/>
      <c r="AG439" s="32"/>
      <c r="AH439" s="32"/>
      <c r="AI439" s="32"/>
      <c r="AJ439" s="32"/>
      <c r="AK439" s="32"/>
      <c r="AL439" s="32"/>
      <c r="AM439" s="32">
        <v>304</v>
      </c>
      <c r="AN439" s="32" t="str">
        <f t="shared" si="63"/>
        <v>No Retargeting</v>
      </c>
      <c r="AO439" s="32" t="s">
        <v>589</v>
      </c>
      <c r="AP439" s="32" t="str">
        <f t="shared" si="64"/>
        <v>no contextual</v>
      </c>
      <c r="AQ439" s="32"/>
      <c r="AR439" s="32"/>
      <c r="AS439" s="32"/>
      <c r="AT439" s="32"/>
    </row>
    <row r="440" spans="2:46" ht="15" customHeight="1" x14ac:dyDescent="0.25">
      <c r="B440" s="32">
        <v>20160432</v>
      </c>
      <c r="C440" s="32"/>
      <c r="D440" s="32"/>
      <c r="E440" s="32"/>
      <c r="F440" s="32"/>
      <c r="G440" s="244"/>
      <c r="H440" s="244"/>
      <c r="I440" s="91">
        <f t="shared" si="69"/>
        <v>0</v>
      </c>
      <c r="J440" s="32"/>
      <c r="K440" s="32"/>
      <c r="L440" s="32"/>
      <c r="M440" s="32"/>
      <c r="N440" s="32"/>
      <c r="O440" s="32"/>
      <c r="P440" s="32"/>
      <c r="Q440" s="32"/>
      <c r="R440" s="186"/>
      <c r="S440" s="186"/>
      <c r="T440" s="254"/>
      <c r="U440" s="254">
        <f t="shared" si="65"/>
        <v>0</v>
      </c>
      <c r="V440" s="254">
        <f t="shared" si="66"/>
        <v>0</v>
      </c>
      <c r="W440" s="255"/>
      <c r="X440" s="26">
        <f t="shared" si="70"/>
        <v>0</v>
      </c>
      <c r="Y440" s="26">
        <f t="shared" si="67"/>
        <v>0</v>
      </c>
      <c r="Z440" s="26">
        <f t="shared" si="68"/>
        <v>0</v>
      </c>
      <c r="AA440" s="32"/>
      <c r="AB440" s="289"/>
      <c r="AC440" s="289"/>
      <c r="AD440" s="32">
        <v>3</v>
      </c>
      <c r="AE440" s="32" t="str">
        <f t="shared" si="71"/>
        <v>25</v>
      </c>
      <c r="AF440" s="32"/>
      <c r="AG440" s="32"/>
      <c r="AH440" s="32"/>
      <c r="AI440" s="32"/>
      <c r="AJ440" s="32"/>
      <c r="AK440" s="32"/>
      <c r="AL440" s="32"/>
      <c r="AM440" s="32">
        <v>305</v>
      </c>
      <c r="AN440" s="32" t="str">
        <f t="shared" si="63"/>
        <v>No Retargeting</v>
      </c>
      <c r="AO440" s="32" t="s">
        <v>589</v>
      </c>
      <c r="AP440" s="32" t="str">
        <f t="shared" si="64"/>
        <v>no contextual</v>
      </c>
      <c r="AQ440" s="32"/>
      <c r="AR440" s="32"/>
      <c r="AS440" s="32"/>
      <c r="AT440" s="32"/>
    </row>
    <row r="441" spans="2:46" ht="15" customHeight="1" x14ac:dyDescent="0.25">
      <c r="B441" s="32">
        <v>20160433</v>
      </c>
      <c r="C441" s="32"/>
      <c r="D441" s="32"/>
      <c r="E441" s="32"/>
      <c r="F441" s="32"/>
      <c r="G441" s="244"/>
      <c r="H441" s="244"/>
      <c r="I441" s="91">
        <f t="shared" si="69"/>
        <v>0</v>
      </c>
      <c r="J441" s="32"/>
      <c r="K441" s="32"/>
      <c r="L441" s="32"/>
      <c r="M441" s="32"/>
      <c r="N441" s="32"/>
      <c r="O441" s="32"/>
      <c r="P441" s="32"/>
      <c r="Q441" s="32"/>
      <c r="R441" s="186"/>
      <c r="S441" s="186"/>
      <c r="T441" s="254"/>
      <c r="U441" s="254">
        <f t="shared" si="65"/>
        <v>0</v>
      </c>
      <c r="V441" s="254">
        <f t="shared" si="66"/>
        <v>0</v>
      </c>
      <c r="W441" s="255"/>
      <c r="X441" s="26">
        <f t="shared" si="70"/>
        <v>0</v>
      </c>
      <c r="Y441" s="26">
        <f t="shared" si="67"/>
        <v>0</v>
      </c>
      <c r="Z441" s="26">
        <f t="shared" si="68"/>
        <v>0</v>
      </c>
      <c r="AA441" s="32"/>
      <c r="AB441" s="289"/>
      <c r="AC441" s="289"/>
      <c r="AD441" s="32">
        <v>3</v>
      </c>
      <c r="AE441" s="32" t="str">
        <f t="shared" si="71"/>
        <v>25</v>
      </c>
      <c r="AF441" s="32"/>
      <c r="AG441" s="32"/>
      <c r="AH441" s="32"/>
      <c r="AI441" s="32"/>
      <c r="AJ441" s="32"/>
      <c r="AK441" s="32"/>
      <c r="AL441" s="32"/>
      <c r="AM441" s="32">
        <v>306</v>
      </c>
      <c r="AN441" s="32" t="str">
        <f t="shared" si="63"/>
        <v>No Retargeting</v>
      </c>
      <c r="AO441" s="32" t="s">
        <v>589</v>
      </c>
      <c r="AP441" s="32" t="str">
        <f t="shared" si="64"/>
        <v>no contextual</v>
      </c>
      <c r="AQ441" s="32"/>
      <c r="AR441" s="32"/>
      <c r="AS441" s="32"/>
      <c r="AT441" s="32"/>
    </row>
    <row r="442" spans="2:46" ht="15" customHeight="1" x14ac:dyDescent="0.25">
      <c r="B442" s="32">
        <v>20160434</v>
      </c>
      <c r="C442" s="32"/>
      <c r="D442" s="32"/>
      <c r="E442" s="32"/>
      <c r="F442" s="32"/>
      <c r="G442" s="244"/>
      <c r="H442" s="244"/>
      <c r="I442" s="91">
        <f t="shared" si="69"/>
        <v>0</v>
      </c>
      <c r="J442" s="32"/>
      <c r="K442" s="32"/>
      <c r="L442" s="32"/>
      <c r="M442" s="32"/>
      <c r="N442" s="32"/>
      <c r="O442" s="32"/>
      <c r="P442" s="32"/>
      <c r="Q442" s="32"/>
      <c r="R442" s="186"/>
      <c r="S442" s="186"/>
      <c r="T442" s="254"/>
      <c r="U442" s="254">
        <f t="shared" si="65"/>
        <v>0</v>
      </c>
      <c r="V442" s="254">
        <f t="shared" si="66"/>
        <v>0</v>
      </c>
      <c r="W442" s="255"/>
      <c r="X442" s="26">
        <f t="shared" si="70"/>
        <v>0</v>
      </c>
      <c r="Y442" s="26">
        <f t="shared" si="67"/>
        <v>0</v>
      </c>
      <c r="Z442" s="26">
        <f t="shared" si="68"/>
        <v>0</v>
      </c>
      <c r="AA442" s="32"/>
      <c r="AB442" s="289"/>
      <c r="AC442" s="289"/>
      <c r="AD442" s="32">
        <v>3</v>
      </c>
      <c r="AE442" s="32" t="str">
        <f t="shared" si="71"/>
        <v>25</v>
      </c>
      <c r="AF442" s="32"/>
      <c r="AG442" s="32"/>
      <c r="AH442" s="32"/>
      <c r="AI442" s="32"/>
      <c r="AJ442" s="32"/>
      <c r="AK442" s="32"/>
      <c r="AL442" s="32"/>
      <c r="AM442" s="32">
        <v>307</v>
      </c>
      <c r="AN442" s="32" t="str">
        <f t="shared" si="63"/>
        <v>No Retargeting</v>
      </c>
      <c r="AO442" s="32" t="s">
        <v>589</v>
      </c>
      <c r="AP442" s="32" t="str">
        <f t="shared" si="64"/>
        <v>no contextual</v>
      </c>
      <c r="AQ442" s="32"/>
      <c r="AR442" s="32"/>
      <c r="AS442" s="32"/>
      <c r="AT442" s="32"/>
    </row>
    <row r="443" spans="2:46" ht="15" customHeight="1" x14ac:dyDescent="0.25">
      <c r="B443" s="32">
        <v>20160435</v>
      </c>
      <c r="C443" s="32"/>
      <c r="D443" s="32"/>
      <c r="E443" s="32"/>
      <c r="F443" s="32"/>
      <c r="G443" s="244"/>
      <c r="H443" s="244"/>
      <c r="I443" s="91">
        <f t="shared" si="69"/>
        <v>0</v>
      </c>
      <c r="J443" s="32"/>
      <c r="K443" s="32"/>
      <c r="L443" s="32"/>
      <c r="M443" s="32"/>
      <c r="N443" s="32"/>
      <c r="O443" s="32"/>
      <c r="P443" s="32"/>
      <c r="Q443" s="32"/>
      <c r="R443" s="186"/>
      <c r="S443" s="186"/>
      <c r="T443" s="254"/>
      <c r="U443" s="254">
        <f t="shared" si="65"/>
        <v>0</v>
      </c>
      <c r="V443" s="254">
        <f t="shared" si="66"/>
        <v>0</v>
      </c>
      <c r="W443" s="255"/>
      <c r="X443" s="26">
        <f t="shared" si="70"/>
        <v>0</v>
      </c>
      <c r="Y443" s="26">
        <f t="shared" si="67"/>
        <v>0</v>
      </c>
      <c r="Z443" s="26">
        <f t="shared" si="68"/>
        <v>0</v>
      </c>
      <c r="AA443" s="32"/>
      <c r="AB443" s="289"/>
      <c r="AC443" s="289"/>
      <c r="AD443" s="32">
        <v>3</v>
      </c>
      <c r="AE443" s="32" t="str">
        <f t="shared" si="71"/>
        <v>25</v>
      </c>
      <c r="AF443" s="32"/>
      <c r="AG443" s="32"/>
      <c r="AH443" s="32"/>
      <c r="AI443" s="32"/>
      <c r="AJ443" s="32"/>
      <c r="AK443" s="32"/>
      <c r="AL443" s="32"/>
      <c r="AM443" s="32">
        <v>308</v>
      </c>
      <c r="AN443" s="32" t="str">
        <f t="shared" si="63"/>
        <v>No Retargeting</v>
      </c>
      <c r="AO443" s="32" t="s">
        <v>589</v>
      </c>
      <c r="AP443" s="32" t="str">
        <f t="shared" si="64"/>
        <v>no contextual</v>
      </c>
      <c r="AQ443" s="32"/>
      <c r="AR443" s="32"/>
      <c r="AS443" s="32"/>
      <c r="AT443" s="32"/>
    </row>
    <row r="444" spans="2:46" ht="15" customHeight="1" x14ac:dyDescent="0.25">
      <c r="B444" s="32">
        <v>20160436</v>
      </c>
      <c r="C444" s="32"/>
      <c r="D444" s="32"/>
      <c r="E444" s="32"/>
      <c r="F444" s="32"/>
      <c r="G444" s="244"/>
      <c r="H444" s="244"/>
      <c r="I444" s="91">
        <f t="shared" si="69"/>
        <v>0</v>
      </c>
      <c r="J444" s="32"/>
      <c r="K444" s="32"/>
      <c r="L444" s="32"/>
      <c r="M444" s="32"/>
      <c r="N444" s="32"/>
      <c r="O444" s="32"/>
      <c r="P444" s="32"/>
      <c r="Q444" s="32"/>
      <c r="R444" s="186"/>
      <c r="S444" s="186"/>
      <c r="T444" s="254"/>
      <c r="U444" s="254">
        <f t="shared" si="65"/>
        <v>0</v>
      </c>
      <c r="V444" s="254">
        <f t="shared" si="66"/>
        <v>0</v>
      </c>
      <c r="W444" s="255"/>
      <c r="X444" s="26">
        <f t="shared" si="70"/>
        <v>0</v>
      </c>
      <c r="Y444" s="26">
        <f t="shared" si="67"/>
        <v>0</v>
      </c>
      <c r="Z444" s="26">
        <f t="shared" si="68"/>
        <v>0</v>
      </c>
      <c r="AA444" s="32"/>
      <c r="AB444" s="289"/>
      <c r="AC444" s="289"/>
      <c r="AD444" s="32">
        <v>3</v>
      </c>
      <c r="AE444" s="32" t="str">
        <f t="shared" si="71"/>
        <v>25</v>
      </c>
      <c r="AF444" s="32"/>
      <c r="AG444" s="32"/>
      <c r="AH444" s="32"/>
      <c r="AI444" s="32"/>
      <c r="AJ444" s="32"/>
      <c r="AK444" s="32"/>
      <c r="AL444" s="32"/>
      <c r="AM444" s="32">
        <v>309</v>
      </c>
      <c r="AN444" s="32" t="str">
        <f t="shared" si="63"/>
        <v>No Retargeting</v>
      </c>
      <c r="AO444" s="32" t="s">
        <v>589</v>
      </c>
      <c r="AP444" s="32" t="str">
        <f t="shared" si="64"/>
        <v>no contextual</v>
      </c>
      <c r="AQ444" s="32"/>
      <c r="AR444" s="32"/>
      <c r="AS444" s="32"/>
      <c r="AT444" s="32"/>
    </row>
    <row r="445" spans="2:46" ht="15" customHeight="1" x14ac:dyDescent="0.25">
      <c r="B445" s="32">
        <v>20160437</v>
      </c>
      <c r="C445" s="32"/>
      <c r="D445" s="32"/>
      <c r="E445" s="32"/>
      <c r="F445" s="32"/>
      <c r="G445" s="244"/>
      <c r="H445" s="244"/>
      <c r="I445" s="91">
        <f t="shared" si="69"/>
        <v>0</v>
      </c>
      <c r="J445" s="32"/>
      <c r="K445" s="32"/>
      <c r="L445" s="32"/>
      <c r="M445" s="32"/>
      <c r="N445" s="32"/>
      <c r="O445" s="32"/>
      <c r="P445" s="32"/>
      <c r="Q445" s="32"/>
      <c r="R445" s="186"/>
      <c r="S445" s="186"/>
      <c r="T445" s="254"/>
      <c r="U445" s="254">
        <f t="shared" si="65"/>
        <v>0</v>
      </c>
      <c r="V445" s="254">
        <f t="shared" si="66"/>
        <v>0</v>
      </c>
      <c r="W445" s="255"/>
      <c r="X445" s="26">
        <f t="shared" si="70"/>
        <v>0</v>
      </c>
      <c r="Y445" s="26">
        <f t="shared" si="67"/>
        <v>0</v>
      </c>
      <c r="Z445" s="26">
        <f t="shared" si="68"/>
        <v>0</v>
      </c>
      <c r="AA445" s="32"/>
      <c r="AB445" s="289"/>
      <c r="AC445" s="289"/>
      <c r="AD445" s="32">
        <v>3</v>
      </c>
      <c r="AE445" s="32" t="str">
        <f t="shared" si="71"/>
        <v>25</v>
      </c>
      <c r="AF445" s="32"/>
      <c r="AG445" s="32"/>
      <c r="AH445" s="32"/>
      <c r="AI445" s="32"/>
      <c r="AJ445" s="32"/>
      <c r="AK445" s="32"/>
      <c r="AL445" s="32"/>
      <c r="AM445" s="32">
        <v>310</v>
      </c>
      <c r="AN445" s="32" t="str">
        <f t="shared" si="63"/>
        <v>No Retargeting</v>
      </c>
      <c r="AO445" s="32" t="s">
        <v>589</v>
      </c>
      <c r="AP445" s="32" t="str">
        <f t="shared" si="64"/>
        <v>no contextual</v>
      </c>
      <c r="AQ445" s="32"/>
      <c r="AR445" s="32"/>
      <c r="AS445" s="32"/>
      <c r="AT445" s="32"/>
    </row>
    <row r="446" spans="2:46" ht="15" customHeight="1" x14ac:dyDescent="0.25">
      <c r="B446" s="32">
        <v>20160438</v>
      </c>
      <c r="C446" s="32"/>
      <c r="D446" s="32"/>
      <c r="E446" s="32"/>
      <c r="F446" s="32"/>
      <c r="G446" s="244"/>
      <c r="H446" s="244"/>
      <c r="I446" s="91">
        <f t="shared" si="69"/>
        <v>0</v>
      </c>
      <c r="J446" s="32"/>
      <c r="K446" s="32"/>
      <c r="L446" s="32"/>
      <c r="M446" s="32"/>
      <c r="N446" s="32"/>
      <c r="O446" s="32"/>
      <c r="P446" s="32"/>
      <c r="Q446" s="32"/>
      <c r="R446" s="186"/>
      <c r="S446" s="186"/>
      <c r="T446" s="254"/>
      <c r="U446" s="254">
        <f t="shared" si="65"/>
        <v>0</v>
      </c>
      <c r="V446" s="254">
        <f t="shared" si="66"/>
        <v>0</v>
      </c>
      <c r="W446" s="255"/>
      <c r="X446" s="26">
        <f t="shared" si="70"/>
        <v>0</v>
      </c>
      <c r="Y446" s="26">
        <f t="shared" si="67"/>
        <v>0</v>
      </c>
      <c r="Z446" s="26">
        <f t="shared" si="68"/>
        <v>0</v>
      </c>
      <c r="AA446" s="32"/>
      <c r="AB446" s="289"/>
      <c r="AC446" s="289"/>
      <c r="AD446" s="32">
        <v>3</v>
      </c>
      <c r="AE446" s="32" t="str">
        <f t="shared" si="71"/>
        <v>25</v>
      </c>
      <c r="AF446" s="32"/>
      <c r="AG446" s="32"/>
      <c r="AH446" s="32"/>
      <c r="AI446" s="32"/>
      <c r="AJ446" s="32"/>
      <c r="AK446" s="32"/>
      <c r="AL446" s="32"/>
      <c r="AM446" s="32">
        <v>311</v>
      </c>
      <c r="AN446" s="32" t="str">
        <f t="shared" si="63"/>
        <v>No Retargeting</v>
      </c>
      <c r="AO446" s="32" t="s">
        <v>589</v>
      </c>
      <c r="AP446" s="32" t="str">
        <f t="shared" si="64"/>
        <v>no contextual</v>
      </c>
      <c r="AQ446" s="32"/>
      <c r="AR446" s="32"/>
      <c r="AS446" s="32"/>
      <c r="AT446" s="32"/>
    </row>
    <row r="447" spans="2:46" ht="15" customHeight="1" x14ac:dyDescent="0.25">
      <c r="B447" s="32">
        <v>20160439</v>
      </c>
      <c r="C447" s="32"/>
      <c r="D447" s="32"/>
      <c r="E447" s="32"/>
      <c r="F447" s="32"/>
      <c r="G447" s="244"/>
      <c r="H447" s="244"/>
      <c r="I447" s="91">
        <f t="shared" si="69"/>
        <v>0</v>
      </c>
      <c r="J447" s="32"/>
      <c r="K447" s="32"/>
      <c r="L447" s="32"/>
      <c r="M447" s="32"/>
      <c r="N447" s="32"/>
      <c r="O447" s="32"/>
      <c r="P447" s="32"/>
      <c r="Q447" s="32"/>
      <c r="R447" s="186"/>
      <c r="S447" s="186"/>
      <c r="T447" s="254"/>
      <c r="U447" s="254">
        <f t="shared" si="65"/>
        <v>0</v>
      </c>
      <c r="V447" s="254">
        <f t="shared" si="66"/>
        <v>0</v>
      </c>
      <c r="W447" s="255"/>
      <c r="X447" s="26">
        <f t="shared" si="70"/>
        <v>0</v>
      </c>
      <c r="Y447" s="26">
        <f t="shared" si="67"/>
        <v>0</v>
      </c>
      <c r="Z447" s="26">
        <f t="shared" si="68"/>
        <v>0</v>
      </c>
      <c r="AA447" s="32"/>
      <c r="AB447" s="289"/>
      <c r="AC447" s="289"/>
      <c r="AD447" s="32">
        <v>3</v>
      </c>
      <c r="AE447" s="32" t="str">
        <f t="shared" si="71"/>
        <v>25</v>
      </c>
      <c r="AF447" s="32"/>
      <c r="AG447" s="32"/>
      <c r="AH447" s="32"/>
      <c r="AI447" s="32"/>
      <c r="AJ447" s="32"/>
      <c r="AK447" s="32"/>
      <c r="AL447" s="32"/>
      <c r="AM447" s="32">
        <v>312</v>
      </c>
      <c r="AN447" s="32" t="str">
        <f t="shared" si="63"/>
        <v>No Retargeting</v>
      </c>
      <c r="AO447" s="32" t="s">
        <v>589</v>
      </c>
      <c r="AP447" s="32" t="str">
        <f t="shared" si="64"/>
        <v>no contextual</v>
      </c>
      <c r="AQ447" s="32"/>
      <c r="AR447" s="32"/>
      <c r="AS447" s="32"/>
      <c r="AT447" s="32"/>
    </row>
    <row r="448" spans="2:46" ht="15" customHeight="1" x14ac:dyDescent="0.25">
      <c r="B448" s="32">
        <v>20160440</v>
      </c>
      <c r="C448" s="32"/>
      <c r="D448" s="32"/>
      <c r="E448" s="32"/>
      <c r="F448" s="32"/>
      <c r="G448" s="244"/>
      <c r="H448" s="244"/>
      <c r="I448" s="91">
        <f t="shared" si="69"/>
        <v>0</v>
      </c>
      <c r="J448" s="32"/>
      <c r="K448" s="32"/>
      <c r="L448" s="32"/>
      <c r="M448" s="32"/>
      <c r="N448" s="32"/>
      <c r="O448" s="32"/>
      <c r="P448" s="32"/>
      <c r="Q448" s="32"/>
      <c r="R448" s="186"/>
      <c r="S448" s="186"/>
      <c r="T448" s="254"/>
      <c r="U448" s="254">
        <f t="shared" si="65"/>
        <v>0</v>
      </c>
      <c r="V448" s="254">
        <f t="shared" si="66"/>
        <v>0</v>
      </c>
      <c r="W448" s="255"/>
      <c r="X448" s="26">
        <f t="shared" si="70"/>
        <v>0</v>
      </c>
      <c r="Y448" s="26">
        <f t="shared" si="67"/>
        <v>0</v>
      </c>
      <c r="Z448" s="26">
        <f t="shared" si="68"/>
        <v>0</v>
      </c>
      <c r="AA448" s="32"/>
      <c r="AB448" s="289"/>
      <c r="AC448" s="289"/>
      <c r="AD448" s="32">
        <v>3</v>
      </c>
      <c r="AE448" s="32" t="str">
        <f t="shared" si="71"/>
        <v>25</v>
      </c>
      <c r="AF448" s="32"/>
      <c r="AG448" s="32"/>
      <c r="AH448" s="32"/>
      <c r="AI448" s="32"/>
      <c r="AJ448" s="32"/>
      <c r="AK448" s="32"/>
      <c r="AL448" s="32"/>
      <c r="AM448" s="32">
        <v>313</v>
      </c>
      <c r="AN448" s="32" t="str">
        <f t="shared" si="63"/>
        <v>No Retargeting</v>
      </c>
      <c r="AO448" s="32" t="s">
        <v>589</v>
      </c>
      <c r="AP448" s="32" t="str">
        <f t="shared" si="64"/>
        <v>no contextual</v>
      </c>
      <c r="AQ448" s="32"/>
      <c r="AR448" s="32"/>
      <c r="AS448" s="32"/>
      <c r="AT448" s="32"/>
    </row>
    <row r="449" spans="2:46" ht="15" customHeight="1" x14ac:dyDescent="0.25">
      <c r="B449" s="32">
        <v>20160441</v>
      </c>
      <c r="C449" s="32"/>
      <c r="D449" s="32"/>
      <c r="E449" s="32"/>
      <c r="F449" s="32"/>
      <c r="G449" s="244"/>
      <c r="H449" s="244"/>
      <c r="I449" s="91">
        <f t="shared" si="69"/>
        <v>0</v>
      </c>
      <c r="J449" s="32"/>
      <c r="K449" s="32"/>
      <c r="L449" s="32"/>
      <c r="M449" s="32"/>
      <c r="N449" s="32"/>
      <c r="O449" s="32"/>
      <c r="P449" s="32"/>
      <c r="Q449" s="32"/>
      <c r="R449" s="186"/>
      <c r="S449" s="186"/>
      <c r="T449" s="254"/>
      <c r="U449" s="254">
        <f t="shared" si="65"/>
        <v>0</v>
      </c>
      <c r="V449" s="254">
        <f t="shared" si="66"/>
        <v>0</v>
      </c>
      <c r="W449" s="255"/>
      <c r="X449" s="26">
        <f t="shared" si="70"/>
        <v>0</v>
      </c>
      <c r="Y449" s="26">
        <f t="shared" si="67"/>
        <v>0</v>
      </c>
      <c r="Z449" s="26">
        <f t="shared" si="68"/>
        <v>0</v>
      </c>
      <c r="AA449" s="32"/>
      <c r="AB449" s="289"/>
      <c r="AC449" s="289"/>
      <c r="AD449" s="32">
        <v>3</v>
      </c>
      <c r="AE449" s="32" t="str">
        <f t="shared" si="71"/>
        <v>25</v>
      </c>
      <c r="AF449" s="32"/>
      <c r="AG449" s="32"/>
      <c r="AH449" s="32"/>
      <c r="AI449" s="32"/>
      <c r="AJ449" s="32"/>
      <c r="AK449" s="32"/>
      <c r="AL449" s="32"/>
      <c r="AM449" s="32">
        <v>314</v>
      </c>
      <c r="AN449" s="32" t="str">
        <f t="shared" si="63"/>
        <v>No Retargeting</v>
      </c>
      <c r="AO449" s="32" t="s">
        <v>589</v>
      </c>
      <c r="AP449" s="32" t="str">
        <f t="shared" si="64"/>
        <v>no contextual</v>
      </c>
      <c r="AQ449" s="32"/>
      <c r="AR449" s="32"/>
      <c r="AS449" s="32"/>
      <c r="AT449" s="32"/>
    </row>
    <row r="450" spans="2:46" ht="15" customHeight="1" x14ac:dyDescent="0.25">
      <c r="B450" s="32">
        <v>20160442</v>
      </c>
      <c r="C450" s="32"/>
      <c r="D450" s="32"/>
      <c r="E450" s="32"/>
      <c r="F450" s="32"/>
      <c r="G450" s="244"/>
      <c r="H450" s="244"/>
      <c r="I450" s="91">
        <f t="shared" si="69"/>
        <v>0</v>
      </c>
      <c r="J450" s="32"/>
      <c r="K450" s="32"/>
      <c r="L450" s="32"/>
      <c r="M450" s="32"/>
      <c r="N450" s="32"/>
      <c r="O450" s="32"/>
      <c r="P450" s="32"/>
      <c r="Q450" s="32"/>
      <c r="R450" s="186"/>
      <c r="S450" s="186"/>
      <c r="T450" s="254"/>
      <c r="U450" s="254">
        <f t="shared" si="65"/>
        <v>0</v>
      </c>
      <c r="V450" s="254">
        <f t="shared" si="66"/>
        <v>0</v>
      </c>
      <c r="W450" s="255"/>
      <c r="X450" s="26">
        <f t="shared" si="70"/>
        <v>0</v>
      </c>
      <c r="Y450" s="26">
        <f t="shared" si="67"/>
        <v>0</v>
      </c>
      <c r="Z450" s="26">
        <f t="shared" si="68"/>
        <v>0</v>
      </c>
      <c r="AA450" s="32"/>
      <c r="AB450" s="289"/>
      <c r="AC450" s="289"/>
      <c r="AD450" s="32">
        <v>3</v>
      </c>
      <c r="AE450" s="32" t="str">
        <f t="shared" si="71"/>
        <v>25</v>
      </c>
      <c r="AF450" s="32"/>
      <c r="AG450" s="32"/>
      <c r="AH450" s="32"/>
      <c r="AI450" s="32"/>
      <c r="AJ450" s="32"/>
      <c r="AK450" s="32"/>
      <c r="AL450" s="32"/>
      <c r="AM450" s="32">
        <v>315</v>
      </c>
      <c r="AN450" s="32" t="str">
        <f t="shared" si="63"/>
        <v>No Retargeting</v>
      </c>
      <c r="AO450" s="32" t="s">
        <v>589</v>
      </c>
      <c r="AP450" s="32" t="str">
        <f t="shared" si="64"/>
        <v>no contextual</v>
      </c>
      <c r="AQ450" s="32"/>
      <c r="AR450" s="32"/>
      <c r="AS450" s="32"/>
      <c r="AT450" s="32"/>
    </row>
    <row r="451" spans="2:46" ht="15" customHeight="1" x14ac:dyDescent="0.25">
      <c r="B451" s="32">
        <v>20160443</v>
      </c>
      <c r="C451" s="32"/>
      <c r="D451" s="32"/>
      <c r="E451" s="32"/>
      <c r="F451" s="32"/>
      <c r="G451" s="244"/>
      <c r="H451" s="244"/>
      <c r="I451" s="91">
        <f t="shared" si="69"/>
        <v>0</v>
      </c>
      <c r="J451" s="32"/>
      <c r="K451" s="32"/>
      <c r="L451" s="32"/>
      <c r="M451" s="32"/>
      <c r="N451" s="32"/>
      <c r="O451" s="32"/>
      <c r="P451" s="32"/>
      <c r="Q451" s="32"/>
      <c r="R451" s="186"/>
      <c r="S451" s="186"/>
      <c r="T451" s="254"/>
      <c r="U451" s="254">
        <f t="shared" si="65"/>
        <v>0</v>
      </c>
      <c r="V451" s="254">
        <f t="shared" si="66"/>
        <v>0</v>
      </c>
      <c r="W451" s="255"/>
      <c r="X451" s="26">
        <f t="shared" si="70"/>
        <v>0</v>
      </c>
      <c r="Y451" s="26">
        <f t="shared" si="67"/>
        <v>0</v>
      </c>
      <c r="Z451" s="26">
        <f t="shared" si="68"/>
        <v>0</v>
      </c>
      <c r="AA451" s="32"/>
      <c r="AB451" s="289"/>
      <c r="AC451" s="289"/>
      <c r="AD451" s="32">
        <v>3</v>
      </c>
      <c r="AE451" s="32" t="str">
        <f t="shared" si="71"/>
        <v>25</v>
      </c>
      <c r="AF451" s="32"/>
      <c r="AG451" s="32"/>
      <c r="AH451" s="32"/>
      <c r="AI451" s="32"/>
      <c r="AJ451" s="32"/>
      <c r="AK451" s="32"/>
      <c r="AL451" s="32"/>
      <c r="AM451" s="32">
        <v>316</v>
      </c>
      <c r="AN451" s="32" t="str">
        <f t="shared" si="63"/>
        <v>No Retargeting</v>
      </c>
      <c r="AO451" s="32" t="s">
        <v>589</v>
      </c>
      <c r="AP451" s="32" t="str">
        <f t="shared" si="64"/>
        <v>no contextual</v>
      </c>
      <c r="AQ451" s="32"/>
      <c r="AR451" s="32"/>
      <c r="AS451" s="32"/>
      <c r="AT451" s="32"/>
    </row>
    <row r="452" spans="2:46" ht="15" customHeight="1" x14ac:dyDescent="0.25">
      <c r="B452" s="32">
        <v>20160444</v>
      </c>
      <c r="C452" s="32"/>
      <c r="D452" s="32"/>
      <c r="E452" s="32"/>
      <c r="F452" s="32"/>
      <c r="G452" s="244"/>
      <c r="H452" s="244"/>
      <c r="I452" s="91">
        <f t="shared" si="69"/>
        <v>0</v>
      </c>
      <c r="J452" s="32"/>
      <c r="K452" s="32"/>
      <c r="L452" s="32"/>
      <c r="M452" s="32"/>
      <c r="N452" s="32"/>
      <c r="O452" s="32"/>
      <c r="P452" s="32"/>
      <c r="Q452" s="32"/>
      <c r="R452" s="186"/>
      <c r="S452" s="186"/>
      <c r="T452" s="254"/>
      <c r="U452" s="254">
        <f t="shared" si="65"/>
        <v>0</v>
      </c>
      <c r="V452" s="254">
        <f t="shared" si="66"/>
        <v>0</v>
      </c>
      <c r="W452" s="255"/>
      <c r="X452" s="26">
        <f t="shared" si="70"/>
        <v>0</v>
      </c>
      <c r="Y452" s="26">
        <f t="shared" si="67"/>
        <v>0</v>
      </c>
      <c r="Z452" s="26">
        <f t="shared" si="68"/>
        <v>0</v>
      </c>
      <c r="AA452" s="32"/>
      <c r="AB452" s="289"/>
      <c r="AC452" s="289"/>
      <c r="AD452" s="32">
        <v>3</v>
      </c>
      <c r="AE452" s="32" t="str">
        <f t="shared" si="71"/>
        <v>25</v>
      </c>
      <c r="AF452" s="32"/>
      <c r="AG452" s="32"/>
      <c r="AH452" s="32"/>
      <c r="AI452" s="32"/>
      <c r="AJ452" s="32"/>
      <c r="AK452" s="32"/>
      <c r="AL452" s="32"/>
      <c r="AM452" s="32">
        <v>317</v>
      </c>
      <c r="AN452" s="32" t="str">
        <f t="shared" si="63"/>
        <v>No Retargeting</v>
      </c>
      <c r="AO452" s="32" t="s">
        <v>589</v>
      </c>
      <c r="AP452" s="32" t="str">
        <f t="shared" si="64"/>
        <v>no contextual</v>
      </c>
      <c r="AQ452" s="32"/>
      <c r="AR452" s="32"/>
      <c r="AS452" s="32"/>
      <c r="AT452" s="32"/>
    </row>
    <row r="453" spans="2:46" ht="15" customHeight="1" x14ac:dyDescent="0.25">
      <c r="B453" s="32">
        <v>20160445</v>
      </c>
      <c r="C453" s="32"/>
      <c r="D453" s="32"/>
      <c r="E453" s="32"/>
      <c r="F453" s="32"/>
      <c r="G453" s="244"/>
      <c r="H453" s="244"/>
      <c r="I453" s="91">
        <f t="shared" si="69"/>
        <v>0</v>
      </c>
      <c r="J453" s="32"/>
      <c r="K453" s="32"/>
      <c r="L453" s="32"/>
      <c r="M453" s="32"/>
      <c r="N453" s="32"/>
      <c r="O453" s="32"/>
      <c r="P453" s="32"/>
      <c r="Q453" s="32"/>
      <c r="R453" s="186"/>
      <c r="S453" s="186"/>
      <c r="T453" s="254"/>
      <c r="U453" s="254">
        <f t="shared" si="65"/>
        <v>0</v>
      </c>
      <c r="V453" s="254">
        <f t="shared" si="66"/>
        <v>0</v>
      </c>
      <c r="W453" s="255"/>
      <c r="X453" s="26">
        <f t="shared" si="70"/>
        <v>0</v>
      </c>
      <c r="Y453" s="26">
        <f t="shared" si="67"/>
        <v>0</v>
      </c>
      <c r="Z453" s="26">
        <f t="shared" si="68"/>
        <v>0</v>
      </c>
      <c r="AA453" s="32"/>
      <c r="AB453" s="289"/>
      <c r="AC453" s="289"/>
      <c r="AD453" s="32">
        <v>3</v>
      </c>
      <c r="AE453" s="32" t="str">
        <f t="shared" si="71"/>
        <v>25</v>
      </c>
      <c r="AF453" s="32"/>
      <c r="AG453" s="32"/>
      <c r="AH453" s="32"/>
      <c r="AI453" s="32"/>
      <c r="AJ453" s="32"/>
      <c r="AK453" s="32"/>
      <c r="AL453" s="32"/>
      <c r="AM453" s="32">
        <v>318</v>
      </c>
      <c r="AN453" s="32" t="str">
        <f t="shared" si="63"/>
        <v>No Retargeting</v>
      </c>
      <c r="AO453" s="32" t="s">
        <v>589</v>
      </c>
      <c r="AP453" s="32" t="str">
        <f t="shared" si="64"/>
        <v>no contextual</v>
      </c>
      <c r="AQ453" s="32"/>
      <c r="AR453" s="32"/>
      <c r="AS453" s="32"/>
      <c r="AT453" s="32"/>
    </row>
    <row r="454" spans="2:46" ht="15" customHeight="1" x14ac:dyDescent="0.25">
      <c r="B454" s="32">
        <v>20160446</v>
      </c>
      <c r="C454" s="32"/>
      <c r="D454" s="32"/>
      <c r="E454" s="32"/>
      <c r="F454" s="32"/>
      <c r="G454" s="244"/>
      <c r="H454" s="244"/>
      <c r="I454" s="91">
        <f t="shared" si="69"/>
        <v>0</v>
      </c>
      <c r="J454" s="32"/>
      <c r="K454" s="32"/>
      <c r="L454" s="32"/>
      <c r="M454" s="32"/>
      <c r="N454" s="32"/>
      <c r="O454" s="32"/>
      <c r="P454" s="32"/>
      <c r="Q454" s="32"/>
      <c r="R454" s="186"/>
      <c r="S454" s="186"/>
      <c r="T454" s="254"/>
      <c r="U454" s="254">
        <f t="shared" si="65"/>
        <v>0</v>
      </c>
      <c r="V454" s="254">
        <f t="shared" si="66"/>
        <v>0</v>
      </c>
      <c r="W454" s="255"/>
      <c r="X454" s="26">
        <f t="shared" si="70"/>
        <v>0</v>
      </c>
      <c r="Y454" s="26">
        <f t="shared" si="67"/>
        <v>0</v>
      </c>
      <c r="Z454" s="26">
        <f t="shared" si="68"/>
        <v>0</v>
      </c>
      <c r="AA454" s="32"/>
      <c r="AB454" s="289"/>
      <c r="AC454" s="289"/>
      <c r="AD454" s="32">
        <v>3</v>
      </c>
      <c r="AE454" s="32" t="str">
        <f t="shared" si="71"/>
        <v>25</v>
      </c>
      <c r="AF454" s="32"/>
      <c r="AG454" s="32"/>
      <c r="AH454" s="32"/>
      <c r="AI454" s="32"/>
      <c r="AJ454" s="32"/>
      <c r="AK454" s="32"/>
      <c r="AL454" s="32"/>
      <c r="AM454" s="32">
        <v>319</v>
      </c>
      <c r="AN454" s="32" t="str">
        <f t="shared" si="63"/>
        <v>No Retargeting</v>
      </c>
      <c r="AO454" s="32" t="s">
        <v>589</v>
      </c>
      <c r="AP454" s="32" t="str">
        <f t="shared" si="64"/>
        <v>no contextual</v>
      </c>
      <c r="AQ454" s="32"/>
      <c r="AR454" s="32"/>
      <c r="AS454" s="32"/>
      <c r="AT454" s="32"/>
    </row>
    <row r="455" spans="2:46" ht="15" customHeight="1" x14ac:dyDescent="0.25">
      <c r="B455" s="32">
        <v>20160447</v>
      </c>
      <c r="C455" s="32"/>
      <c r="D455" s="32"/>
      <c r="E455" s="32"/>
      <c r="F455" s="32"/>
      <c r="G455" s="244"/>
      <c r="H455" s="244"/>
      <c r="I455" s="91">
        <f t="shared" si="69"/>
        <v>0</v>
      </c>
      <c r="J455" s="32"/>
      <c r="K455" s="32"/>
      <c r="L455" s="32"/>
      <c r="M455" s="32"/>
      <c r="N455" s="32"/>
      <c r="O455" s="32"/>
      <c r="P455" s="32"/>
      <c r="Q455" s="32"/>
      <c r="R455" s="186"/>
      <c r="S455" s="186"/>
      <c r="T455" s="254"/>
      <c r="U455" s="254">
        <f t="shared" si="65"/>
        <v>0</v>
      </c>
      <c r="V455" s="254">
        <f t="shared" si="66"/>
        <v>0</v>
      </c>
      <c r="W455" s="255"/>
      <c r="X455" s="26">
        <f t="shared" si="70"/>
        <v>0</v>
      </c>
      <c r="Y455" s="26">
        <f t="shared" si="67"/>
        <v>0</v>
      </c>
      <c r="Z455" s="26">
        <f t="shared" si="68"/>
        <v>0</v>
      </c>
      <c r="AA455" s="32"/>
      <c r="AB455" s="289"/>
      <c r="AC455" s="289"/>
      <c r="AD455" s="32">
        <v>3</v>
      </c>
      <c r="AE455" s="32" t="str">
        <f t="shared" si="71"/>
        <v>25</v>
      </c>
      <c r="AF455" s="32"/>
      <c r="AG455" s="32"/>
      <c r="AH455" s="32"/>
      <c r="AI455" s="32"/>
      <c r="AJ455" s="32"/>
      <c r="AK455" s="32"/>
      <c r="AL455" s="32"/>
      <c r="AM455" s="32">
        <v>320</v>
      </c>
      <c r="AN455" s="32" t="str">
        <f t="shared" si="63"/>
        <v>No Retargeting</v>
      </c>
      <c r="AO455" s="32" t="s">
        <v>589</v>
      </c>
      <c r="AP455" s="32" t="str">
        <f t="shared" si="64"/>
        <v>no contextual</v>
      </c>
      <c r="AQ455" s="32"/>
      <c r="AR455" s="32"/>
      <c r="AS455" s="32"/>
      <c r="AT455" s="32"/>
    </row>
    <row r="456" spans="2:46" ht="15" customHeight="1" x14ac:dyDescent="0.25">
      <c r="B456" s="32">
        <v>20160448</v>
      </c>
      <c r="C456" s="32"/>
      <c r="D456" s="32"/>
      <c r="E456" s="32"/>
      <c r="F456" s="32"/>
      <c r="G456" s="244"/>
      <c r="H456" s="244"/>
      <c r="I456" s="91">
        <f t="shared" si="69"/>
        <v>0</v>
      </c>
      <c r="J456" s="32"/>
      <c r="K456" s="32"/>
      <c r="L456" s="32"/>
      <c r="M456" s="32"/>
      <c r="N456" s="32"/>
      <c r="O456" s="32"/>
      <c r="P456" s="32"/>
      <c r="Q456" s="32"/>
      <c r="R456" s="186"/>
      <c r="S456" s="186"/>
      <c r="T456" s="254"/>
      <c r="U456" s="254">
        <f t="shared" si="65"/>
        <v>0</v>
      </c>
      <c r="V456" s="254">
        <f t="shared" si="66"/>
        <v>0</v>
      </c>
      <c r="W456" s="255"/>
      <c r="X456" s="26">
        <f t="shared" si="70"/>
        <v>0</v>
      </c>
      <c r="Y456" s="26">
        <f t="shared" si="67"/>
        <v>0</v>
      </c>
      <c r="Z456" s="26">
        <f t="shared" si="68"/>
        <v>0</v>
      </c>
      <c r="AA456" s="32"/>
      <c r="AB456" s="289"/>
      <c r="AC456" s="289"/>
      <c r="AD456" s="32">
        <v>3</v>
      </c>
      <c r="AE456" s="32" t="str">
        <f t="shared" si="71"/>
        <v>25</v>
      </c>
      <c r="AF456" s="32"/>
      <c r="AG456" s="32"/>
      <c r="AH456" s="32"/>
      <c r="AI456" s="32"/>
      <c r="AJ456" s="32"/>
      <c r="AK456" s="32"/>
      <c r="AL456" s="32"/>
      <c r="AM456" s="32">
        <v>321</v>
      </c>
      <c r="AN456" s="32" t="str">
        <f t="shared" si="63"/>
        <v>No Retargeting</v>
      </c>
      <c r="AO456" s="32" t="s">
        <v>589</v>
      </c>
      <c r="AP456" s="32" t="str">
        <f t="shared" si="64"/>
        <v>no contextual</v>
      </c>
      <c r="AQ456" s="32"/>
      <c r="AR456" s="32"/>
      <c r="AS456" s="32"/>
      <c r="AT456" s="32"/>
    </row>
    <row r="457" spans="2:46" ht="15" customHeight="1" x14ac:dyDescent="0.25">
      <c r="B457" s="32">
        <v>20160449</v>
      </c>
      <c r="C457" s="32"/>
      <c r="D457" s="32"/>
      <c r="E457" s="32"/>
      <c r="F457" s="32"/>
      <c r="G457" s="244"/>
      <c r="H457" s="244"/>
      <c r="I457" s="91">
        <f t="shared" si="69"/>
        <v>0</v>
      </c>
      <c r="J457" s="32"/>
      <c r="K457" s="32"/>
      <c r="L457" s="32"/>
      <c r="M457" s="32"/>
      <c r="N457" s="32"/>
      <c r="O457" s="32"/>
      <c r="P457" s="32"/>
      <c r="Q457" s="32"/>
      <c r="R457" s="186"/>
      <c r="S457" s="186"/>
      <c r="T457" s="254"/>
      <c r="U457" s="254">
        <f t="shared" si="65"/>
        <v>0</v>
      </c>
      <c r="V457" s="254">
        <f t="shared" si="66"/>
        <v>0</v>
      </c>
      <c r="W457" s="255"/>
      <c r="X457" s="26">
        <f t="shared" si="70"/>
        <v>0</v>
      </c>
      <c r="Y457" s="26">
        <f t="shared" si="67"/>
        <v>0</v>
      </c>
      <c r="Z457" s="26">
        <f t="shared" si="68"/>
        <v>0</v>
      </c>
      <c r="AA457" s="32"/>
      <c r="AB457" s="289"/>
      <c r="AC457" s="289"/>
      <c r="AD457" s="32">
        <v>3</v>
      </c>
      <c r="AE457" s="32" t="str">
        <f t="shared" si="71"/>
        <v>25</v>
      </c>
      <c r="AF457" s="32"/>
      <c r="AG457" s="32"/>
      <c r="AH457" s="32"/>
      <c r="AI457" s="32"/>
      <c r="AJ457" s="32"/>
      <c r="AK457" s="32"/>
      <c r="AL457" s="32"/>
      <c r="AM457" s="32">
        <v>322</v>
      </c>
      <c r="AN457" s="32" t="str">
        <f t="shared" ref="AN457:AN520" si="72">IF(ISNUMBER(SEARCH("retargeting",L457&amp;M457&amp;N457&amp;O457,1)),"Specify Tagging","No Retargeting")</f>
        <v>No Retargeting</v>
      </c>
      <c r="AO457" s="32" t="s">
        <v>589</v>
      </c>
      <c r="AP457" s="32" t="str">
        <f t="shared" ref="AP457:AP520" si="73">IF(ISNUMBER(SEARCH("Context",L457&amp;M457&amp;N457&amp;O457,1)),"Please Provide list","no contextual")</f>
        <v>no contextual</v>
      </c>
      <c r="AQ457" s="32"/>
      <c r="AR457" s="32"/>
      <c r="AS457" s="32"/>
      <c r="AT457" s="32"/>
    </row>
    <row r="458" spans="2:46" ht="15" customHeight="1" x14ac:dyDescent="0.25">
      <c r="B458" s="32">
        <v>20160450</v>
      </c>
      <c r="C458" s="32"/>
      <c r="D458" s="32"/>
      <c r="E458" s="32"/>
      <c r="F458" s="32"/>
      <c r="G458" s="244"/>
      <c r="H458" s="244"/>
      <c r="I458" s="91">
        <f t="shared" si="69"/>
        <v>0</v>
      </c>
      <c r="J458" s="32"/>
      <c r="K458" s="32"/>
      <c r="L458" s="32"/>
      <c r="M458" s="32"/>
      <c r="N458" s="32"/>
      <c r="O458" s="32"/>
      <c r="P458" s="32"/>
      <c r="Q458" s="32"/>
      <c r="R458" s="186"/>
      <c r="S458" s="186"/>
      <c r="T458" s="254"/>
      <c r="U458" s="254">
        <f t="shared" ref="U458:U521" si="74">T458*R458</f>
        <v>0</v>
      </c>
      <c r="V458" s="254">
        <f t="shared" ref="V458:V521" si="75">T458*S458</f>
        <v>0</v>
      </c>
      <c r="W458" s="255"/>
      <c r="X458" s="26">
        <f t="shared" si="70"/>
        <v>0</v>
      </c>
      <c r="Y458" s="26">
        <f t="shared" ref="Y458:Y521" si="76">X458*R458</f>
        <v>0</v>
      </c>
      <c r="Z458" s="26">
        <f t="shared" ref="Z458:Z521" si="77">X458*S458</f>
        <v>0</v>
      </c>
      <c r="AA458" s="32"/>
      <c r="AB458" s="289"/>
      <c r="AC458" s="289"/>
      <c r="AD458" s="32">
        <v>3</v>
      </c>
      <c r="AE458" s="32" t="str">
        <f t="shared" si="71"/>
        <v>25</v>
      </c>
      <c r="AF458" s="32"/>
      <c r="AG458" s="32"/>
      <c r="AH458" s="32"/>
      <c r="AI458" s="32"/>
      <c r="AJ458" s="32"/>
      <c r="AK458" s="32"/>
      <c r="AL458" s="32"/>
      <c r="AM458" s="32">
        <v>323</v>
      </c>
      <c r="AN458" s="32" t="str">
        <f t="shared" si="72"/>
        <v>No Retargeting</v>
      </c>
      <c r="AO458" s="32" t="s">
        <v>589</v>
      </c>
      <c r="AP458" s="32" t="str">
        <f t="shared" si="73"/>
        <v>no contextual</v>
      </c>
      <c r="AQ458" s="32"/>
      <c r="AR458" s="32"/>
      <c r="AS458" s="32"/>
      <c r="AT458" s="32"/>
    </row>
    <row r="459" spans="2:46" ht="15" customHeight="1" x14ac:dyDescent="0.25">
      <c r="B459" s="32">
        <v>20160451</v>
      </c>
      <c r="C459" s="32"/>
      <c r="D459" s="32"/>
      <c r="E459" s="32"/>
      <c r="F459" s="32"/>
      <c r="G459" s="244"/>
      <c r="H459" s="244"/>
      <c r="I459" s="91">
        <f t="shared" si="69"/>
        <v>0</v>
      </c>
      <c r="J459" s="32"/>
      <c r="K459" s="32"/>
      <c r="L459" s="32"/>
      <c r="M459" s="32"/>
      <c r="N459" s="32"/>
      <c r="O459" s="32"/>
      <c r="P459" s="32"/>
      <c r="Q459" s="32"/>
      <c r="R459" s="186"/>
      <c r="S459" s="186"/>
      <c r="T459" s="254"/>
      <c r="U459" s="254">
        <f t="shared" si="74"/>
        <v>0</v>
      </c>
      <c r="V459" s="254">
        <f t="shared" si="75"/>
        <v>0</v>
      </c>
      <c r="W459" s="255"/>
      <c r="X459" s="26">
        <f t="shared" si="70"/>
        <v>0</v>
      </c>
      <c r="Y459" s="26">
        <f t="shared" si="76"/>
        <v>0</v>
      </c>
      <c r="Z459" s="26">
        <f t="shared" si="77"/>
        <v>0</v>
      </c>
      <c r="AA459" s="32"/>
      <c r="AB459" s="289"/>
      <c r="AC459" s="289"/>
      <c r="AD459" s="32">
        <v>3</v>
      </c>
      <c r="AE459" s="32" t="str">
        <f t="shared" si="71"/>
        <v>25</v>
      </c>
      <c r="AF459" s="32"/>
      <c r="AG459" s="32"/>
      <c r="AH459" s="32"/>
      <c r="AI459" s="32"/>
      <c r="AJ459" s="32"/>
      <c r="AK459" s="32"/>
      <c r="AL459" s="32"/>
      <c r="AM459" s="32">
        <v>324</v>
      </c>
      <c r="AN459" s="32" t="str">
        <f t="shared" si="72"/>
        <v>No Retargeting</v>
      </c>
      <c r="AO459" s="32" t="s">
        <v>589</v>
      </c>
      <c r="AP459" s="32" t="str">
        <f t="shared" si="73"/>
        <v>no contextual</v>
      </c>
      <c r="AQ459" s="32"/>
      <c r="AR459" s="32"/>
      <c r="AS459" s="32"/>
      <c r="AT459" s="32"/>
    </row>
    <row r="460" spans="2:46" ht="15" customHeight="1" x14ac:dyDescent="0.25">
      <c r="B460" s="32">
        <v>20160452</v>
      </c>
      <c r="C460" s="32"/>
      <c r="D460" s="32"/>
      <c r="E460" s="32"/>
      <c r="F460" s="32"/>
      <c r="G460" s="244"/>
      <c r="H460" s="244"/>
      <c r="I460" s="91">
        <f t="shared" si="69"/>
        <v>0</v>
      </c>
      <c r="J460" s="32"/>
      <c r="K460" s="32"/>
      <c r="L460" s="32"/>
      <c r="M460" s="32"/>
      <c r="N460" s="32"/>
      <c r="O460" s="32"/>
      <c r="P460" s="32"/>
      <c r="Q460" s="32"/>
      <c r="R460" s="186"/>
      <c r="S460" s="186"/>
      <c r="T460" s="254"/>
      <c r="U460" s="254">
        <f t="shared" si="74"/>
        <v>0</v>
      </c>
      <c r="V460" s="254">
        <f t="shared" si="75"/>
        <v>0</v>
      </c>
      <c r="W460" s="255"/>
      <c r="X460" s="26">
        <f t="shared" si="70"/>
        <v>0</v>
      </c>
      <c r="Y460" s="26">
        <f t="shared" si="76"/>
        <v>0</v>
      </c>
      <c r="Z460" s="26">
        <f t="shared" si="77"/>
        <v>0</v>
      </c>
      <c r="AA460" s="32"/>
      <c r="AB460" s="289"/>
      <c r="AC460" s="289"/>
      <c r="AD460" s="32">
        <v>3</v>
      </c>
      <c r="AE460" s="32" t="str">
        <f t="shared" si="71"/>
        <v>25</v>
      </c>
      <c r="AF460" s="32"/>
      <c r="AG460" s="32"/>
      <c r="AH460" s="32"/>
      <c r="AI460" s="32"/>
      <c r="AJ460" s="32"/>
      <c r="AK460" s="32"/>
      <c r="AL460" s="32"/>
      <c r="AM460" s="32">
        <v>325</v>
      </c>
      <c r="AN460" s="32" t="str">
        <f t="shared" si="72"/>
        <v>No Retargeting</v>
      </c>
      <c r="AO460" s="32" t="s">
        <v>589</v>
      </c>
      <c r="AP460" s="32" t="str">
        <f t="shared" si="73"/>
        <v>no contextual</v>
      </c>
      <c r="AQ460" s="32"/>
      <c r="AR460" s="32"/>
      <c r="AS460" s="32"/>
      <c r="AT460" s="32"/>
    </row>
    <row r="461" spans="2:46" ht="15" customHeight="1" x14ac:dyDescent="0.25">
      <c r="B461" s="32">
        <v>20160453</v>
      </c>
      <c r="C461" s="32"/>
      <c r="D461" s="32"/>
      <c r="E461" s="32"/>
      <c r="F461" s="32"/>
      <c r="G461" s="244"/>
      <c r="H461" s="244"/>
      <c r="I461" s="91">
        <f t="shared" si="69"/>
        <v>0</v>
      </c>
      <c r="J461" s="32"/>
      <c r="K461" s="32"/>
      <c r="L461" s="32"/>
      <c r="M461" s="32"/>
      <c r="N461" s="32"/>
      <c r="O461" s="32"/>
      <c r="P461" s="32"/>
      <c r="Q461" s="32"/>
      <c r="R461" s="186"/>
      <c r="S461" s="186"/>
      <c r="T461" s="254"/>
      <c r="U461" s="254">
        <f t="shared" si="74"/>
        <v>0</v>
      </c>
      <c r="V461" s="254">
        <f t="shared" si="75"/>
        <v>0</v>
      </c>
      <c r="W461" s="255"/>
      <c r="X461" s="26">
        <f t="shared" si="70"/>
        <v>0</v>
      </c>
      <c r="Y461" s="26">
        <f t="shared" si="76"/>
        <v>0</v>
      </c>
      <c r="Z461" s="26">
        <f t="shared" si="77"/>
        <v>0</v>
      </c>
      <c r="AA461" s="32"/>
      <c r="AB461" s="289"/>
      <c r="AC461" s="289"/>
      <c r="AD461" s="32">
        <v>3</v>
      </c>
      <c r="AE461" s="32" t="str">
        <f t="shared" si="71"/>
        <v>25</v>
      </c>
      <c r="AF461" s="32"/>
      <c r="AG461" s="32"/>
      <c r="AH461" s="32"/>
      <c r="AI461" s="32"/>
      <c r="AJ461" s="32"/>
      <c r="AK461" s="32"/>
      <c r="AL461" s="32"/>
      <c r="AM461" s="32">
        <v>326</v>
      </c>
      <c r="AN461" s="32" t="str">
        <f t="shared" si="72"/>
        <v>No Retargeting</v>
      </c>
      <c r="AO461" s="32" t="s">
        <v>589</v>
      </c>
      <c r="AP461" s="32" t="str">
        <f t="shared" si="73"/>
        <v>no contextual</v>
      </c>
      <c r="AQ461" s="32"/>
      <c r="AR461" s="32"/>
      <c r="AS461" s="32"/>
      <c r="AT461" s="32"/>
    </row>
    <row r="462" spans="2:46" ht="15" customHeight="1" x14ac:dyDescent="0.25">
      <c r="B462" s="32">
        <v>20160454</v>
      </c>
      <c r="C462" s="32"/>
      <c r="D462" s="32"/>
      <c r="E462" s="32"/>
      <c r="F462" s="32"/>
      <c r="G462" s="244"/>
      <c r="H462" s="244"/>
      <c r="I462" s="91">
        <f t="shared" si="69"/>
        <v>0</v>
      </c>
      <c r="J462" s="32"/>
      <c r="K462" s="32"/>
      <c r="L462" s="32"/>
      <c r="M462" s="32"/>
      <c r="N462" s="32"/>
      <c r="O462" s="32"/>
      <c r="P462" s="32"/>
      <c r="Q462" s="32"/>
      <c r="R462" s="186"/>
      <c r="S462" s="186"/>
      <c r="T462" s="254"/>
      <c r="U462" s="254">
        <f t="shared" si="74"/>
        <v>0</v>
      </c>
      <c r="V462" s="254">
        <f t="shared" si="75"/>
        <v>0</v>
      </c>
      <c r="W462" s="255"/>
      <c r="X462" s="26">
        <f t="shared" si="70"/>
        <v>0</v>
      </c>
      <c r="Y462" s="26">
        <f t="shared" si="76"/>
        <v>0</v>
      </c>
      <c r="Z462" s="26">
        <f t="shared" si="77"/>
        <v>0</v>
      </c>
      <c r="AA462" s="32"/>
      <c r="AB462" s="289"/>
      <c r="AC462" s="289"/>
      <c r="AD462" s="32">
        <v>3</v>
      </c>
      <c r="AE462" s="32" t="str">
        <f t="shared" si="71"/>
        <v>25</v>
      </c>
      <c r="AF462" s="32"/>
      <c r="AG462" s="32"/>
      <c r="AH462" s="32"/>
      <c r="AI462" s="32"/>
      <c r="AJ462" s="32"/>
      <c r="AK462" s="32"/>
      <c r="AL462" s="32"/>
      <c r="AM462" s="32">
        <v>327</v>
      </c>
      <c r="AN462" s="32" t="str">
        <f t="shared" si="72"/>
        <v>No Retargeting</v>
      </c>
      <c r="AO462" s="32" t="s">
        <v>589</v>
      </c>
      <c r="AP462" s="32" t="str">
        <f t="shared" si="73"/>
        <v>no contextual</v>
      </c>
      <c r="AQ462" s="32"/>
      <c r="AR462" s="32"/>
      <c r="AS462" s="32"/>
      <c r="AT462" s="32"/>
    </row>
    <row r="463" spans="2:46" ht="15" customHeight="1" x14ac:dyDescent="0.25">
      <c r="B463" s="32">
        <v>20160455</v>
      </c>
      <c r="C463" s="32"/>
      <c r="D463" s="32"/>
      <c r="E463" s="32"/>
      <c r="F463" s="32"/>
      <c r="G463" s="244"/>
      <c r="H463" s="244"/>
      <c r="I463" s="91">
        <f t="shared" si="69"/>
        <v>0</v>
      </c>
      <c r="J463" s="32"/>
      <c r="K463" s="32"/>
      <c r="L463" s="32"/>
      <c r="M463" s="32"/>
      <c r="N463" s="32"/>
      <c r="O463" s="32"/>
      <c r="P463" s="32"/>
      <c r="Q463" s="32"/>
      <c r="R463" s="186"/>
      <c r="S463" s="186"/>
      <c r="T463" s="254"/>
      <c r="U463" s="254">
        <f t="shared" si="74"/>
        <v>0</v>
      </c>
      <c r="V463" s="254">
        <f t="shared" si="75"/>
        <v>0</v>
      </c>
      <c r="W463" s="255"/>
      <c r="X463" s="26">
        <f t="shared" si="70"/>
        <v>0</v>
      </c>
      <c r="Y463" s="26">
        <f t="shared" si="76"/>
        <v>0</v>
      </c>
      <c r="Z463" s="26">
        <f t="shared" si="77"/>
        <v>0</v>
      </c>
      <c r="AA463" s="32"/>
      <c r="AB463" s="289"/>
      <c r="AC463" s="289"/>
      <c r="AD463" s="32">
        <v>3</v>
      </c>
      <c r="AE463" s="32" t="str">
        <f t="shared" si="71"/>
        <v>25</v>
      </c>
      <c r="AF463" s="32"/>
      <c r="AG463" s="32"/>
      <c r="AH463" s="32"/>
      <c r="AI463" s="32"/>
      <c r="AJ463" s="32"/>
      <c r="AK463" s="32"/>
      <c r="AL463" s="32"/>
      <c r="AM463" s="32">
        <v>328</v>
      </c>
      <c r="AN463" s="32" t="str">
        <f t="shared" si="72"/>
        <v>No Retargeting</v>
      </c>
      <c r="AO463" s="32" t="s">
        <v>589</v>
      </c>
      <c r="AP463" s="32" t="str">
        <f t="shared" si="73"/>
        <v>no contextual</v>
      </c>
      <c r="AQ463" s="32"/>
      <c r="AR463" s="32"/>
      <c r="AS463" s="32"/>
      <c r="AT463" s="32"/>
    </row>
    <row r="464" spans="2:46" ht="15" customHeight="1" x14ac:dyDescent="0.25">
      <c r="B464" s="32">
        <v>20160456</v>
      </c>
      <c r="C464" s="32"/>
      <c r="D464" s="32"/>
      <c r="E464" s="32"/>
      <c r="F464" s="32"/>
      <c r="G464" s="244"/>
      <c r="H464" s="244"/>
      <c r="I464" s="91">
        <f t="shared" ref="I464:I527" si="78">IF(G464=0,0,(WORKDAY(G464,-5,Holidays)))</f>
        <v>0</v>
      </c>
      <c r="J464" s="32"/>
      <c r="K464" s="32"/>
      <c r="L464" s="32"/>
      <c r="M464" s="32"/>
      <c r="N464" s="32"/>
      <c r="O464" s="32"/>
      <c r="P464" s="32"/>
      <c r="Q464" s="32"/>
      <c r="R464" s="186"/>
      <c r="S464" s="186"/>
      <c r="T464" s="254"/>
      <c r="U464" s="254">
        <f t="shared" si="74"/>
        <v>0</v>
      </c>
      <c r="V464" s="254">
        <f t="shared" si="75"/>
        <v>0</v>
      </c>
      <c r="W464" s="255"/>
      <c r="X464" s="26">
        <f t="shared" ref="X464:X527" si="79">T464/1000*W464</f>
        <v>0</v>
      </c>
      <c r="Y464" s="26">
        <f t="shared" si="76"/>
        <v>0</v>
      </c>
      <c r="Z464" s="26">
        <f t="shared" si="77"/>
        <v>0</v>
      </c>
      <c r="AA464" s="32"/>
      <c r="AB464" s="289"/>
      <c r="AC464" s="289"/>
      <c r="AD464" s="32">
        <v>3</v>
      </c>
      <c r="AE464" s="32" t="str">
        <f t="shared" ref="AE464:AE527" si="80">IF(J464="xaxis TV","10","25")</f>
        <v>25</v>
      </c>
      <c r="AF464" s="32"/>
      <c r="AG464" s="32"/>
      <c r="AH464" s="32"/>
      <c r="AI464" s="32"/>
      <c r="AJ464" s="32"/>
      <c r="AK464" s="32"/>
      <c r="AL464" s="32"/>
      <c r="AM464" s="32">
        <v>329</v>
      </c>
      <c r="AN464" s="32" t="str">
        <f t="shared" si="72"/>
        <v>No Retargeting</v>
      </c>
      <c r="AO464" s="32" t="s">
        <v>589</v>
      </c>
      <c r="AP464" s="32" t="str">
        <f t="shared" si="73"/>
        <v>no contextual</v>
      </c>
      <c r="AQ464" s="32"/>
      <c r="AR464" s="32"/>
      <c r="AS464" s="32"/>
      <c r="AT464" s="32"/>
    </row>
    <row r="465" spans="2:46" ht="15" customHeight="1" x14ac:dyDescent="0.25">
      <c r="B465" s="32">
        <v>20160457</v>
      </c>
      <c r="C465" s="32"/>
      <c r="D465" s="32"/>
      <c r="E465" s="32"/>
      <c r="F465" s="32"/>
      <c r="G465" s="244"/>
      <c r="H465" s="244"/>
      <c r="I465" s="91">
        <f t="shared" si="78"/>
        <v>0</v>
      </c>
      <c r="J465" s="32"/>
      <c r="K465" s="32"/>
      <c r="L465" s="32"/>
      <c r="M465" s="32"/>
      <c r="N465" s="32"/>
      <c r="O465" s="32"/>
      <c r="P465" s="32"/>
      <c r="Q465" s="32"/>
      <c r="R465" s="186"/>
      <c r="S465" s="186"/>
      <c r="T465" s="254"/>
      <c r="U465" s="254">
        <f t="shared" si="74"/>
        <v>0</v>
      </c>
      <c r="V465" s="254">
        <f t="shared" si="75"/>
        <v>0</v>
      </c>
      <c r="W465" s="255"/>
      <c r="X465" s="26">
        <f t="shared" si="79"/>
        <v>0</v>
      </c>
      <c r="Y465" s="26">
        <f t="shared" si="76"/>
        <v>0</v>
      </c>
      <c r="Z465" s="26">
        <f t="shared" si="77"/>
        <v>0</v>
      </c>
      <c r="AA465" s="32"/>
      <c r="AB465" s="289"/>
      <c r="AC465" s="289"/>
      <c r="AD465" s="32">
        <v>3</v>
      </c>
      <c r="AE465" s="32" t="str">
        <f t="shared" si="80"/>
        <v>25</v>
      </c>
      <c r="AF465" s="32"/>
      <c r="AG465" s="32"/>
      <c r="AH465" s="32"/>
      <c r="AI465" s="32"/>
      <c r="AJ465" s="32"/>
      <c r="AK465" s="32"/>
      <c r="AL465" s="32"/>
      <c r="AM465" s="32">
        <v>330</v>
      </c>
      <c r="AN465" s="32" t="str">
        <f t="shared" si="72"/>
        <v>No Retargeting</v>
      </c>
      <c r="AO465" s="32" t="s">
        <v>589</v>
      </c>
      <c r="AP465" s="32" t="str">
        <f t="shared" si="73"/>
        <v>no contextual</v>
      </c>
      <c r="AQ465" s="32"/>
      <c r="AR465" s="32"/>
      <c r="AS465" s="32"/>
      <c r="AT465" s="32"/>
    </row>
    <row r="466" spans="2:46" ht="15" customHeight="1" x14ac:dyDescent="0.25">
      <c r="B466" s="32">
        <v>20160458</v>
      </c>
      <c r="C466" s="32"/>
      <c r="D466" s="32"/>
      <c r="E466" s="32"/>
      <c r="F466" s="32"/>
      <c r="G466" s="244"/>
      <c r="H466" s="244"/>
      <c r="I466" s="91">
        <f t="shared" si="78"/>
        <v>0</v>
      </c>
      <c r="J466" s="32"/>
      <c r="K466" s="32"/>
      <c r="L466" s="32"/>
      <c r="M466" s="32"/>
      <c r="N466" s="32"/>
      <c r="O466" s="32"/>
      <c r="P466" s="32"/>
      <c r="Q466" s="32"/>
      <c r="R466" s="186"/>
      <c r="S466" s="186"/>
      <c r="T466" s="254"/>
      <c r="U466" s="254">
        <f t="shared" si="74"/>
        <v>0</v>
      </c>
      <c r="V466" s="254">
        <f t="shared" si="75"/>
        <v>0</v>
      </c>
      <c r="W466" s="255"/>
      <c r="X466" s="26">
        <f t="shared" si="79"/>
        <v>0</v>
      </c>
      <c r="Y466" s="26">
        <f t="shared" si="76"/>
        <v>0</v>
      </c>
      <c r="Z466" s="26">
        <f t="shared" si="77"/>
        <v>0</v>
      </c>
      <c r="AA466" s="32"/>
      <c r="AB466" s="289"/>
      <c r="AC466" s="289"/>
      <c r="AD466" s="32">
        <v>3</v>
      </c>
      <c r="AE466" s="32" t="str">
        <f t="shared" si="80"/>
        <v>25</v>
      </c>
      <c r="AF466" s="32"/>
      <c r="AG466" s="32"/>
      <c r="AH466" s="32"/>
      <c r="AI466" s="32"/>
      <c r="AJ466" s="32"/>
      <c r="AK466" s="32"/>
      <c r="AL466" s="32"/>
      <c r="AM466" s="32">
        <v>331</v>
      </c>
      <c r="AN466" s="32" t="str">
        <f t="shared" si="72"/>
        <v>No Retargeting</v>
      </c>
      <c r="AO466" s="32" t="s">
        <v>589</v>
      </c>
      <c r="AP466" s="32" t="str">
        <f t="shared" si="73"/>
        <v>no contextual</v>
      </c>
      <c r="AQ466" s="32"/>
      <c r="AR466" s="32"/>
      <c r="AS466" s="32"/>
      <c r="AT466" s="32"/>
    </row>
    <row r="467" spans="2:46" ht="15" customHeight="1" x14ac:dyDescent="0.25">
      <c r="B467" s="32">
        <v>20160459</v>
      </c>
      <c r="C467" s="32"/>
      <c r="D467" s="32"/>
      <c r="E467" s="32"/>
      <c r="F467" s="32"/>
      <c r="G467" s="244"/>
      <c r="H467" s="244"/>
      <c r="I467" s="91">
        <f t="shared" si="78"/>
        <v>0</v>
      </c>
      <c r="J467" s="32"/>
      <c r="K467" s="32"/>
      <c r="L467" s="32"/>
      <c r="M467" s="32"/>
      <c r="N467" s="32"/>
      <c r="O467" s="32"/>
      <c r="P467" s="32"/>
      <c r="Q467" s="32"/>
      <c r="R467" s="186"/>
      <c r="S467" s="186"/>
      <c r="T467" s="254"/>
      <c r="U467" s="254">
        <f t="shared" si="74"/>
        <v>0</v>
      </c>
      <c r="V467" s="254">
        <f t="shared" si="75"/>
        <v>0</v>
      </c>
      <c r="W467" s="255"/>
      <c r="X467" s="26">
        <f t="shared" si="79"/>
        <v>0</v>
      </c>
      <c r="Y467" s="26">
        <f t="shared" si="76"/>
        <v>0</v>
      </c>
      <c r="Z467" s="26">
        <f t="shared" si="77"/>
        <v>0</v>
      </c>
      <c r="AA467" s="32"/>
      <c r="AB467" s="289"/>
      <c r="AC467" s="289"/>
      <c r="AD467" s="32">
        <v>3</v>
      </c>
      <c r="AE467" s="32" t="str">
        <f t="shared" si="80"/>
        <v>25</v>
      </c>
      <c r="AF467" s="32"/>
      <c r="AG467" s="32"/>
      <c r="AH467" s="32"/>
      <c r="AI467" s="32"/>
      <c r="AJ467" s="32"/>
      <c r="AK467" s="32"/>
      <c r="AL467" s="32"/>
      <c r="AM467" s="32">
        <v>332</v>
      </c>
      <c r="AN467" s="32" t="str">
        <f t="shared" si="72"/>
        <v>No Retargeting</v>
      </c>
      <c r="AO467" s="32" t="s">
        <v>589</v>
      </c>
      <c r="AP467" s="32" t="str">
        <f t="shared" si="73"/>
        <v>no contextual</v>
      </c>
      <c r="AQ467" s="32"/>
      <c r="AR467" s="32"/>
      <c r="AS467" s="32"/>
      <c r="AT467" s="32"/>
    </row>
    <row r="468" spans="2:46" ht="15" customHeight="1" x14ac:dyDescent="0.25">
      <c r="B468" s="32">
        <v>20160460</v>
      </c>
      <c r="C468" s="32"/>
      <c r="D468" s="32"/>
      <c r="E468" s="32"/>
      <c r="F468" s="32"/>
      <c r="G468" s="244"/>
      <c r="H468" s="244"/>
      <c r="I468" s="91">
        <f t="shared" si="78"/>
        <v>0</v>
      </c>
      <c r="J468" s="32"/>
      <c r="K468" s="32"/>
      <c r="L468" s="32"/>
      <c r="M468" s="32"/>
      <c r="N468" s="32"/>
      <c r="O468" s="32"/>
      <c r="P468" s="32"/>
      <c r="Q468" s="32"/>
      <c r="R468" s="186"/>
      <c r="S468" s="186"/>
      <c r="T468" s="254"/>
      <c r="U468" s="254">
        <f t="shared" si="74"/>
        <v>0</v>
      </c>
      <c r="V468" s="254">
        <f t="shared" si="75"/>
        <v>0</v>
      </c>
      <c r="W468" s="255"/>
      <c r="X468" s="26">
        <f t="shared" si="79"/>
        <v>0</v>
      </c>
      <c r="Y468" s="26">
        <f t="shared" si="76"/>
        <v>0</v>
      </c>
      <c r="Z468" s="26">
        <f t="shared" si="77"/>
        <v>0</v>
      </c>
      <c r="AA468" s="32"/>
      <c r="AB468" s="289"/>
      <c r="AC468" s="289"/>
      <c r="AD468" s="32">
        <v>3</v>
      </c>
      <c r="AE468" s="32" t="str">
        <f t="shared" si="80"/>
        <v>25</v>
      </c>
      <c r="AF468" s="32"/>
      <c r="AG468" s="32"/>
      <c r="AH468" s="32"/>
      <c r="AI468" s="32"/>
      <c r="AJ468" s="32"/>
      <c r="AK468" s="32"/>
      <c r="AL468" s="32"/>
      <c r="AM468" s="32">
        <v>333</v>
      </c>
      <c r="AN468" s="32" t="str">
        <f t="shared" si="72"/>
        <v>No Retargeting</v>
      </c>
      <c r="AO468" s="32" t="s">
        <v>589</v>
      </c>
      <c r="AP468" s="32" t="str">
        <f t="shared" si="73"/>
        <v>no contextual</v>
      </c>
      <c r="AQ468" s="32"/>
      <c r="AR468" s="32"/>
      <c r="AS468" s="32"/>
      <c r="AT468" s="32"/>
    </row>
    <row r="469" spans="2:46" ht="15" customHeight="1" x14ac:dyDescent="0.25">
      <c r="B469" s="32">
        <v>20160461</v>
      </c>
      <c r="C469" s="32"/>
      <c r="D469" s="32"/>
      <c r="E469" s="32"/>
      <c r="F469" s="32"/>
      <c r="G469" s="244"/>
      <c r="H469" s="244"/>
      <c r="I469" s="91">
        <f t="shared" si="78"/>
        <v>0</v>
      </c>
      <c r="J469" s="32"/>
      <c r="K469" s="32"/>
      <c r="L469" s="32"/>
      <c r="M469" s="32"/>
      <c r="N469" s="32"/>
      <c r="O469" s="32"/>
      <c r="P469" s="32"/>
      <c r="Q469" s="32"/>
      <c r="R469" s="186"/>
      <c r="S469" s="186"/>
      <c r="T469" s="254"/>
      <c r="U469" s="254">
        <f t="shared" si="74"/>
        <v>0</v>
      </c>
      <c r="V469" s="254">
        <f t="shared" si="75"/>
        <v>0</v>
      </c>
      <c r="W469" s="255"/>
      <c r="X469" s="26">
        <f t="shared" si="79"/>
        <v>0</v>
      </c>
      <c r="Y469" s="26">
        <f t="shared" si="76"/>
        <v>0</v>
      </c>
      <c r="Z469" s="26">
        <f t="shared" si="77"/>
        <v>0</v>
      </c>
      <c r="AA469" s="32"/>
      <c r="AB469" s="289"/>
      <c r="AC469" s="289"/>
      <c r="AD469" s="32">
        <v>3</v>
      </c>
      <c r="AE469" s="32" t="str">
        <f t="shared" si="80"/>
        <v>25</v>
      </c>
      <c r="AF469" s="32"/>
      <c r="AG469" s="32"/>
      <c r="AH469" s="32"/>
      <c r="AI469" s="32"/>
      <c r="AJ469" s="32"/>
      <c r="AK469" s="32"/>
      <c r="AL469" s="32"/>
      <c r="AM469" s="32">
        <v>334</v>
      </c>
      <c r="AN469" s="32" t="str">
        <f t="shared" si="72"/>
        <v>No Retargeting</v>
      </c>
      <c r="AO469" s="32" t="s">
        <v>589</v>
      </c>
      <c r="AP469" s="32" t="str">
        <f t="shared" si="73"/>
        <v>no contextual</v>
      </c>
      <c r="AQ469" s="32"/>
      <c r="AR469" s="32"/>
      <c r="AS469" s="32"/>
      <c r="AT469" s="32"/>
    </row>
    <row r="470" spans="2:46" ht="15" customHeight="1" x14ac:dyDescent="0.25">
      <c r="B470" s="32">
        <v>20160462</v>
      </c>
      <c r="C470" s="32"/>
      <c r="D470" s="32"/>
      <c r="E470" s="32"/>
      <c r="F470" s="32"/>
      <c r="G470" s="244"/>
      <c r="H470" s="244"/>
      <c r="I470" s="91">
        <f t="shared" si="78"/>
        <v>0</v>
      </c>
      <c r="J470" s="32"/>
      <c r="K470" s="32"/>
      <c r="L470" s="32"/>
      <c r="M470" s="32"/>
      <c r="N470" s="32"/>
      <c r="O470" s="32"/>
      <c r="P470" s="32"/>
      <c r="Q470" s="32"/>
      <c r="R470" s="186"/>
      <c r="S470" s="186"/>
      <c r="T470" s="254"/>
      <c r="U470" s="254">
        <f t="shared" si="74"/>
        <v>0</v>
      </c>
      <c r="V470" s="254">
        <f t="shared" si="75"/>
        <v>0</v>
      </c>
      <c r="W470" s="255"/>
      <c r="X470" s="26">
        <f t="shared" si="79"/>
        <v>0</v>
      </c>
      <c r="Y470" s="26">
        <f t="shared" si="76"/>
        <v>0</v>
      </c>
      <c r="Z470" s="26">
        <f t="shared" si="77"/>
        <v>0</v>
      </c>
      <c r="AA470" s="32"/>
      <c r="AB470" s="289"/>
      <c r="AC470" s="289"/>
      <c r="AD470" s="32">
        <v>3</v>
      </c>
      <c r="AE470" s="32" t="str">
        <f t="shared" si="80"/>
        <v>25</v>
      </c>
      <c r="AF470" s="32"/>
      <c r="AG470" s="32"/>
      <c r="AH470" s="32"/>
      <c r="AI470" s="32"/>
      <c r="AJ470" s="32"/>
      <c r="AK470" s="32"/>
      <c r="AL470" s="32"/>
      <c r="AM470" s="32">
        <v>335</v>
      </c>
      <c r="AN470" s="32" t="str">
        <f t="shared" si="72"/>
        <v>No Retargeting</v>
      </c>
      <c r="AO470" s="32" t="s">
        <v>589</v>
      </c>
      <c r="AP470" s="32" t="str">
        <f t="shared" si="73"/>
        <v>no contextual</v>
      </c>
      <c r="AQ470" s="32"/>
      <c r="AR470" s="32"/>
      <c r="AS470" s="32"/>
      <c r="AT470" s="32"/>
    </row>
    <row r="471" spans="2:46" ht="15" customHeight="1" x14ac:dyDescent="0.25">
      <c r="B471" s="32">
        <v>20160463</v>
      </c>
      <c r="C471" s="32"/>
      <c r="D471" s="32"/>
      <c r="E471" s="32"/>
      <c r="F471" s="32"/>
      <c r="G471" s="244"/>
      <c r="H471" s="244"/>
      <c r="I471" s="91">
        <f t="shared" si="78"/>
        <v>0</v>
      </c>
      <c r="J471" s="32"/>
      <c r="K471" s="32"/>
      <c r="L471" s="32"/>
      <c r="M471" s="32"/>
      <c r="N471" s="32"/>
      <c r="O471" s="32"/>
      <c r="P471" s="32"/>
      <c r="Q471" s="32"/>
      <c r="R471" s="186"/>
      <c r="S471" s="186"/>
      <c r="T471" s="254"/>
      <c r="U471" s="254">
        <f t="shared" si="74"/>
        <v>0</v>
      </c>
      <c r="V471" s="254">
        <f t="shared" si="75"/>
        <v>0</v>
      </c>
      <c r="W471" s="255"/>
      <c r="X471" s="26">
        <f t="shared" si="79"/>
        <v>0</v>
      </c>
      <c r="Y471" s="26">
        <f t="shared" si="76"/>
        <v>0</v>
      </c>
      <c r="Z471" s="26">
        <f t="shared" si="77"/>
        <v>0</v>
      </c>
      <c r="AA471" s="32"/>
      <c r="AB471" s="289"/>
      <c r="AC471" s="289"/>
      <c r="AD471" s="32">
        <v>3</v>
      </c>
      <c r="AE471" s="32" t="str">
        <f t="shared" si="80"/>
        <v>25</v>
      </c>
      <c r="AF471" s="32"/>
      <c r="AG471" s="32"/>
      <c r="AH471" s="32"/>
      <c r="AI471" s="32"/>
      <c r="AJ471" s="32"/>
      <c r="AK471" s="32"/>
      <c r="AL471" s="32"/>
      <c r="AM471" s="32">
        <v>336</v>
      </c>
      <c r="AN471" s="32" t="str">
        <f t="shared" si="72"/>
        <v>No Retargeting</v>
      </c>
      <c r="AO471" s="32" t="s">
        <v>589</v>
      </c>
      <c r="AP471" s="32" t="str">
        <f t="shared" si="73"/>
        <v>no contextual</v>
      </c>
      <c r="AQ471" s="32"/>
      <c r="AR471" s="32"/>
      <c r="AS471" s="32"/>
      <c r="AT471" s="32"/>
    </row>
    <row r="472" spans="2:46" ht="15" customHeight="1" x14ac:dyDescent="0.25">
      <c r="B472" s="32">
        <v>20160464</v>
      </c>
      <c r="C472" s="32"/>
      <c r="D472" s="32"/>
      <c r="E472" s="32"/>
      <c r="F472" s="32"/>
      <c r="G472" s="244"/>
      <c r="H472" s="244"/>
      <c r="I472" s="91">
        <f t="shared" si="78"/>
        <v>0</v>
      </c>
      <c r="J472" s="32"/>
      <c r="K472" s="32"/>
      <c r="L472" s="32"/>
      <c r="M472" s="32"/>
      <c r="N472" s="32"/>
      <c r="O472" s="32"/>
      <c r="P472" s="32"/>
      <c r="Q472" s="32"/>
      <c r="R472" s="186"/>
      <c r="S472" s="186"/>
      <c r="T472" s="254"/>
      <c r="U472" s="254">
        <f t="shared" si="74"/>
        <v>0</v>
      </c>
      <c r="V472" s="254">
        <f t="shared" si="75"/>
        <v>0</v>
      </c>
      <c r="W472" s="255"/>
      <c r="X472" s="26">
        <f t="shared" si="79"/>
        <v>0</v>
      </c>
      <c r="Y472" s="26">
        <f t="shared" si="76"/>
        <v>0</v>
      </c>
      <c r="Z472" s="26">
        <f t="shared" si="77"/>
        <v>0</v>
      </c>
      <c r="AA472" s="32"/>
      <c r="AB472" s="289"/>
      <c r="AC472" s="289"/>
      <c r="AD472" s="32">
        <v>3</v>
      </c>
      <c r="AE472" s="32" t="str">
        <f t="shared" si="80"/>
        <v>25</v>
      </c>
      <c r="AF472" s="32"/>
      <c r="AG472" s="32"/>
      <c r="AH472" s="32"/>
      <c r="AI472" s="32"/>
      <c r="AJ472" s="32"/>
      <c r="AK472" s="32"/>
      <c r="AL472" s="32"/>
      <c r="AM472" s="32">
        <v>337</v>
      </c>
      <c r="AN472" s="32" t="str">
        <f t="shared" si="72"/>
        <v>No Retargeting</v>
      </c>
      <c r="AO472" s="32" t="s">
        <v>589</v>
      </c>
      <c r="AP472" s="32" t="str">
        <f t="shared" si="73"/>
        <v>no contextual</v>
      </c>
      <c r="AQ472" s="32"/>
      <c r="AR472" s="32"/>
      <c r="AS472" s="32"/>
      <c r="AT472" s="32"/>
    </row>
    <row r="473" spans="2:46" ht="15" customHeight="1" x14ac:dyDescent="0.25">
      <c r="B473" s="32">
        <v>20160465</v>
      </c>
      <c r="C473" s="32"/>
      <c r="D473" s="32"/>
      <c r="E473" s="32"/>
      <c r="F473" s="32"/>
      <c r="G473" s="244"/>
      <c r="H473" s="244"/>
      <c r="I473" s="91">
        <f t="shared" si="78"/>
        <v>0</v>
      </c>
      <c r="J473" s="32"/>
      <c r="K473" s="32"/>
      <c r="L473" s="32"/>
      <c r="M473" s="32"/>
      <c r="N473" s="32"/>
      <c r="O473" s="32"/>
      <c r="P473" s="32"/>
      <c r="Q473" s="32"/>
      <c r="R473" s="186"/>
      <c r="S473" s="186"/>
      <c r="T473" s="254"/>
      <c r="U473" s="254">
        <f t="shared" si="74"/>
        <v>0</v>
      </c>
      <c r="V473" s="254">
        <f t="shared" si="75"/>
        <v>0</v>
      </c>
      <c r="W473" s="255"/>
      <c r="X473" s="26">
        <f t="shared" si="79"/>
        <v>0</v>
      </c>
      <c r="Y473" s="26">
        <f t="shared" si="76"/>
        <v>0</v>
      </c>
      <c r="Z473" s="26">
        <f t="shared" si="77"/>
        <v>0</v>
      </c>
      <c r="AA473" s="32"/>
      <c r="AB473" s="289"/>
      <c r="AC473" s="289"/>
      <c r="AD473" s="32">
        <v>3</v>
      </c>
      <c r="AE473" s="32" t="str">
        <f t="shared" si="80"/>
        <v>25</v>
      </c>
      <c r="AF473" s="32"/>
      <c r="AG473" s="32"/>
      <c r="AH473" s="32"/>
      <c r="AI473" s="32"/>
      <c r="AJ473" s="32"/>
      <c r="AK473" s="32"/>
      <c r="AL473" s="32"/>
      <c r="AM473" s="32">
        <v>338</v>
      </c>
      <c r="AN473" s="32" t="str">
        <f t="shared" si="72"/>
        <v>No Retargeting</v>
      </c>
      <c r="AO473" s="32" t="s">
        <v>589</v>
      </c>
      <c r="AP473" s="32" t="str">
        <f t="shared" si="73"/>
        <v>no contextual</v>
      </c>
      <c r="AQ473" s="32"/>
      <c r="AR473" s="32"/>
      <c r="AS473" s="32"/>
      <c r="AT473" s="32"/>
    </row>
    <row r="474" spans="2:46" ht="15" customHeight="1" x14ac:dyDescent="0.25">
      <c r="B474" s="32">
        <v>20160466</v>
      </c>
      <c r="C474" s="32"/>
      <c r="D474" s="32"/>
      <c r="E474" s="32"/>
      <c r="F474" s="32"/>
      <c r="G474" s="244"/>
      <c r="H474" s="244"/>
      <c r="I474" s="91">
        <f t="shared" si="78"/>
        <v>0</v>
      </c>
      <c r="J474" s="32"/>
      <c r="K474" s="32"/>
      <c r="L474" s="32"/>
      <c r="M474" s="32"/>
      <c r="N474" s="32"/>
      <c r="O474" s="32"/>
      <c r="P474" s="32"/>
      <c r="Q474" s="32"/>
      <c r="R474" s="186"/>
      <c r="S474" s="186"/>
      <c r="T474" s="254"/>
      <c r="U474" s="254">
        <f t="shared" si="74"/>
        <v>0</v>
      </c>
      <c r="V474" s="254">
        <f t="shared" si="75"/>
        <v>0</v>
      </c>
      <c r="W474" s="255"/>
      <c r="X474" s="26">
        <f t="shared" si="79"/>
        <v>0</v>
      </c>
      <c r="Y474" s="26">
        <f t="shared" si="76"/>
        <v>0</v>
      </c>
      <c r="Z474" s="26">
        <f t="shared" si="77"/>
        <v>0</v>
      </c>
      <c r="AA474" s="32"/>
      <c r="AB474" s="289"/>
      <c r="AC474" s="289"/>
      <c r="AD474" s="32">
        <v>3</v>
      </c>
      <c r="AE474" s="32" t="str">
        <f t="shared" si="80"/>
        <v>25</v>
      </c>
      <c r="AF474" s="32"/>
      <c r="AG474" s="32"/>
      <c r="AH474" s="32"/>
      <c r="AI474" s="32"/>
      <c r="AJ474" s="32"/>
      <c r="AK474" s="32"/>
      <c r="AL474" s="32"/>
      <c r="AM474" s="32">
        <v>339</v>
      </c>
      <c r="AN474" s="32" t="str">
        <f t="shared" si="72"/>
        <v>No Retargeting</v>
      </c>
      <c r="AO474" s="32" t="s">
        <v>589</v>
      </c>
      <c r="AP474" s="32" t="str">
        <f t="shared" si="73"/>
        <v>no contextual</v>
      </c>
      <c r="AQ474" s="32"/>
      <c r="AR474" s="32"/>
      <c r="AS474" s="32"/>
      <c r="AT474" s="32"/>
    </row>
    <row r="475" spans="2:46" ht="15" customHeight="1" x14ac:dyDescent="0.25">
      <c r="B475" s="32">
        <v>20160467</v>
      </c>
      <c r="C475" s="32"/>
      <c r="D475" s="32"/>
      <c r="E475" s="32"/>
      <c r="F475" s="32"/>
      <c r="G475" s="244"/>
      <c r="H475" s="244"/>
      <c r="I475" s="91">
        <f t="shared" si="78"/>
        <v>0</v>
      </c>
      <c r="J475" s="32"/>
      <c r="K475" s="32"/>
      <c r="L475" s="32"/>
      <c r="M475" s="32"/>
      <c r="N475" s="32"/>
      <c r="O475" s="32"/>
      <c r="P475" s="32"/>
      <c r="Q475" s="32"/>
      <c r="R475" s="186"/>
      <c r="S475" s="186"/>
      <c r="T475" s="254"/>
      <c r="U475" s="254">
        <f t="shared" si="74"/>
        <v>0</v>
      </c>
      <c r="V475" s="254">
        <f t="shared" si="75"/>
        <v>0</v>
      </c>
      <c r="W475" s="255"/>
      <c r="X475" s="26">
        <f t="shared" si="79"/>
        <v>0</v>
      </c>
      <c r="Y475" s="26">
        <f t="shared" si="76"/>
        <v>0</v>
      </c>
      <c r="Z475" s="26">
        <f t="shared" si="77"/>
        <v>0</v>
      </c>
      <c r="AA475" s="32"/>
      <c r="AB475" s="289"/>
      <c r="AC475" s="289"/>
      <c r="AD475" s="32">
        <v>3</v>
      </c>
      <c r="AE475" s="32" t="str">
        <f t="shared" si="80"/>
        <v>25</v>
      </c>
      <c r="AF475" s="32"/>
      <c r="AG475" s="32"/>
      <c r="AH475" s="32"/>
      <c r="AI475" s="32"/>
      <c r="AJ475" s="32"/>
      <c r="AK475" s="32"/>
      <c r="AL475" s="32"/>
      <c r="AM475" s="32">
        <v>340</v>
      </c>
      <c r="AN475" s="32" t="str">
        <f t="shared" si="72"/>
        <v>No Retargeting</v>
      </c>
      <c r="AO475" s="32" t="s">
        <v>589</v>
      </c>
      <c r="AP475" s="32" t="str">
        <f t="shared" si="73"/>
        <v>no contextual</v>
      </c>
      <c r="AQ475" s="32"/>
      <c r="AR475" s="32"/>
      <c r="AS475" s="32"/>
      <c r="AT475" s="32"/>
    </row>
    <row r="476" spans="2:46" ht="15" customHeight="1" x14ac:dyDescent="0.25">
      <c r="B476" s="32">
        <v>20160468</v>
      </c>
      <c r="C476" s="32"/>
      <c r="D476" s="32"/>
      <c r="E476" s="32"/>
      <c r="F476" s="32"/>
      <c r="G476" s="244"/>
      <c r="H476" s="244"/>
      <c r="I476" s="91">
        <f t="shared" si="78"/>
        <v>0</v>
      </c>
      <c r="J476" s="32"/>
      <c r="K476" s="32"/>
      <c r="L476" s="32"/>
      <c r="M476" s="32"/>
      <c r="N476" s="32"/>
      <c r="O476" s="32"/>
      <c r="P476" s="32"/>
      <c r="Q476" s="32"/>
      <c r="R476" s="186"/>
      <c r="S476" s="186"/>
      <c r="T476" s="254"/>
      <c r="U476" s="254">
        <f t="shared" si="74"/>
        <v>0</v>
      </c>
      <c r="V476" s="254">
        <f t="shared" si="75"/>
        <v>0</v>
      </c>
      <c r="W476" s="255"/>
      <c r="X476" s="26">
        <f t="shared" si="79"/>
        <v>0</v>
      </c>
      <c r="Y476" s="26">
        <f t="shared" si="76"/>
        <v>0</v>
      </c>
      <c r="Z476" s="26">
        <f t="shared" si="77"/>
        <v>0</v>
      </c>
      <c r="AA476" s="32"/>
      <c r="AB476" s="289"/>
      <c r="AC476" s="289"/>
      <c r="AD476" s="32">
        <v>3</v>
      </c>
      <c r="AE476" s="32" t="str">
        <f t="shared" si="80"/>
        <v>25</v>
      </c>
      <c r="AF476" s="32"/>
      <c r="AG476" s="32"/>
      <c r="AH476" s="32"/>
      <c r="AI476" s="32"/>
      <c r="AJ476" s="32"/>
      <c r="AK476" s="32"/>
      <c r="AL476" s="32"/>
      <c r="AM476" s="32">
        <v>341</v>
      </c>
      <c r="AN476" s="32" t="str">
        <f t="shared" si="72"/>
        <v>No Retargeting</v>
      </c>
      <c r="AO476" s="32" t="s">
        <v>589</v>
      </c>
      <c r="AP476" s="32" t="str">
        <f t="shared" si="73"/>
        <v>no contextual</v>
      </c>
      <c r="AQ476" s="32"/>
      <c r="AR476" s="32"/>
      <c r="AS476" s="32"/>
      <c r="AT476" s="32"/>
    </row>
    <row r="477" spans="2:46" ht="15" customHeight="1" x14ac:dyDescent="0.25">
      <c r="B477" s="32">
        <v>20160469</v>
      </c>
      <c r="C477" s="32"/>
      <c r="D477" s="32"/>
      <c r="E477" s="32"/>
      <c r="F477" s="32"/>
      <c r="G477" s="244"/>
      <c r="H477" s="244"/>
      <c r="I477" s="91">
        <f t="shared" si="78"/>
        <v>0</v>
      </c>
      <c r="J477" s="32"/>
      <c r="K477" s="32"/>
      <c r="L477" s="32"/>
      <c r="M477" s="32"/>
      <c r="N477" s="32"/>
      <c r="O477" s="32"/>
      <c r="P477" s="32"/>
      <c r="Q477" s="32"/>
      <c r="R477" s="186"/>
      <c r="S477" s="186"/>
      <c r="T477" s="254"/>
      <c r="U477" s="254">
        <f t="shared" si="74"/>
        <v>0</v>
      </c>
      <c r="V477" s="254">
        <f t="shared" si="75"/>
        <v>0</v>
      </c>
      <c r="W477" s="255"/>
      <c r="X477" s="26">
        <f t="shared" si="79"/>
        <v>0</v>
      </c>
      <c r="Y477" s="26">
        <f t="shared" si="76"/>
        <v>0</v>
      </c>
      <c r="Z477" s="26">
        <f t="shared" si="77"/>
        <v>0</v>
      </c>
      <c r="AA477" s="32"/>
      <c r="AB477" s="289"/>
      <c r="AC477" s="289"/>
      <c r="AD477" s="32">
        <v>3</v>
      </c>
      <c r="AE477" s="32" t="str">
        <f t="shared" si="80"/>
        <v>25</v>
      </c>
      <c r="AF477" s="32"/>
      <c r="AG477" s="32"/>
      <c r="AH477" s="32"/>
      <c r="AI477" s="32"/>
      <c r="AJ477" s="32"/>
      <c r="AK477" s="32"/>
      <c r="AL477" s="32"/>
      <c r="AM477" s="32">
        <v>342</v>
      </c>
      <c r="AN477" s="32" t="str">
        <f t="shared" si="72"/>
        <v>No Retargeting</v>
      </c>
      <c r="AO477" s="32" t="s">
        <v>589</v>
      </c>
      <c r="AP477" s="32" t="str">
        <f t="shared" si="73"/>
        <v>no contextual</v>
      </c>
      <c r="AQ477" s="32"/>
      <c r="AR477" s="32"/>
      <c r="AS477" s="32"/>
      <c r="AT477" s="32"/>
    </row>
    <row r="478" spans="2:46" ht="15" customHeight="1" x14ac:dyDescent="0.25">
      <c r="B478" s="32">
        <v>20160470</v>
      </c>
      <c r="C478" s="32"/>
      <c r="D478" s="32"/>
      <c r="E478" s="32"/>
      <c r="F478" s="32"/>
      <c r="G478" s="244"/>
      <c r="H478" s="244"/>
      <c r="I478" s="91">
        <f t="shared" si="78"/>
        <v>0</v>
      </c>
      <c r="J478" s="32"/>
      <c r="K478" s="32"/>
      <c r="L478" s="32"/>
      <c r="M478" s="32"/>
      <c r="N478" s="32"/>
      <c r="O478" s="32"/>
      <c r="P478" s="32"/>
      <c r="Q478" s="32"/>
      <c r="R478" s="186"/>
      <c r="S478" s="186"/>
      <c r="T478" s="254"/>
      <c r="U478" s="254">
        <f t="shared" si="74"/>
        <v>0</v>
      </c>
      <c r="V478" s="254">
        <f t="shared" si="75"/>
        <v>0</v>
      </c>
      <c r="W478" s="255"/>
      <c r="X478" s="26">
        <f t="shared" si="79"/>
        <v>0</v>
      </c>
      <c r="Y478" s="26">
        <f t="shared" si="76"/>
        <v>0</v>
      </c>
      <c r="Z478" s="26">
        <f t="shared" si="77"/>
        <v>0</v>
      </c>
      <c r="AA478" s="32"/>
      <c r="AB478" s="289"/>
      <c r="AC478" s="289"/>
      <c r="AD478" s="32">
        <v>3</v>
      </c>
      <c r="AE478" s="32" t="str">
        <f t="shared" si="80"/>
        <v>25</v>
      </c>
      <c r="AF478" s="32"/>
      <c r="AG478" s="32"/>
      <c r="AH478" s="32"/>
      <c r="AI478" s="32"/>
      <c r="AJ478" s="32"/>
      <c r="AK478" s="32"/>
      <c r="AL478" s="32"/>
      <c r="AM478" s="32">
        <v>343</v>
      </c>
      <c r="AN478" s="32" t="str">
        <f t="shared" si="72"/>
        <v>No Retargeting</v>
      </c>
      <c r="AO478" s="32" t="s">
        <v>589</v>
      </c>
      <c r="AP478" s="32" t="str">
        <f t="shared" si="73"/>
        <v>no contextual</v>
      </c>
      <c r="AQ478" s="32"/>
      <c r="AR478" s="32"/>
      <c r="AS478" s="32"/>
      <c r="AT478" s="32"/>
    </row>
    <row r="479" spans="2:46" ht="15" customHeight="1" x14ac:dyDescent="0.25">
      <c r="B479" s="32">
        <v>20160471</v>
      </c>
      <c r="C479" s="32"/>
      <c r="D479" s="32"/>
      <c r="E479" s="32"/>
      <c r="F479" s="32"/>
      <c r="G479" s="244"/>
      <c r="H479" s="244"/>
      <c r="I479" s="91">
        <f t="shared" si="78"/>
        <v>0</v>
      </c>
      <c r="J479" s="32"/>
      <c r="K479" s="32"/>
      <c r="L479" s="32"/>
      <c r="M479" s="32"/>
      <c r="N479" s="32"/>
      <c r="O479" s="32"/>
      <c r="P479" s="32"/>
      <c r="Q479" s="32"/>
      <c r="R479" s="186"/>
      <c r="S479" s="186"/>
      <c r="T479" s="254"/>
      <c r="U479" s="254">
        <f t="shared" si="74"/>
        <v>0</v>
      </c>
      <c r="V479" s="254">
        <f t="shared" si="75"/>
        <v>0</v>
      </c>
      <c r="W479" s="255"/>
      <c r="X479" s="26">
        <f t="shared" si="79"/>
        <v>0</v>
      </c>
      <c r="Y479" s="26">
        <f t="shared" si="76"/>
        <v>0</v>
      </c>
      <c r="Z479" s="26">
        <f t="shared" si="77"/>
        <v>0</v>
      </c>
      <c r="AA479" s="32"/>
      <c r="AB479" s="289"/>
      <c r="AC479" s="289"/>
      <c r="AD479" s="32">
        <v>3</v>
      </c>
      <c r="AE479" s="32" t="str">
        <f t="shared" si="80"/>
        <v>25</v>
      </c>
      <c r="AF479" s="32"/>
      <c r="AG479" s="32"/>
      <c r="AH479" s="32"/>
      <c r="AI479" s="32"/>
      <c r="AJ479" s="32"/>
      <c r="AK479" s="32"/>
      <c r="AL479" s="32"/>
      <c r="AM479" s="32">
        <v>344</v>
      </c>
      <c r="AN479" s="32" t="str">
        <f t="shared" si="72"/>
        <v>No Retargeting</v>
      </c>
      <c r="AO479" s="32" t="s">
        <v>589</v>
      </c>
      <c r="AP479" s="32" t="str">
        <f t="shared" si="73"/>
        <v>no contextual</v>
      </c>
      <c r="AQ479" s="32"/>
      <c r="AR479" s="32"/>
      <c r="AS479" s="32"/>
      <c r="AT479" s="32"/>
    </row>
    <row r="480" spans="2:46" ht="15" customHeight="1" x14ac:dyDescent="0.25">
      <c r="B480" s="32">
        <v>20160472</v>
      </c>
      <c r="C480" s="32"/>
      <c r="D480" s="32"/>
      <c r="E480" s="32"/>
      <c r="F480" s="32"/>
      <c r="G480" s="244"/>
      <c r="H480" s="244"/>
      <c r="I480" s="91">
        <f t="shared" si="78"/>
        <v>0</v>
      </c>
      <c r="J480" s="32"/>
      <c r="K480" s="32"/>
      <c r="L480" s="32"/>
      <c r="M480" s="32"/>
      <c r="N480" s="32"/>
      <c r="O480" s="32"/>
      <c r="P480" s="32"/>
      <c r="Q480" s="32"/>
      <c r="R480" s="186"/>
      <c r="S480" s="186"/>
      <c r="T480" s="254"/>
      <c r="U480" s="254">
        <f t="shared" si="74"/>
        <v>0</v>
      </c>
      <c r="V480" s="254">
        <f t="shared" si="75"/>
        <v>0</v>
      </c>
      <c r="W480" s="255"/>
      <c r="X480" s="26">
        <f t="shared" si="79"/>
        <v>0</v>
      </c>
      <c r="Y480" s="26">
        <f t="shared" si="76"/>
        <v>0</v>
      </c>
      <c r="Z480" s="26">
        <f t="shared" si="77"/>
        <v>0</v>
      </c>
      <c r="AA480" s="32"/>
      <c r="AB480" s="289"/>
      <c r="AC480" s="289"/>
      <c r="AD480" s="32">
        <v>3</v>
      </c>
      <c r="AE480" s="32" t="str">
        <f t="shared" si="80"/>
        <v>25</v>
      </c>
      <c r="AF480" s="32"/>
      <c r="AG480" s="32"/>
      <c r="AH480" s="32"/>
      <c r="AI480" s="32"/>
      <c r="AJ480" s="32"/>
      <c r="AK480" s="32"/>
      <c r="AL480" s="32"/>
      <c r="AM480" s="32">
        <v>345</v>
      </c>
      <c r="AN480" s="32" t="str">
        <f t="shared" si="72"/>
        <v>No Retargeting</v>
      </c>
      <c r="AO480" s="32" t="s">
        <v>589</v>
      </c>
      <c r="AP480" s="32" t="str">
        <f t="shared" si="73"/>
        <v>no contextual</v>
      </c>
      <c r="AQ480" s="32"/>
      <c r="AR480" s="32"/>
      <c r="AS480" s="32"/>
      <c r="AT480" s="32"/>
    </row>
    <row r="481" spans="2:46" ht="15" customHeight="1" x14ac:dyDescent="0.25">
      <c r="B481" s="32">
        <v>20160473</v>
      </c>
      <c r="C481" s="32"/>
      <c r="D481" s="32"/>
      <c r="E481" s="32"/>
      <c r="F481" s="32"/>
      <c r="G481" s="244"/>
      <c r="H481" s="244"/>
      <c r="I481" s="91">
        <f t="shared" si="78"/>
        <v>0</v>
      </c>
      <c r="J481" s="32"/>
      <c r="K481" s="32"/>
      <c r="L481" s="32"/>
      <c r="M481" s="32"/>
      <c r="N481" s="32"/>
      <c r="O481" s="32"/>
      <c r="P481" s="32"/>
      <c r="Q481" s="32"/>
      <c r="R481" s="186"/>
      <c r="S481" s="186"/>
      <c r="T481" s="254"/>
      <c r="U481" s="254">
        <f t="shared" si="74"/>
        <v>0</v>
      </c>
      <c r="V481" s="254">
        <f t="shared" si="75"/>
        <v>0</v>
      </c>
      <c r="W481" s="255"/>
      <c r="X481" s="26">
        <f t="shared" si="79"/>
        <v>0</v>
      </c>
      <c r="Y481" s="26">
        <f t="shared" si="76"/>
        <v>0</v>
      </c>
      <c r="Z481" s="26">
        <f t="shared" si="77"/>
        <v>0</v>
      </c>
      <c r="AA481" s="32"/>
      <c r="AB481" s="289"/>
      <c r="AC481" s="289"/>
      <c r="AD481" s="32">
        <v>3</v>
      </c>
      <c r="AE481" s="32" t="str">
        <f t="shared" si="80"/>
        <v>25</v>
      </c>
      <c r="AF481" s="32"/>
      <c r="AG481" s="32"/>
      <c r="AH481" s="32"/>
      <c r="AI481" s="32"/>
      <c r="AJ481" s="32"/>
      <c r="AK481" s="32"/>
      <c r="AL481" s="32"/>
      <c r="AM481" s="32">
        <v>346</v>
      </c>
      <c r="AN481" s="32" t="str">
        <f t="shared" si="72"/>
        <v>No Retargeting</v>
      </c>
      <c r="AO481" s="32" t="s">
        <v>589</v>
      </c>
      <c r="AP481" s="32" t="str">
        <f t="shared" si="73"/>
        <v>no contextual</v>
      </c>
      <c r="AQ481" s="32"/>
      <c r="AR481" s="32"/>
      <c r="AS481" s="32"/>
      <c r="AT481" s="32"/>
    </row>
    <row r="482" spans="2:46" ht="15" customHeight="1" x14ac:dyDescent="0.25">
      <c r="B482" s="32">
        <v>20160474</v>
      </c>
      <c r="C482" s="32"/>
      <c r="D482" s="32"/>
      <c r="E482" s="32"/>
      <c r="F482" s="32"/>
      <c r="G482" s="244"/>
      <c r="H482" s="244"/>
      <c r="I482" s="91">
        <f t="shared" si="78"/>
        <v>0</v>
      </c>
      <c r="J482" s="32"/>
      <c r="K482" s="32"/>
      <c r="L482" s="32"/>
      <c r="M482" s="32"/>
      <c r="N482" s="32"/>
      <c r="O482" s="32"/>
      <c r="P482" s="32"/>
      <c r="Q482" s="32"/>
      <c r="R482" s="186"/>
      <c r="S482" s="186"/>
      <c r="T482" s="254"/>
      <c r="U482" s="254">
        <f t="shared" si="74"/>
        <v>0</v>
      </c>
      <c r="V482" s="254">
        <f t="shared" si="75"/>
        <v>0</v>
      </c>
      <c r="W482" s="255"/>
      <c r="X482" s="26">
        <f t="shared" si="79"/>
        <v>0</v>
      </c>
      <c r="Y482" s="26">
        <f t="shared" si="76"/>
        <v>0</v>
      </c>
      <c r="Z482" s="26">
        <f t="shared" si="77"/>
        <v>0</v>
      </c>
      <c r="AA482" s="32"/>
      <c r="AB482" s="289"/>
      <c r="AC482" s="289"/>
      <c r="AD482" s="32">
        <v>3</v>
      </c>
      <c r="AE482" s="32" t="str">
        <f t="shared" si="80"/>
        <v>25</v>
      </c>
      <c r="AF482" s="32"/>
      <c r="AG482" s="32"/>
      <c r="AH482" s="32"/>
      <c r="AI482" s="32"/>
      <c r="AJ482" s="32"/>
      <c r="AK482" s="32"/>
      <c r="AL482" s="32"/>
      <c r="AM482" s="32">
        <v>347</v>
      </c>
      <c r="AN482" s="32" t="str">
        <f t="shared" si="72"/>
        <v>No Retargeting</v>
      </c>
      <c r="AO482" s="32" t="s">
        <v>589</v>
      </c>
      <c r="AP482" s="32" t="str">
        <f t="shared" si="73"/>
        <v>no contextual</v>
      </c>
      <c r="AQ482" s="32"/>
      <c r="AR482" s="32"/>
      <c r="AS482" s="32"/>
      <c r="AT482" s="32"/>
    </row>
    <row r="483" spans="2:46" ht="15" customHeight="1" x14ac:dyDescent="0.25">
      <c r="B483" s="32">
        <v>20160475</v>
      </c>
      <c r="C483" s="32"/>
      <c r="D483" s="32"/>
      <c r="E483" s="32"/>
      <c r="F483" s="32"/>
      <c r="G483" s="244"/>
      <c r="H483" s="244"/>
      <c r="I483" s="91">
        <f t="shared" si="78"/>
        <v>0</v>
      </c>
      <c r="J483" s="32"/>
      <c r="K483" s="32"/>
      <c r="L483" s="32"/>
      <c r="M483" s="32"/>
      <c r="N483" s="32"/>
      <c r="O483" s="32"/>
      <c r="P483" s="32"/>
      <c r="Q483" s="32"/>
      <c r="R483" s="186"/>
      <c r="S483" s="186"/>
      <c r="T483" s="254"/>
      <c r="U483" s="254">
        <f t="shared" si="74"/>
        <v>0</v>
      </c>
      <c r="V483" s="254">
        <f t="shared" si="75"/>
        <v>0</v>
      </c>
      <c r="W483" s="255"/>
      <c r="X483" s="26">
        <f t="shared" si="79"/>
        <v>0</v>
      </c>
      <c r="Y483" s="26">
        <f t="shared" si="76"/>
        <v>0</v>
      </c>
      <c r="Z483" s="26">
        <f t="shared" si="77"/>
        <v>0</v>
      </c>
      <c r="AA483" s="32"/>
      <c r="AB483" s="289"/>
      <c r="AC483" s="289"/>
      <c r="AD483" s="32">
        <v>3</v>
      </c>
      <c r="AE483" s="32" t="str">
        <f t="shared" si="80"/>
        <v>25</v>
      </c>
      <c r="AF483" s="32"/>
      <c r="AG483" s="32"/>
      <c r="AH483" s="32"/>
      <c r="AI483" s="32"/>
      <c r="AJ483" s="32"/>
      <c r="AK483" s="32"/>
      <c r="AL483" s="32"/>
      <c r="AM483" s="32">
        <v>348</v>
      </c>
      <c r="AN483" s="32" t="str">
        <f t="shared" si="72"/>
        <v>No Retargeting</v>
      </c>
      <c r="AO483" s="32" t="s">
        <v>589</v>
      </c>
      <c r="AP483" s="32" t="str">
        <f t="shared" si="73"/>
        <v>no contextual</v>
      </c>
      <c r="AQ483" s="32"/>
      <c r="AR483" s="32"/>
      <c r="AS483" s="32"/>
      <c r="AT483" s="32"/>
    </row>
    <row r="484" spans="2:46" ht="15" customHeight="1" x14ac:dyDescent="0.25">
      <c r="B484" s="32">
        <v>20160476</v>
      </c>
      <c r="C484" s="32"/>
      <c r="D484" s="32"/>
      <c r="E484" s="32"/>
      <c r="F484" s="32"/>
      <c r="G484" s="244"/>
      <c r="H484" s="244"/>
      <c r="I484" s="91">
        <f t="shared" si="78"/>
        <v>0</v>
      </c>
      <c r="J484" s="32"/>
      <c r="K484" s="32"/>
      <c r="L484" s="32"/>
      <c r="M484" s="32"/>
      <c r="N484" s="32"/>
      <c r="O484" s="32"/>
      <c r="P484" s="32"/>
      <c r="Q484" s="32"/>
      <c r="R484" s="186"/>
      <c r="S484" s="186"/>
      <c r="T484" s="254"/>
      <c r="U484" s="254">
        <f t="shared" si="74"/>
        <v>0</v>
      </c>
      <c r="V484" s="254">
        <f t="shared" si="75"/>
        <v>0</v>
      </c>
      <c r="W484" s="255"/>
      <c r="X484" s="26">
        <f t="shared" si="79"/>
        <v>0</v>
      </c>
      <c r="Y484" s="26">
        <f t="shared" si="76"/>
        <v>0</v>
      </c>
      <c r="Z484" s="26">
        <f t="shared" si="77"/>
        <v>0</v>
      </c>
      <c r="AA484" s="32"/>
      <c r="AB484" s="289"/>
      <c r="AC484" s="289"/>
      <c r="AD484" s="32">
        <v>3</v>
      </c>
      <c r="AE484" s="32" t="str">
        <f t="shared" si="80"/>
        <v>25</v>
      </c>
      <c r="AF484" s="32"/>
      <c r="AG484" s="32"/>
      <c r="AH484" s="32"/>
      <c r="AI484" s="32"/>
      <c r="AJ484" s="32"/>
      <c r="AK484" s="32"/>
      <c r="AL484" s="32"/>
      <c r="AM484" s="32">
        <v>349</v>
      </c>
      <c r="AN484" s="32" t="str">
        <f t="shared" si="72"/>
        <v>No Retargeting</v>
      </c>
      <c r="AO484" s="32" t="s">
        <v>589</v>
      </c>
      <c r="AP484" s="32" t="str">
        <f t="shared" si="73"/>
        <v>no contextual</v>
      </c>
      <c r="AQ484" s="32"/>
      <c r="AR484" s="32"/>
      <c r="AS484" s="32"/>
      <c r="AT484" s="32"/>
    </row>
    <row r="485" spans="2:46" ht="15" customHeight="1" x14ac:dyDescent="0.25">
      <c r="B485" s="32">
        <v>20160477</v>
      </c>
      <c r="C485" s="32"/>
      <c r="D485" s="32"/>
      <c r="E485" s="32"/>
      <c r="F485" s="32"/>
      <c r="G485" s="244"/>
      <c r="H485" s="244"/>
      <c r="I485" s="91">
        <f t="shared" si="78"/>
        <v>0</v>
      </c>
      <c r="J485" s="32"/>
      <c r="K485" s="32"/>
      <c r="L485" s="32"/>
      <c r="M485" s="32"/>
      <c r="N485" s="32"/>
      <c r="O485" s="32"/>
      <c r="P485" s="32"/>
      <c r="Q485" s="32"/>
      <c r="R485" s="186"/>
      <c r="S485" s="186"/>
      <c r="T485" s="254"/>
      <c r="U485" s="254">
        <f t="shared" si="74"/>
        <v>0</v>
      </c>
      <c r="V485" s="254">
        <f t="shared" si="75"/>
        <v>0</v>
      </c>
      <c r="W485" s="255"/>
      <c r="X485" s="26">
        <f t="shared" si="79"/>
        <v>0</v>
      </c>
      <c r="Y485" s="26">
        <f t="shared" si="76"/>
        <v>0</v>
      </c>
      <c r="Z485" s="26">
        <f t="shared" si="77"/>
        <v>0</v>
      </c>
      <c r="AA485" s="32"/>
      <c r="AB485" s="289"/>
      <c r="AC485" s="289"/>
      <c r="AD485" s="32">
        <v>3</v>
      </c>
      <c r="AE485" s="32" t="str">
        <f t="shared" si="80"/>
        <v>25</v>
      </c>
      <c r="AF485" s="32"/>
      <c r="AG485" s="32"/>
      <c r="AH485" s="32"/>
      <c r="AI485" s="32"/>
      <c r="AJ485" s="32"/>
      <c r="AK485" s="32"/>
      <c r="AL485" s="32"/>
      <c r="AM485" s="32">
        <v>350</v>
      </c>
      <c r="AN485" s="32" t="str">
        <f t="shared" si="72"/>
        <v>No Retargeting</v>
      </c>
      <c r="AO485" s="32" t="s">
        <v>589</v>
      </c>
      <c r="AP485" s="32" t="str">
        <f t="shared" si="73"/>
        <v>no contextual</v>
      </c>
      <c r="AQ485" s="32"/>
      <c r="AR485" s="32"/>
      <c r="AS485" s="32"/>
      <c r="AT485" s="32"/>
    </row>
    <row r="486" spans="2:46" ht="15" customHeight="1" x14ac:dyDescent="0.25">
      <c r="B486" s="32">
        <v>20160478</v>
      </c>
      <c r="C486" s="32"/>
      <c r="D486" s="32"/>
      <c r="E486" s="32"/>
      <c r="F486" s="32"/>
      <c r="G486" s="244"/>
      <c r="H486" s="244"/>
      <c r="I486" s="91">
        <f t="shared" si="78"/>
        <v>0</v>
      </c>
      <c r="J486" s="32"/>
      <c r="K486" s="32"/>
      <c r="L486" s="32"/>
      <c r="M486" s="32"/>
      <c r="N486" s="32"/>
      <c r="O486" s="32"/>
      <c r="P486" s="32"/>
      <c r="Q486" s="32"/>
      <c r="R486" s="186"/>
      <c r="S486" s="186"/>
      <c r="T486" s="254"/>
      <c r="U486" s="254">
        <f t="shared" si="74"/>
        <v>0</v>
      </c>
      <c r="V486" s="254">
        <f t="shared" si="75"/>
        <v>0</v>
      </c>
      <c r="W486" s="255"/>
      <c r="X486" s="26">
        <f t="shared" si="79"/>
        <v>0</v>
      </c>
      <c r="Y486" s="26">
        <f t="shared" si="76"/>
        <v>0</v>
      </c>
      <c r="Z486" s="26">
        <f t="shared" si="77"/>
        <v>0</v>
      </c>
      <c r="AA486" s="32"/>
      <c r="AB486" s="289"/>
      <c r="AC486" s="289"/>
      <c r="AD486" s="32">
        <v>3</v>
      </c>
      <c r="AE486" s="32" t="str">
        <f t="shared" si="80"/>
        <v>25</v>
      </c>
      <c r="AF486" s="32"/>
      <c r="AG486" s="32"/>
      <c r="AH486" s="32"/>
      <c r="AI486" s="32"/>
      <c r="AJ486" s="32"/>
      <c r="AK486" s="32"/>
      <c r="AL486" s="32"/>
      <c r="AM486" s="32">
        <v>351</v>
      </c>
      <c r="AN486" s="32" t="str">
        <f t="shared" si="72"/>
        <v>No Retargeting</v>
      </c>
      <c r="AO486" s="32" t="s">
        <v>589</v>
      </c>
      <c r="AP486" s="32" t="str">
        <f t="shared" si="73"/>
        <v>no contextual</v>
      </c>
      <c r="AQ486" s="32"/>
      <c r="AR486" s="32"/>
      <c r="AS486" s="32"/>
      <c r="AT486" s="32"/>
    </row>
    <row r="487" spans="2:46" ht="15" customHeight="1" x14ac:dyDescent="0.25">
      <c r="B487" s="32">
        <v>20160479</v>
      </c>
      <c r="C487" s="32"/>
      <c r="D487" s="32"/>
      <c r="E487" s="32"/>
      <c r="F487" s="32"/>
      <c r="G487" s="244"/>
      <c r="H487" s="244"/>
      <c r="I487" s="91">
        <f t="shared" si="78"/>
        <v>0</v>
      </c>
      <c r="J487" s="32"/>
      <c r="K487" s="32"/>
      <c r="L487" s="32"/>
      <c r="M487" s="32"/>
      <c r="N487" s="32"/>
      <c r="O487" s="32"/>
      <c r="P487" s="32"/>
      <c r="Q487" s="32"/>
      <c r="R487" s="186"/>
      <c r="S487" s="186"/>
      <c r="T487" s="254"/>
      <c r="U487" s="254">
        <f t="shared" si="74"/>
        <v>0</v>
      </c>
      <c r="V487" s="254">
        <f t="shared" si="75"/>
        <v>0</v>
      </c>
      <c r="W487" s="255"/>
      <c r="X487" s="26">
        <f t="shared" si="79"/>
        <v>0</v>
      </c>
      <c r="Y487" s="26">
        <f t="shared" si="76"/>
        <v>0</v>
      </c>
      <c r="Z487" s="26">
        <f t="shared" si="77"/>
        <v>0</v>
      </c>
      <c r="AA487" s="32"/>
      <c r="AB487" s="289"/>
      <c r="AC487" s="289"/>
      <c r="AD487" s="32">
        <v>3</v>
      </c>
      <c r="AE487" s="32" t="str">
        <f t="shared" si="80"/>
        <v>25</v>
      </c>
      <c r="AF487" s="32"/>
      <c r="AG487" s="32"/>
      <c r="AH487" s="32"/>
      <c r="AI487" s="32"/>
      <c r="AJ487" s="32"/>
      <c r="AK487" s="32"/>
      <c r="AL487" s="32"/>
      <c r="AM487" s="32">
        <v>352</v>
      </c>
      <c r="AN487" s="32" t="str">
        <f t="shared" si="72"/>
        <v>No Retargeting</v>
      </c>
      <c r="AO487" s="32" t="s">
        <v>589</v>
      </c>
      <c r="AP487" s="32" t="str">
        <f t="shared" si="73"/>
        <v>no contextual</v>
      </c>
      <c r="AQ487" s="32"/>
      <c r="AR487" s="32"/>
      <c r="AS487" s="32"/>
      <c r="AT487" s="32"/>
    </row>
    <row r="488" spans="2:46" ht="15" customHeight="1" x14ac:dyDescent="0.25">
      <c r="B488" s="32">
        <v>20160480</v>
      </c>
      <c r="C488" s="32"/>
      <c r="D488" s="32"/>
      <c r="E488" s="32"/>
      <c r="F488" s="32"/>
      <c r="G488" s="244"/>
      <c r="H488" s="244"/>
      <c r="I488" s="91">
        <f t="shared" si="78"/>
        <v>0</v>
      </c>
      <c r="J488" s="32"/>
      <c r="K488" s="32"/>
      <c r="L488" s="32"/>
      <c r="M488" s="32"/>
      <c r="N488" s="32"/>
      <c r="O488" s="32"/>
      <c r="P488" s="32"/>
      <c r="Q488" s="32"/>
      <c r="R488" s="186"/>
      <c r="S488" s="186"/>
      <c r="T488" s="254"/>
      <c r="U488" s="254">
        <f t="shared" si="74"/>
        <v>0</v>
      </c>
      <c r="V488" s="254">
        <f t="shared" si="75"/>
        <v>0</v>
      </c>
      <c r="W488" s="255"/>
      <c r="X488" s="26">
        <f t="shared" si="79"/>
        <v>0</v>
      </c>
      <c r="Y488" s="26">
        <f t="shared" si="76"/>
        <v>0</v>
      </c>
      <c r="Z488" s="26">
        <f t="shared" si="77"/>
        <v>0</v>
      </c>
      <c r="AA488" s="32"/>
      <c r="AB488" s="289"/>
      <c r="AC488" s="289"/>
      <c r="AD488" s="32">
        <v>3</v>
      </c>
      <c r="AE488" s="32" t="str">
        <f t="shared" si="80"/>
        <v>25</v>
      </c>
      <c r="AF488" s="32"/>
      <c r="AG488" s="32"/>
      <c r="AH488" s="32"/>
      <c r="AI488" s="32"/>
      <c r="AJ488" s="32"/>
      <c r="AK488" s="32"/>
      <c r="AL488" s="32"/>
      <c r="AM488" s="32">
        <v>353</v>
      </c>
      <c r="AN488" s="32" t="str">
        <f t="shared" si="72"/>
        <v>No Retargeting</v>
      </c>
      <c r="AO488" s="32" t="s">
        <v>589</v>
      </c>
      <c r="AP488" s="32" t="str">
        <f t="shared" si="73"/>
        <v>no contextual</v>
      </c>
      <c r="AQ488" s="32"/>
      <c r="AR488" s="32"/>
      <c r="AS488" s="32"/>
      <c r="AT488" s="32"/>
    </row>
    <row r="489" spans="2:46" ht="15" customHeight="1" x14ac:dyDescent="0.25">
      <c r="B489" s="32">
        <v>20160481</v>
      </c>
      <c r="C489" s="32"/>
      <c r="D489" s="32"/>
      <c r="E489" s="32"/>
      <c r="F489" s="32"/>
      <c r="G489" s="244"/>
      <c r="H489" s="244"/>
      <c r="I489" s="91">
        <f t="shared" si="78"/>
        <v>0</v>
      </c>
      <c r="J489" s="32"/>
      <c r="K489" s="32"/>
      <c r="L489" s="32"/>
      <c r="M489" s="32"/>
      <c r="N489" s="32"/>
      <c r="O489" s="32"/>
      <c r="P489" s="32"/>
      <c r="Q489" s="32"/>
      <c r="R489" s="186"/>
      <c r="S489" s="186"/>
      <c r="T489" s="254"/>
      <c r="U489" s="254">
        <f t="shared" si="74"/>
        <v>0</v>
      </c>
      <c r="V489" s="254">
        <f t="shared" si="75"/>
        <v>0</v>
      </c>
      <c r="W489" s="255"/>
      <c r="X489" s="26">
        <f t="shared" si="79"/>
        <v>0</v>
      </c>
      <c r="Y489" s="26">
        <f t="shared" si="76"/>
        <v>0</v>
      </c>
      <c r="Z489" s="26">
        <f t="shared" si="77"/>
        <v>0</v>
      </c>
      <c r="AA489" s="32"/>
      <c r="AB489" s="289"/>
      <c r="AC489" s="289"/>
      <c r="AD489" s="32">
        <v>3</v>
      </c>
      <c r="AE489" s="32" t="str">
        <f t="shared" si="80"/>
        <v>25</v>
      </c>
      <c r="AF489" s="32"/>
      <c r="AG489" s="32"/>
      <c r="AH489" s="32"/>
      <c r="AI489" s="32"/>
      <c r="AJ489" s="32"/>
      <c r="AK489" s="32"/>
      <c r="AL489" s="32"/>
      <c r="AM489" s="32">
        <v>354</v>
      </c>
      <c r="AN489" s="32" t="str">
        <f t="shared" si="72"/>
        <v>No Retargeting</v>
      </c>
      <c r="AO489" s="32" t="s">
        <v>589</v>
      </c>
      <c r="AP489" s="32" t="str">
        <f t="shared" si="73"/>
        <v>no contextual</v>
      </c>
      <c r="AQ489" s="32"/>
      <c r="AR489" s="32"/>
      <c r="AS489" s="32"/>
      <c r="AT489" s="32"/>
    </row>
    <row r="490" spans="2:46" ht="15" customHeight="1" x14ac:dyDescent="0.25">
      <c r="B490" s="32">
        <v>20160482</v>
      </c>
      <c r="C490" s="32"/>
      <c r="D490" s="32"/>
      <c r="E490" s="32"/>
      <c r="F490" s="32"/>
      <c r="G490" s="244"/>
      <c r="H490" s="244"/>
      <c r="I490" s="91">
        <f t="shared" si="78"/>
        <v>0</v>
      </c>
      <c r="J490" s="32"/>
      <c r="K490" s="32"/>
      <c r="L490" s="32"/>
      <c r="M490" s="32"/>
      <c r="N490" s="32"/>
      <c r="O490" s="32"/>
      <c r="P490" s="32"/>
      <c r="Q490" s="32"/>
      <c r="R490" s="186"/>
      <c r="S490" s="186"/>
      <c r="T490" s="254"/>
      <c r="U490" s="254">
        <f t="shared" si="74"/>
        <v>0</v>
      </c>
      <c r="V490" s="254">
        <f t="shared" si="75"/>
        <v>0</v>
      </c>
      <c r="W490" s="255"/>
      <c r="X490" s="26">
        <f t="shared" si="79"/>
        <v>0</v>
      </c>
      <c r="Y490" s="26">
        <f t="shared" si="76"/>
        <v>0</v>
      </c>
      <c r="Z490" s="26">
        <f t="shared" si="77"/>
        <v>0</v>
      </c>
      <c r="AA490" s="32"/>
      <c r="AB490" s="289"/>
      <c r="AC490" s="289"/>
      <c r="AD490" s="32">
        <v>3</v>
      </c>
      <c r="AE490" s="32" t="str">
        <f t="shared" si="80"/>
        <v>25</v>
      </c>
      <c r="AF490" s="32"/>
      <c r="AG490" s="32"/>
      <c r="AH490" s="32"/>
      <c r="AI490" s="32"/>
      <c r="AJ490" s="32"/>
      <c r="AK490" s="32"/>
      <c r="AL490" s="32"/>
      <c r="AM490" s="32">
        <v>355</v>
      </c>
      <c r="AN490" s="32" t="str">
        <f t="shared" si="72"/>
        <v>No Retargeting</v>
      </c>
      <c r="AO490" s="32" t="s">
        <v>589</v>
      </c>
      <c r="AP490" s="32" t="str">
        <f t="shared" si="73"/>
        <v>no contextual</v>
      </c>
      <c r="AQ490" s="32"/>
      <c r="AR490" s="32"/>
      <c r="AS490" s="32"/>
      <c r="AT490" s="32"/>
    </row>
    <row r="491" spans="2:46" ht="15" customHeight="1" x14ac:dyDescent="0.25">
      <c r="B491" s="32">
        <v>20160483</v>
      </c>
      <c r="C491" s="32"/>
      <c r="D491" s="32"/>
      <c r="E491" s="32"/>
      <c r="F491" s="32"/>
      <c r="G491" s="244"/>
      <c r="H491" s="244"/>
      <c r="I491" s="91">
        <f t="shared" si="78"/>
        <v>0</v>
      </c>
      <c r="J491" s="32"/>
      <c r="K491" s="32"/>
      <c r="L491" s="32"/>
      <c r="M491" s="32"/>
      <c r="N491" s="32"/>
      <c r="O491" s="32"/>
      <c r="P491" s="32"/>
      <c r="Q491" s="32"/>
      <c r="R491" s="186"/>
      <c r="S491" s="186"/>
      <c r="T491" s="254"/>
      <c r="U491" s="254">
        <f t="shared" si="74"/>
        <v>0</v>
      </c>
      <c r="V491" s="254">
        <f t="shared" si="75"/>
        <v>0</v>
      </c>
      <c r="W491" s="255"/>
      <c r="X491" s="26">
        <f t="shared" si="79"/>
        <v>0</v>
      </c>
      <c r="Y491" s="26">
        <f t="shared" si="76"/>
        <v>0</v>
      </c>
      <c r="Z491" s="26">
        <f t="shared" si="77"/>
        <v>0</v>
      </c>
      <c r="AA491" s="32"/>
      <c r="AB491" s="289"/>
      <c r="AC491" s="289"/>
      <c r="AD491" s="32">
        <v>3</v>
      </c>
      <c r="AE491" s="32" t="str">
        <f t="shared" si="80"/>
        <v>25</v>
      </c>
      <c r="AF491" s="32"/>
      <c r="AG491" s="32"/>
      <c r="AH491" s="32"/>
      <c r="AI491" s="32"/>
      <c r="AJ491" s="32"/>
      <c r="AK491" s="32"/>
      <c r="AL491" s="32"/>
      <c r="AM491" s="32">
        <v>356</v>
      </c>
      <c r="AN491" s="32" t="str">
        <f t="shared" si="72"/>
        <v>No Retargeting</v>
      </c>
      <c r="AO491" s="32" t="s">
        <v>589</v>
      </c>
      <c r="AP491" s="32" t="str">
        <f t="shared" si="73"/>
        <v>no contextual</v>
      </c>
      <c r="AQ491" s="32"/>
      <c r="AR491" s="32"/>
      <c r="AS491" s="32"/>
      <c r="AT491" s="32"/>
    </row>
    <row r="492" spans="2:46" ht="15" customHeight="1" x14ac:dyDescent="0.25">
      <c r="B492" s="32">
        <v>20160484</v>
      </c>
      <c r="C492" s="32"/>
      <c r="D492" s="32"/>
      <c r="E492" s="32"/>
      <c r="F492" s="32"/>
      <c r="G492" s="244"/>
      <c r="H492" s="244"/>
      <c r="I492" s="91">
        <f t="shared" si="78"/>
        <v>0</v>
      </c>
      <c r="J492" s="32"/>
      <c r="K492" s="32"/>
      <c r="L492" s="32"/>
      <c r="M492" s="32"/>
      <c r="N492" s="32"/>
      <c r="O492" s="32"/>
      <c r="P492" s="32"/>
      <c r="Q492" s="32"/>
      <c r="R492" s="186"/>
      <c r="S492" s="186"/>
      <c r="T492" s="254"/>
      <c r="U492" s="254">
        <f t="shared" si="74"/>
        <v>0</v>
      </c>
      <c r="V492" s="254">
        <f t="shared" si="75"/>
        <v>0</v>
      </c>
      <c r="W492" s="255"/>
      <c r="X492" s="26">
        <f t="shared" si="79"/>
        <v>0</v>
      </c>
      <c r="Y492" s="26">
        <f t="shared" si="76"/>
        <v>0</v>
      </c>
      <c r="Z492" s="26">
        <f t="shared" si="77"/>
        <v>0</v>
      </c>
      <c r="AA492" s="32"/>
      <c r="AB492" s="289"/>
      <c r="AC492" s="289"/>
      <c r="AD492" s="32">
        <v>3</v>
      </c>
      <c r="AE492" s="32" t="str">
        <f t="shared" si="80"/>
        <v>25</v>
      </c>
      <c r="AF492" s="32"/>
      <c r="AG492" s="32"/>
      <c r="AH492" s="32"/>
      <c r="AI492" s="32"/>
      <c r="AJ492" s="32"/>
      <c r="AK492" s="32"/>
      <c r="AL492" s="32"/>
      <c r="AM492" s="32">
        <v>357</v>
      </c>
      <c r="AN492" s="32" t="str">
        <f t="shared" si="72"/>
        <v>No Retargeting</v>
      </c>
      <c r="AO492" s="32" t="s">
        <v>589</v>
      </c>
      <c r="AP492" s="32" t="str">
        <f t="shared" si="73"/>
        <v>no contextual</v>
      </c>
      <c r="AQ492" s="32"/>
      <c r="AR492" s="32"/>
      <c r="AS492" s="32"/>
      <c r="AT492" s="32"/>
    </row>
    <row r="493" spans="2:46" ht="15" customHeight="1" x14ac:dyDescent="0.25">
      <c r="B493" s="32">
        <v>20160485</v>
      </c>
      <c r="C493" s="32"/>
      <c r="D493" s="32"/>
      <c r="E493" s="32"/>
      <c r="F493" s="32"/>
      <c r="G493" s="244"/>
      <c r="H493" s="244"/>
      <c r="I493" s="91">
        <f t="shared" si="78"/>
        <v>0</v>
      </c>
      <c r="J493" s="32"/>
      <c r="K493" s="32"/>
      <c r="L493" s="32"/>
      <c r="M493" s="32"/>
      <c r="N493" s="32"/>
      <c r="O493" s="32"/>
      <c r="P493" s="32"/>
      <c r="Q493" s="32"/>
      <c r="R493" s="186"/>
      <c r="S493" s="186"/>
      <c r="T493" s="254"/>
      <c r="U493" s="254">
        <f t="shared" si="74"/>
        <v>0</v>
      </c>
      <c r="V493" s="254">
        <f t="shared" si="75"/>
        <v>0</v>
      </c>
      <c r="W493" s="255"/>
      <c r="X493" s="26">
        <f t="shared" si="79"/>
        <v>0</v>
      </c>
      <c r="Y493" s="26">
        <f t="shared" si="76"/>
        <v>0</v>
      </c>
      <c r="Z493" s="26">
        <f t="shared" si="77"/>
        <v>0</v>
      </c>
      <c r="AA493" s="32"/>
      <c r="AB493" s="289"/>
      <c r="AC493" s="289"/>
      <c r="AD493" s="32">
        <v>3</v>
      </c>
      <c r="AE493" s="32" t="str">
        <f t="shared" si="80"/>
        <v>25</v>
      </c>
      <c r="AF493" s="32"/>
      <c r="AG493" s="32"/>
      <c r="AH493" s="32"/>
      <c r="AI493" s="32"/>
      <c r="AJ493" s="32"/>
      <c r="AK493" s="32"/>
      <c r="AL493" s="32"/>
      <c r="AM493" s="32">
        <v>358</v>
      </c>
      <c r="AN493" s="32" t="str">
        <f t="shared" si="72"/>
        <v>No Retargeting</v>
      </c>
      <c r="AO493" s="32" t="s">
        <v>589</v>
      </c>
      <c r="AP493" s="32" t="str">
        <f t="shared" si="73"/>
        <v>no contextual</v>
      </c>
      <c r="AQ493" s="32"/>
      <c r="AR493" s="32"/>
      <c r="AS493" s="32"/>
      <c r="AT493" s="32"/>
    </row>
    <row r="494" spans="2:46" ht="15" customHeight="1" x14ac:dyDescent="0.25">
      <c r="B494" s="32">
        <v>20160486</v>
      </c>
      <c r="C494" s="32"/>
      <c r="D494" s="32"/>
      <c r="E494" s="32"/>
      <c r="F494" s="32"/>
      <c r="G494" s="244"/>
      <c r="H494" s="244"/>
      <c r="I494" s="91">
        <f t="shared" si="78"/>
        <v>0</v>
      </c>
      <c r="J494" s="32"/>
      <c r="K494" s="32"/>
      <c r="L494" s="32"/>
      <c r="M494" s="32"/>
      <c r="N494" s="32"/>
      <c r="O494" s="32"/>
      <c r="P494" s="32"/>
      <c r="Q494" s="32"/>
      <c r="R494" s="186"/>
      <c r="S494" s="186"/>
      <c r="T494" s="254"/>
      <c r="U494" s="254">
        <f t="shared" si="74"/>
        <v>0</v>
      </c>
      <c r="V494" s="254">
        <f t="shared" si="75"/>
        <v>0</v>
      </c>
      <c r="W494" s="255"/>
      <c r="X494" s="26">
        <f t="shared" si="79"/>
        <v>0</v>
      </c>
      <c r="Y494" s="26">
        <f t="shared" si="76"/>
        <v>0</v>
      </c>
      <c r="Z494" s="26">
        <f t="shared" si="77"/>
        <v>0</v>
      </c>
      <c r="AA494" s="32"/>
      <c r="AB494" s="289"/>
      <c r="AC494" s="289"/>
      <c r="AD494" s="32">
        <v>3</v>
      </c>
      <c r="AE494" s="32" t="str">
        <f t="shared" si="80"/>
        <v>25</v>
      </c>
      <c r="AF494" s="32"/>
      <c r="AG494" s="32"/>
      <c r="AH494" s="32"/>
      <c r="AI494" s="32"/>
      <c r="AJ494" s="32"/>
      <c r="AK494" s="32"/>
      <c r="AL494" s="32"/>
      <c r="AM494" s="32">
        <v>359</v>
      </c>
      <c r="AN494" s="32" t="str">
        <f t="shared" si="72"/>
        <v>No Retargeting</v>
      </c>
      <c r="AO494" s="32" t="s">
        <v>589</v>
      </c>
      <c r="AP494" s="32" t="str">
        <f t="shared" si="73"/>
        <v>no contextual</v>
      </c>
      <c r="AQ494" s="32"/>
      <c r="AR494" s="32"/>
      <c r="AS494" s="32"/>
      <c r="AT494" s="32"/>
    </row>
    <row r="495" spans="2:46" ht="15" customHeight="1" x14ac:dyDescent="0.25">
      <c r="B495" s="32">
        <v>20160487</v>
      </c>
      <c r="C495" s="32"/>
      <c r="D495" s="32"/>
      <c r="E495" s="32"/>
      <c r="F495" s="32"/>
      <c r="G495" s="244"/>
      <c r="H495" s="244"/>
      <c r="I495" s="91">
        <f t="shared" si="78"/>
        <v>0</v>
      </c>
      <c r="J495" s="32"/>
      <c r="K495" s="32"/>
      <c r="L495" s="32"/>
      <c r="M495" s="32"/>
      <c r="N495" s="32"/>
      <c r="O495" s="32"/>
      <c r="P495" s="32"/>
      <c r="Q495" s="32"/>
      <c r="R495" s="186"/>
      <c r="S495" s="186"/>
      <c r="T495" s="254"/>
      <c r="U495" s="254">
        <f t="shared" si="74"/>
        <v>0</v>
      </c>
      <c r="V495" s="254">
        <f t="shared" si="75"/>
        <v>0</v>
      </c>
      <c r="W495" s="255"/>
      <c r="X495" s="26">
        <f t="shared" si="79"/>
        <v>0</v>
      </c>
      <c r="Y495" s="26">
        <f t="shared" si="76"/>
        <v>0</v>
      </c>
      <c r="Z495" s="26">
        <f t="shared" si="77"/>
        <v>0</v>
      </c>
      <c r="AA495" s="32"/>
      <c r="AB495" s="289"/>
      <c r="AC495" s="289"/>
      <c r="AD495" s="32">
        <v>3</v>
      </c>
      <c r="AE495" s="32" t="str">
        <f t="shared" si="80"/>
        <v>25</v>
      </c>
      <c r="AF495" s="32"/>
      <c r="AG495" s="32"/>
      <c r="AH495" s="32"/>
      <c r="AI495" s="32"/>
      <c r="AJ495" s="32"/>
      <c r="AK495" s="32"/>
      <c r="AL495" s="32"/>
      <c r="AM495" s="32">
        <v>360</v>
      </c>
      <c r="AN495" s="32" t="str">
        <f t="shared" si="72"/>
        <v>No Retargeting</v>
      </c>
      <c r="AO495" s="32" t="s">
        <v>589</v>
      </c>
      <c r="AP495" s="32" t="str">
        <f t="shared" si="73"/>
        <v>no contextual</v>
      </c>
      <c r="AQ495" s="32"/>
      <c r="AR495" s="32"/>
      <c r="AS495" s="32"/>
      <c r="AT495" s="32"/>
    </row>
    <row r="496" spans="2:46" ht="15" customHeight="1" x14ac:dyDescent="0.25">
      <c r="B496" s="32">
        <v>20160488</v>
      </c>
      <c r="C496" s="32"/>
      <c r="D496" s="32"/>
      <c r="E496" s="32"/>
      <c r="F496" s="32"/>
      <c r="G496" s="244"/>
      <c r="H496" s="244"/>
      <c r="I496" s="91">
        <f t="shared" si="78"/>
        <v>0</v>
      </c>
      <c r="J496" s="32"/>
      <c r="K496" s="32"/>
      <c r="L496" s="32"/>
      <c r="M496" s="32"/>
      <c r="N496" s="32"/>
      <c r="O496" s="32"/>
      <c r="P496" s="32"/>
      <c r="Q496" s="32"/>
      <c r="R496" s="186"/>
      <c r="S496" s="186"/>
      <c r="T496" s="254"/>
      <c r="U496" s="254">
        <f t="shared" si="74"/>
        <v>0</v>
      </c>
      <c r="V496" s="254">
        <f t="shared" si="75"/>
        <v>0</v>
      </c>
      <c r="W496" s="255"/>
      <c r="X496" s="26">
        <f t="shared" si="79"/>
        <v>0</v>
      </c>
      <c r="Y496" s="26">
        <f t="shared" si="76"/>
        <v>0</v>
      </c>
      <c r="Z496" s="26">
        <f t="shared" si="77"/>
        <v>0</v>
      </c>
      <c r="AA496" s="32"/>
      <c r="AB496" s="289"/>
      <c r="AC496" s="289"/>
      <c r="AD496" s="32">
        <v>3</v>
      </c>
      <c r="AE496" s="32" t="str">
        <f t="shared" si="80"/>
        <v>25</v>
      </c>
      <c r="AF496" s="32"/>
      <c r="AG496" s="32"/>
      <c r="AH496" s="32"/>
      <c r="AI496" s="32"/>
      <c r="AJ496" s="32"/>
      <c r="AK496" s="32"/>
      <c r="AL496" s="32"/>
      <c r="AM496" s="32">
        <v>361</v>
      </c>
      <c r="AN496" s="32" t="str">
        <f t="shared" si="72"/>
        <v>No Retargeting</v>
      </c>
      <c r="AO496" s="32" t="s">
        <v>589</v>
      </c>
      <c r="AP496" s="32" t="str">
        <f t="shared" si="73"/>
        <v>no contextual</v>
      </c>
      <c r="AQ496" s="32"/>
      <c r="AR496" s="32"/>
      <c r="AS496" s="32"/>
      <c r="AT496" s="32"/>
    </row>
    <row r="497" spans="2:46" ht="15" customHeight="1" x14ac:dyDescent="0.25">
      <c r="B497" s="32">
        <v>20160489</v>
      </c>
      <c r="C497" s="32"/>
      <c r="D497" s="32"/>
      <c r="E497" s="32"/>
      <c r="F497" s="32"/>
      <c r="G497" s="244"/>
      <c r="H497" s="244"/>
      <c r="I497" s="91">
        <f t="shared" si="78"/>
        <v>0</v>
      </c>
      <c r="J497" s="32"/>
      <c r="K497" s="32"/>
      <c r="L497" s="32"/>
      <c r="M497" s="32"/>
      <c r="N497" s="32"/>
      <c r="O497" s="32"/>
      <c r="P497" s="32"/>
      <c r="Q497" s="32"/>
      <c r="R497" s="186"/>
      <c r="S497" s="186"/>
      <c r="T497" s="254"/>
      <c r="U497" s="254">
        <f t="shared" si="74"/>
        <v>0</v>
      </c>
      <c r="V497" s="254">
        <f t="shared" si="75"/>
        <v>0</v>
      </c>
      <c r="W497" s="255"/>
      <c r="X497" s="26">
        <f t="shared" si="79"/>
        <v>0</v>
      </c>
      <c r="Y497" s="26">
        <f t="shared" si="76"/>
        <v>0</v>
      </c>
      <c r="Z497" s="26">
        <f t="shared" si="77"/>
        <v>0</v>
      </c>
      <c r="AA497" s="32"/>
      <c r="AB497" s="289"/>
      <c r="AC497" s="289"/>
      <c r="AD497" s="32">
        <v>3</v>
      </c>
      <c r="AE497" s="32" t="str">
        <f t="shared" si="80"/>
        <v>25</v>
      </c>
      <c r="AF497" s="32"/>
      <c r="AG497" s="32"/>
      <c r="AH497" s="32"/>
      <c r="AI497" s="32"/>
      <c r="AJ497" s="32"/>
      <c r="AK497" s="32"/>
      <c r="AL497" s="32"/>
      <c r="AM497" s="32">
        <v>362</v>
      </c>
      <c r="AN497" s="32" t="str">
        <f t="shared" si="72"/>
        <v>No Retargeting</v>
      </c>
      <c r="AO497" s="32" t="s">
        <v>589</v>
      </c>
      <c r="AP497" s="32" t="str">
        <f t="shared" si="73"/>
        <v>no contextual</v>
      </c>
      <c r="AQ497" s="32"/>
      <c r="AR497" s="32"/>
      <c r="AS497" s="32"/>
      <c r="AT497" s="32"/>
    </row>
    <row r="498" spans="2:46" ht="15" customHeight="1" x14ac:dyDescent="0.25">
      <c r="B498" s="32">
        <v>20160490</v>
      </c>
      <c r="C498" s="32"/>
      <c r="D498" s="32"/>
      <c r="E498" s="32"/>
      <c r="F498" s="32"/>
      <c r="G498" s="244"/>
      <c r="H498" s="244"/>
      <c r="I498" s="91">
        <f t="shared" si="78"/>
        <v>0</v>
      </c>
      <c r="J498" s="32"/>
      <c r="K498" s="32"/>
      <c r="L498" s="32"/>
      <c r="M498" s="32"/>
      <c r="N498" s="32"/>
      <c r="O498" s="32"/>
      <c r="P498" s="32"/>
      <c r="Q498" s="32"/>
      <c r="R498" s="186"/>
      <c r="S498" s="186"/>
      <c r="T498" s="254"/>
      <c r="U498" s="254">
        <f t="shared" si="74"/>
        <v>0</v>
      </c>
      <c r="V498" s="254">
        <f t="shared" si="75"/>
        <v>0</v>
      </c>
      <c r="W498" s="255"/>
      <c r="X498" s="26">
        <f t="shared" si="79"/>
        <v>0</v>
      </c>
      <c r="Y498" s="26">
        <f t="shared" si="76"/>
        <v>0</v>
      </c>
      <c r="Z498" s="26">
        <f t="shared" si="77"/>
        <v>0</v>
      </c>
      <c r="AA498" s="32"/>
      <c r="AB498" s="289"/>
      <c r="AC498" s="289"/>
      <c r="AD498" s="32">
        <v>3</v>
      </c>
      <c r="AE498" s="32" t="str">
        <f t="shared" si="80"/>
        <v>25</v>
      </c>
      <c r="AF498" s="32"/>
      <c r="AG498" s="32"/>
      <c r="AH498" s="32"/>
      <c r="AI498" s="32"/>
      <c r="AJ498" s="32"/>
      <c r="AK498" s="32"/>
      <c r="AL498" s="32"/>
      <c r="AM498" s="32">
        <v>363</v>
      </c>
      <c r="AN498" s="32" t="str">
        <f t="shared" si="72"/>
        <v>No Retargeting</v>
      </c>
      <c r="AO498" s="32" t="s">
        <v>589</v>
      </c>
      <c r="AP498" s="32" t="str">
        <f t="shared" si="73"/>
        <v>no contextual</v>
      </c>
      <c r="AQ498" s="32"/>
      <c r="AR498" s="32"/>
      <c r="AS498" s="32"/>
      <c r="AT498" s="32"/>
    </row>
    <row r="499" spans="2:46" ht="15" customHeight="1" x14ac:dyDescent="0.25">
      <c r="B499" s="32">
        <v>20160491</v>
      </c>
      <c r="C499" s="32"/>
      <c r="D499" s="32"/>
      <c r="E499" s="32"/>
      <c r="F499" s="32"/>
      <c r="G499" s="244"/>
      <c r="H499" s="244"/>
      <c r="I499" s="91">
        <f t="shared" si="78"/>
        <v>0</v>
      </c>
      <c r="J499" s="32"/>
      <c r="K499" s="32"/>
      <c r="L499" s="32"/>
      <c r="M499" s="32"/>
      <c r="N499" s="32"/>
      <c r="O499" s="32"/>
      <c r="P499" s="32"/>
      <c r="Q499" s="32"/>
      <c r="R499" s="186"/>
      <c r="S499" s="186"/>
      <c r="T499" s="254"/>
      <c r="U499" s="254">
        <f t="shared" si="74"/>
        <v>0</v>
      </c>
      <c r="V499" s="254">
        <f t="shared" si="75"/>
        <v>0</v>
      </c>
      <c r="W499" s="255"/>
      <c r="X499" s="26">
        <f t="shared" si="79"/>
        <v>0</v>
      </c>
      <c r="Y499" s="26">
        <f t="shared" si="76"/>
        <v>0</v>
      </c>
      <c r="Z499" s="26">
        <f t="shared" si="77"/>
        <v>0</v>
      </c>
      <c r="AA499" s="32"/>
      <c r="AB499" s="289"/>
      <c r="AC499" s="289"/>
      <c r="AD499" s="32">
        <v>3</v>
      </c>
      <c r="AE499" s="32" t="str">
        <f t="shared" si="80"/>
        <v>25</v>
      </c>
      <c r="AF499" s="32"/>
      <c r="AG499" s="32"/>
      <c r="AH499" s="32"/>
      <c r="AI499" s="32"/>
      <c r="AJ499" s="32"/>
      <c r="AK499" s="32"/>
      <c r="AL499" s="32"/>
      <c r="AM499" s="32">
        <v>364</v>
      </c>
      <c r="AN499" s="32" t="str">
        <f t="shared" si="72"/>
        <v>No Retargeting</v>
      </c>
      <c r="AO499" s="32" t="s">
        <v>589</v>
      </c>
      <c r="AP499" s="32" t="str">
        <f t="shared" si="73"/>
        <v>no contextual</v>
      </c>
      <c r="AQ499" s="32"/>
      <c r="AR499" s="32"/>
      <c r="AS499" s="32"/>
      <c r="AT499" s="32"/>
    </row>
    <row r="500" spans="2:46" ht="15" customHeight="1" x14ac:dyDescent="0.25">
      <c r="B500" s="32">
        <v>20160492</v>
      </c>
      <c r="C500" s="32"/>
      <c r="D500" s="32"/>
      <c r="E500" s="32"/>
      <c r="F500" s="32"/>
      <c r="G500" s="244"/>
      <c r="H500" s="244"/>
      <c r="I500" s="91">
        <f t="shared" si="78"/>
        <v>0</v>
      </c>
      <c r="J500" s="32"/>
      <c r="K500" s="32"/>
      <c r="L500" s="32"/>
      <c r="M500" s="32"/>
      <c r="N500" s="32"/>
      <c r="O500" s="32"/>
      <c r="P500" s="32"/>
      <c r="Q500" s="32"/>
      <c r="R500" s="186"/>
      <c r="S500" s="186"/>
      <c r="T500" s="254"/>
      <c r="U500" s="254">
        <f t="shared" si="74"/>
        <v>0</v>
      </c>
      <c r="V500" s="254">
        <f t="shared" si="75"/>
        <v>0</v>
      </c>
      <c r="W500" s="255"/>
      <c r="X500" s="26">
        <f t="shared" si="79"/>
        <v>0</v>
      </c>
      <c r="Y500" s="26">
        <f t="shared" si="76"/>
        <v>0</v>
      </c>
      <c r="Z500" s="26">
        <f t="shared" si="77"/>
        <v>0</v>
      </c>
      <c r="AA500" s="32"/>
      <c r="AB500" s="289"/>
      <c r="AC500" s="289"/>
      <c r="AD500" s="32">
        <v>3</v>
      </c>
      <c r="AE500" s="32" t="str">
        <f t="shared" si="80"/>
        <v>25</v>
      </c>
      <c r="AF500" s="32"/>
      <c r="AG500" s="32"/>
      <c r="AH500" s="32"/>
      <c r="AI500" s="32"/>
      <c r="AJ500" s="32"/>
      <c r="AK500" s="32"/>
      <c r="AL500" s="32"/>
      <c r="AM500" s="32">
        <v>365</v>
      </c>
      <c r="AN500" s="32" t="str">
        <f t="shared" si="72"/>
        <v>No Retargeting</v>
      </c>
      <c r="AO500" s="32" t="s">
        <v>589</v>
      </c>
      <c r="AP500" s="32" t="str">
        <f t="shared" si="73"/>
        <v>no contextual</v>
      </c>
      <c r="AQ500" s="32"/>
      <c r="AR500" s="32"/>
      <c r="AS500" s="32"/>
      <c r="AT500" s="32"/>
    </row>
    <row r="501" spans="2:46" ht="15" customHeight="1" x14ac:dyDescent="0.25">
      <c r="B501" s="32">
        <v>20160493</v>
      </c>
      <c r="C501" s="32"/>
      <c r="D501" s="32"/>
      <c r="E501" s="32"/>
      <c r="F501" s="32"/>
      <c r="G501" s="244"/>
      <c r="H501" s="244"/>
      <c r="I501" s="91">
        <f t="shared" si="78"/>
        <v>0</v>
      </c>
      <c r="J501" s="32"/>
      <c r="K501" s="32"/>
      <c r="L501" s="32"/>
      <c r="M501" s="32"/>
      <c r="N501" s="32"/>
      <c r="O501" s="32"/>
      <c r="P501" s="32"/>
      <c r="Q501" s="32"/>
      <c r="R501" s="186"/>
      <c r="S501" s="186"/>
      <c r="T501" s="254"/>
      <c r="U501" s="254">
        <f t="shared" si="74"/>
        <v>0</v>
      </c>
      <c r="V501" s="254">
        <f t="shared" si="75"/>
        <v>0</v>
      </c>
      <c r="W501" s="255"/>
      <c r="X501" s="26">
        <f t="shared" si="79"/>
        <v>0</v>
      </c>
      <c r="Y501" s="26">
        <f t="shared" si="76"/>
        <v>0</v>
      </c>
      <c r="Z501" s="26">
        <f t="shared" si="77"/>
        <v>0</v>
      </c>
      <c r="AA501" s="32"/>
      <c r="AB501" s="289"/>
      <c r="AC501" s="289"/>
      <c r="AD501" s="32">
        <v>3</v>
      </c>
      <c r="AE501" s="32" t="str">
        <f t="shared" si="80"/>
        <v>25</v>
      </c>
      <c r="AF501" s="32"/>
      <c r="AG501" s="32"/>
      <c r="AH501" s="32"/>
      <c r="AI501" s="32"/>
      <c r="AJ501" s="32"/>
      <c r="AK501" s="32"/>
      <c r="AL501" s="32"/>
      <c r="AM501" s="32">
        <v>366</v>
      </c>
      <c r="AN501" s="32" t="str">
        <f t="shared" si="72"/>
        <v>No Retargeting</v>
      </c>
      <c r="AO501" s="32" t="s">
        <v>589</v>
      </c>
      <c r="AP501" s="32" t="str">
        <f t="shared" si="73"/>
        <v>no contextual</v>
      </c>
      <c r="AQ501" s="32"/>
      <c r="AR501" s="32"/>
      <c r="AS501" s="32"/>
      <c r="AT501" s="32"/>
    </row>
    <row r="502" spans="2:46" ht="15" customHeight="1" x14ac:dyDescent="0.25">
      <c r="B502" s="32">
        <v>20160494</v>
      </c>
      <c r="C502" s="32"/>
      <c r="D502" s="32"/>
      <c r="E502" s="32"/>
      <c r="F502" s="32"/>
      <c r="G502" s="244"/>
      <c r="H502" s="244"/>
      <c r="I502" s="91">
        <f t="shared" si="78"/>
        <v>0</v>
      </c>
      <c r="J502" s="32"/>
      <c r="K502" s="32"/>
      <c r="L502" s="32"/>
      <c r="M502" s="32"/>
      <c r="N502" s="32"/>
      <c r="O502" s="32"/>
      <c r="P502" s="32"/>
      <c r="Q502" s="32"/>
      <c r="R502" s="186"/>
      <c r="S502" s="186"/>
      <c r="T502" s="254"/>
      <c r="U502" s="254">
        <f t="shared" si="74"/>
        <v>0</v>
      </c>
      <c r="V502" s="254">
        <f t="shared" si="75"/>
        <v>0</v>
      </c>
      <c r="W502" s="255"/>
      <c r="X502" s="26">
        <f t="shared" si="79"/>
        <v>0</v>
      </c>
      <c r="Y502" s="26">
        <f t="shared" si="76"/>
        <v>0</v>
      </c>
      <c r="Z502" s="26">
        <f t="shared" si="77"/>
        <v>0</v>
      </c>
      <c r="AA502" s="32"/>
      <c r="AB502" s="289"/>
      <c r="AC502" s="289"/>
      <c r="AD502" s="32">
        <v>3</v>
      </c>
      <c r="AE502" s="32" t="str">
        <f t="shared" si="80"/>
        <v>25</v>
      </c>
      <c r="AF502" s="32"/>
      <c r="AG502" s="32"/>
      <c r="AH502" s="32"/>
      <c r="AI502" s="32"/>
      <c r="AJ502" s="32"/>
      <c r="AK502" s="32"/>
      <c r="AL502" s="32"/>
      <c r="AM502" s="32">
        <v>367</v>
      </c>
      <c r="AN502" s="32" t="str">
        <f t="shared" si="72"/>
        <v>No Retargeting</v>
      </c>
      <c r="AO502" s="32" t="s">
        <v>589</v>
      </c>
      <c r="AP502" s="32" t="str">
        <f t="shared" si="73"/>
        <v>no contextual</v>
      </c>
      <c r="AQ502" s="32"/>
      <c r="AR502" s="32"/>
      <c r="AS502" s="32"/>
      <c r="AT502" s="32"/>
    </row>
    <row r="503" spans="2:46" ht="15" customHeight="1" x14ac:dyDescent="0.25">
      <c r="B503" s="32">
        <v>20160495</v>
      </c>
      <c r="C503" s="32"/>
      <c r="D503" s="32"/>
      <c r="E503" s="32"/>
      <c r="F503" s="32"/>
      <c r="G503" s="244"/>
      <c r="H503" s="244"/>
      <c r="I503" s="91">
        <f t="shared" si="78"/>
        <v>0</v>
      </c>
      <c r="J503" s="32"/>
      <c r="K503" s="32"/>
      <c r="L503" s="32"/>
      <c r="M503" s="32"/>
      <c r="N503" s="32"/>
      <c r="O503" s="32"/>
      <c r="P503" s="32"/>
      <c r="Q503" s="32"/>
      <c r="R503" s="186"/>
      <c r="S503" s="186"/>
      <c r="T503" s="254"/>
      <c r="U503" s="254">
        <f t="shared" si="74"/>
        <v>0</v>
      </c>
      <c r="V503" s="254">
        <f t="shared" si="75"/>
        <v>0</v>
      </c>
      <c r="W503" s="255"/>
      <c r="X503" s="26">
        <f t="shared" si="79"/>
        <v>0</v>
      </c>
      <c r="Y503" s="26">
        <f t="shared" si="76"/>
        <v>0</v>
      </c>
      <c r="Z503" s="26">
        <f t="shared" si="77"/>
        <v>0</v>
      </c>
      <c r="AA503" s="32"/>
      <c r="AB503" s="289"/>
      <c r="AC503" s="289"/>
      <c r="AD503" s="32">
        <v>3</v>
      </c>
      <c r="AE503" s="32" t="str">
        <f t="shared" si="80"/>
        <v>25</v>
      </c>
      <c r="AF503" s="32"/>
      <c r="AG503" s="32"/>
      <c r="AH503" s="32"/>
      <c r="AI503" s="32"/>
      <c r="AJ503" s="32"/>
      <c r="AK503" s="32"/>
      <c r="AL503" s="32"/>
      <c r="AM503" s="32">
        <v>368</v>
      </c>
      <c r="AN503" s="32" t="str">
        <f t="shared" si="72"/>
        <v>No Retargeting</v>
      </c>
      <c r="AO503" s="32" t="s">
        <v>589</v>
      </c>
      <c r="AP503" s="32" t="str">
        <f t="shared" si="73"/>
        <v>no contextual</v>
      </c>
      <c r="AQ503" s="32"/>
      <c r="AR503" s="32"/>
      <c r="AS503" s="32"/>
      <c r="AT503" s="32"/>
    </row>
    <row r="504" spans="2:46" ht="15" customHeight="1" x14ac:dyDescent="0.25">
      <c r="B504" s="32">
        <v>20160496</v>
      </c>
      <c r="C504" s="32"/>
      <c r="D504" s="32"/>
      <c r="E504" s="32"/>
      <c r="F504" s="32"/>
      <c r="G504" s="244"/>
      <c r="H504" s="244"/>
      <c r="I504" s="91">
        <f t="shared" si="78"/>
        <v>0</v>
      </c>
      <c r="J504" s="32"/>
      <c r="K504" s="32"/>
      <c r="L504" s="32"/>
      <c r="M504" s="32"/>
      <c r="N504" s="32"/>
      <c r="O504" s="32"/>
      <c r="P504" s="32"/>
      <c r="Q504" s="32"/>
      <c r="R504" s="186"/>
      <c r="S504" s="186"/>
      <c r="T504" s="254"/>
      <c r="U504" s="254">
        <f t="shared" si="74"/>
        <v>0</v>
      </c>
      <c r="V504" s="254">
        <f t="shared" si="75"/>
        <v>0</v>
      </c>
      <c r="W504" s="255"/>
      <c r="X504" s="26">
        <f t="shared" si="79"/>
        <v>0</v>
      </c>
      <c r="Y504" s="26">
        <f t="shared" si="76"/>
        <v>0</v>
      </c>
      <c r="Z504" s="26">
        <f t="shared" si="77"/>
        <v>0</v>
      </c>
      <c r="AA504" s="32"/>
      <c r="AB504" s="289"/>
      <c r="AC504" s="289"/>
      <c r="AD504" s="32">
        <v>3</v>
      </c>
      <c r="AE504" s="32" t="str">
        <f t="shared" si="80"/>
        <v>25</v>
      </c>
      <c r="AF504" s="32"/>
      <c r="AG504" s="32"/>
      <c r="AH504" s="32"/>
      <c r="AI504" s="32"/>
      <c r="AJ504" s="32"/>
      <c r="AK504" s="32"/>
      <c r="AL504" s="32"/>
      <c r="AM504" s="32">
        <v>369</v>
      </c>
      <c r="AN504" s="32" t="str">
        <f t="shared" si="72"/>
        <v>No Retargeting</v>
      </c>
      <c r="AO504" s="32" t="s">
        <v>589</v>
      </c>
      <c r="AP504" s="32" t="str">
        <f t="shared" si="73"/>
        <v>no contextual</v>
      </c>
      <c r="AQ504" s="32"/>
      <c r="AR504" s="32"/>
      <c r="AS504" s="32"/>
      <c r="AT504" s="32"/>
    </row>
    <row r="505" spans="2:46" ht="15" customHeight="1" x14ac:dyDescent="0.25">
      <c r="B505" s="32">
        <v>20160497</v>
      </c>
      <c r="C505" s="32"/>
      <c r="D505" s="32"/>
      <c r="E505" s="32"/>
      <c r="F505" s="32"/>
      <c r="G505" s="244"/>
      <c r="H505" s="244"/>
      <c r="I505" s="91">
        <f t="shared" si="78"/>
        <v>0</v>
      </c>
      <c r="J505" s="32"/>
      <c r="K505" s="32"/>
      <c r="L505" s="32"/>
      <c r="M505" s="32"/>
      <c r="N505" s="32"/>
      <c r="O505" s="32"/>
      <c r="P505" s="32"/>
      <c r="Q505" s="32"/>
      <c r="R505" s="186"/>
      <c r="S505" s="186"/>
      <c r="T505" s="254"/>
      <c r="U505" s="254">
        <f t="shared" si="74"/>
        <v>0</v>
      </c>
      <c r="V505" s="254">
        <f t="shared" si="75"/>
        <v>0</v>
      </c>
      <c r="W505" s="255"/>
      <c r="X505" s="26">
        <f t="shared" si="79"/>
        <v>0</v>
      </c>
      <c r="Y505" s="26">
        <f t="shared" si="76"/>
        <v>0</v>
      </c>
      <c r="Z505" s="26">
        <f t="shared" si="77"/>
        <v>0</v>
      </c>
      <c r="AA505" s="32"/>
      <c r="AB505" s="289"/>
      <c r="AC505" s="289"/>
      <c r="AD505" s="32">
        <v>3</v>
      </c>
      <c r="AE505" s="32" t="str">
        <f t="shared" si="80"/>
        <v>25</v>
      </c>
      <c r="AF505" s="32"/>
      <c r="AG505" s="32"/>
      <c r="AH505" s="32"/>
      <c r="AI505" s="32"/>
      <c r="AJ505" s="32"/>
      <c r="AK505" s="32"/>
      <c r="AL505" s="32"/>
      <c r="AM505" s="32">
        <v>370</v>
      </c>
      <c r="AN505" s="32" t="str">
        <f t="shared" si="72"/>
        <v>No Retargeting</v>
      </c>
      <c r="AO505" s="32" t="s">
        <v>589</v>
      </c>
      <c r="AP505" s="32" t="str">
        <f t="shared" si="73"/>
        <v>no contextual</v>
      </c>
      <c r="AQ505" s="32"/>
      <c r="AR505" s="32"/>
      <c r="AS505" s="32"/>
      <c r="AT505" s="32"/>
    </row>
    <row r="506" spans="2:46" ht="15" customHeight="1" x14ac:dyDescent="0.25">
      <c r="B506" s="32">
        <v>20160498</v>
      </c>
      <c r="C506" s="32"/>
      <c r="D506" s="32"/>
      <c r="E506" s="32"/>
      <c r="F506" s="32"/>
      <c r="G506" s="244"/>
      <c r="H506" s="244"/>
      <c r="I506" s="91">
        <f t="shared" si="78"/>
        <v>0</v>
      </c>
      <c r="J506" s="32"/>
      <c r="K506" s="32"/>
      <c r="L506" s="32"/>
      <c r="M506" s="32"/>
      <c r="N506" s="32"/>
      <c r="O506" s="32"/>
      <c r="P506" s="32"/>
      <c r="Q506" s="32"/>
      <c r="R506" s="186"/>
      <c r="S506" s="186"/>
      <c r="T506" s="254"/>
      <c r="U506" s="254">
        <f t="shared" si="74"/>
        <v>0</v>
      </c>
      <c r="V506" s="254">
        <f t="shared" si="75"/>
        <v>0</v>
      </c>
      <c r="W506" s="255"/>
      <c r="X506" s="26">
        <f t="shared" si="79"/>
        <v>0</v>
      </c>
      <c r="Y506" s="26">
        <f t="shared" si="76"/>
        <v>0</v>
      </c>
      <c r="Z506" s="26">
        <f t="shared" si="77"/>
        <v>0</v>
      </c>
      <c r="AA506" s="32"/>
      <c r="AB506" s="289"/>
      <c r="AC506" s="289"/>
      <c r="AD506" s="32">
        <v>3</v>
      </c>
      <c r="AE506" s="32" t="str">
        <f t="shared" si="80"/>
        <v>25</v>
      </c>
      <c r="AF506" s="32"/>
      <c r="AG506" s="32"/>
      <c r="AH506" s="32"/>
      <c r="AI506" s="32"/>
      <c r="AJ506" s="32"/>
      <c r="AK506" s="32"/>
      <c r="AL506" s="32"/>
      <c r="AM506" s="32">
        <v>371</v>
      </c>
      <c r="AN506" s="32" t="str">
        <f t="shared" si="72"/>
        <v>No Retargeting</v>
      </c>
      <c r="AO506" s="32" t="s">
        <v>589</v>
      </c>
      <c r="AP506" s="32" t="str">
        <f t="shared" si="73"/>
        <v>no contextual</v>
      </c>
      <c r="AQ506" s="32"/>
      <c r="AR506" s="32"/>
      <c r="AS506" s="32"/>
      <c r="AT506" s="32"/>
    </row>
    <row r="507" spans="2:46" ht="15" customHeight="1" x14ac:dyDescent="0.25">
      <c r="B507" s="32">
        <v>20160499</v>
      </c>
      <c r="C507" s="32"/>
      <c r="D507" s="32"/>
      <c r="E507" s="32"/>
      <c r="F507" s="32"/>
      <c r="G507" s="244"/>
      <c r="H507" s="244"/>
      <c r="I507" s="91">
        <f t="shared" si="78"/>
        <v>0</v>
      </c>
      <c r="J507" s="32"/>
      <c r="K507" s="32"/>
      <c r="L507" s="32"/>
      <c r="M507" s="32"/>
      <c r="N507" s="32"/>
      <c r="O507" s="32"/>
      <c r="P507" s="32"/>
      <c r="Q507" s="32"/>
      <c r="R507" s="186"/>
      <c r="S507" s="186"/>
      <c r="T507" s="254"/>
      <c r="U507" s="254">
        <f t="shared" si="74"/>
        <v>0</v>
      </c>
      <c r="V507" s="254">
        <f t="shared" si="75"/>
        <v>0</v>
      </c>
      <c r="W507" s="255"/>
      <c r="X507" s="26">
        <f t="shared" si="79"/>
        <v>0</v>
      </c>
      <c r="Y507" s="26">
        <f t="shared" si="76"/>
        <v>0</v>
      </c>
      <c r="Z507" s="26">
        <f t="shared" si="77"/>
        <v>0</v>
      </c>
      <c r="AA507" s="32"/>
      <c r="AB507" s="289"/>
      <c r="AC507" s="289"/>
      <c r="AD507" s="32">
        <v>3</v>
      </c>
      <c r="AE507" s="32" t="str">
        <f t="shared" si="80"/>
        <v>25</v>
      </c>
      <c r="AF507" s="32"/>
      <c r="AG507" s="32"/>
      <c r="AH507" s="32"/>
      <c r="AI507" s="32"/>
      <c r="AJ507" s="32"/>
      <c r="AK507" s="32"/>
      <c r="AL507" s="32"/>
      <c r="AM507" s="32">
        <v>372</v>
      </c>
      <c r="AN507" s="32" t="str">
        <f t="shared" si="72"/>
        <v>No Retargeting</v>
      </c>
      <c r="AO507" s="32" t="s">
        <v>589</v>
      </c>
      <c r="AP507" s="32" t="str">
        <f t="shared" si="73"/>
        <v>no contextual</v>
      </c>
      <c r="AQ507" s="32"/>
      <c r="AR507" s="32"/>
      <c r="AS507" s="32"/>
      <c r="AT507" s="32"/>
    </row>
    <row r="508" spans="2:46" ht="15" customHeight="1" x14ac:dyDescent="0.25">
      <c r="B508" s="32">
        <v>20160500</v>
      </c>
      <c r="C508" s="32"/>
      <c r="D508" s="32"/>
      <c r="E508" s="32"/>
      <c r="F508" s="32"/>
      <c r="G508" s="244"/>
      <c r="H508" s="244"/>
      <c r="I508" s="91">
        <f t="shared" si="78"/>
        <v>0</v>
      </c>
      <c r="J508" s="32"/>
      <c r="K508" s="32"/>
      <c r="L508" s="32"/>
      <c r="M508" s="32"/>
      <c r="N508" s="32"/>
      <c r="O508" s="32"/>
      <c r="P508" s="32"/>
      <c r="Q508" s="32"/>
      <c r="R508" s="186"/>
      <c r="S508" s="186"/>
      <c r="T508" s="254"/>
      <c r="U508" s="254">
        <f t="shared" si="74"/>
        <v>0</v>
      </c>
      <c r="V508" s="254">
        <f t="shared" si="75"/>
        <v>0</v>
      </c>
      <c r="W508" s="255"/>
      <c r="X508" s="26">
        <f t="shared" si="79"/>
        <v>0</v>
      </c>
      <c r="Y508" s="26">
        <f t="shared" si="76"/>
        <v>0</v>
      </c>
      <c r="Z508" s="26">
        <f t="shared" si="77"/>
        <v>0</v>
      </c>
      <c r="AA508" s="32"/>
      <c r="AB508" s="289"/>
      <c r="AC508" s="289"/>
      <c r="AD508" s="32">
        <v>3</v>
      </c>
      <c r="AE508" s="32" t="str">
        <f t="shared" si="80"/>
        <v>25</v>
      </c>
      <c r="AF508" s="32"/>
      <c r="AG508" s="32"/>
      <c r="AH508" s="32"/>
      <c r="AI508" s="32"/>
      <c r="AJ508" s="32"/>
      <c r="AK508" s="32"/>
      <c r="AL508" s="32"/>
      <c r="AM508" s="32">
        <v>373</v>
      </c>
      <c r="AN508" s="32" t="str">
        <f t="shared" si="72"/>
        <v>No Retargeting</v>
      </c>
      <c r="AO508" s="32" t="s">
        <v>589</v>
      </c>
      <c r="AP508" s="32" t="str">
        <f t="shared" si="73"/>
        <v>no contextual</v>
      </c>
      <c r="AQ508" s="32"/>
      <c r="AR508" s="32"/>
      <c r="AS508" s="32"/>
      <c r="AT508" s="32"/>
    </row>
    <row r="509" spans="2:46" ht="15" customHeight="1" x14ac:dyDescent="0.25">
      <c r="B509" s="32">
        <v>20160501</v>
      </c>
      <c r="C509" s="32"/>
      <c r="D509" s="32"/>
      <c r="E509" s="32"/>
      <c r="F509" s="32"/>
      <c r="G509" s="244"/>
      <c r="H509" s="244"/>
      <c r="I509" s="91">
        <f t="shared" si="78"/>
        <v>0</v>
      </c>
      <c r="J509" s="32"/>
      <c r="K509" s="32"/>
      <c r="L509" s="32"/>
      <c r="M509" s="32"/>
      <c r="N509" s="32"/>
      <c r="O509" s="32"/>
      <c r="P509" s="32"/>
      <c r="Q509" s="32"/>
      <c r="R509" s="186"/>
      <c r="S509" s="186"/>
      <c r="T509" s="254"/>
      <c r="U509" s="254">
        <f t="shared" si="74"/>
        <v>0</v>
      </c>
      <c r="V509" s="254">
        <f t="shared" si="75"/>
        <v>0</v>
      </c>
      <c r="W509" s="255"/>
      <c r="X509" s="26">
        <f t="shared" si="79"/>
        <v>0</v>
      </c>
      <c r="Y509" s="26">
        <f t="shared" si="76"/>
        <v>0</v>
      </c>
      <c r="Z509" s="26">
        <f t="shared" si="77"/>
        <v>0</v>
      </c>
      <c r="AA509" s="32"/>
      <c r="AB509" s="289"/>
      <c r="AC509" s="289"/>
      <c r="AD509" s="32">
        <v>3</v>
      </c>
      <c r="AE509" s="32" t="str">
        <f t="shared" si="80"/>
        <v>25</v>
      </c>
      <c r="AF509" s="32"/>
      <c r="AG509" s="32"/>
      <c r="AH509" s="32"/>
      <c r="AI509" s="32"/>
      <c r="AJ509" s="32"/>
      <c r="AK509" s="32"/>
      <c r="AL509" s="32"/>
      <c r="AM509" s="32">
        <v>374</v>
      </c>
      <c r="AN509" s="32" t="str">
        <f t="shared" si="72"/>
        <v>No Retargeting</v>
      </c>
      <c r="AO509" s="32" t="s">
        <v>589</v>
      </c>
      <c r="AP509" s="32" t="str">
        <f t="shared" si="73"/>
        <v>no contextual</v>
      </c>
      <c r="AQ509" s="32"/>
      <c r="AR509" s="32"/>
      <c r="AS509" s="32"/>
      <c r="AT509" s="32"/>
    </row>
    <row r="510" spans="2:46" ht="15" customHeight="1" x14ac:dyDescent="0.25">
      <c r="B510" s="32">
        <v>20160502</v>
      </c>
      <c r="C510" s="32"/>
      <c r="D510" s="32"/>
      <c r="E510" s="32"/>
      <c r="F510" s="32"/>
      <c r="G510" s="244"/>
      <c r="H510" s="244"/>
      <c r="I510" s="91">
        <f t="shared" si="78"/>
        <v>0</v>
      </c>
      <c r="J510" s="32"/>
      <c r="K510" s="32"/>
      <c r="L510" s="32"/>
      <c r="M510" s="32"/>
      <c r="N510" s="32"/>
      <c r="O510" s="32"/>
      <c r="P510" s="32"/>
      <c r="Q510" s="32"/>
      <c r="R510" s="186"/>
      <c r="S510" s="186"/>
      <c r="T510" s="254"/>
      <c r="U510" s="254">
        <f t="shared" si="74"/>
        <v>0</v>
      </c>
      <c r="V510" s="254">
        <f t="shared" si="75"/>
        <v>0</v>
      </c>
      <c r="W510" s="255"/>
      <c r="X510" s="26">
        <f t="shared" si="79"/>
        <v>0</v>
      </c>
      <c r="Y510" s="26">
        <f t="shared" si="76"/>
        <v>0</v>
      </c>
      <c r="Z510" s="26">
        <f t="shared" si="77"/>
        <v>0</v>
      </c>
      <c r="AA510" s="32"/>
      <c r="AB510" s="289"/>
      <c r="AC510" s="289"/>
      <c r="AD510" s="32">
        <v>3</v>
      </c>
      <c r="AE510" s="32" t="str">
        <f t="shared" si="80"/>
        <v>25</v>
      </c>
      <c r="AF510" s="32"/>
      <c r="AG510" s="32"/>
      <c r="AH510" s="32"/>
      <c r="AI510" s="32"/>
      <c r="AJ510" s="32"/>
      <c r="AK510" s="32"/>
      <c r="AL510" s="32"/>
      <c r="AM510" s="32">
        <v>375</v>
      </c>
      <c r="AN510" s="32" t="str">
        <f t="shared" si="72"/>
        <v>No Retargeting</v>
      </c>
      <c r="AO510" s="32" t="s">
        <v>589</v>
      </c>
      <c r="AP510" s="32" t="str">
        <f t="shared" si="73"/>
        <v>no contextual</v>
      </c>
      <c r="AQ510" s="32"/>
      <c r="AR510" s="32"/>
      <c r="AS510" s="32"/>
      <c r="AT510" s="32"/>
    </row>
    <row r="511" spans="2:46" ht="15" customHeight="1" x14ac:dyDescent="0.25">
      <c r="B511" s="32">
        <v>20160503</v>
      </c>
      <c r="C511" s="32"/>
      <c r="D511" s="32"/>
      <c r="E511" s="32"/>
      <c r="F511" s="32"/>
      <c r="G511" s="244"/>
      <c r="H511" s="244"/>
      <c r="I511" s="91">
        <f t="shared" si="78"/>
        <v>0</v>
      </c>
      <c r="J511" s="32"/>
      <c r="K511" s="32"/>
      <c r="L511" s="32"/>
      <c r="M511" s="32"/>
      <c r="N511" s="32"/>
      <c r="O511" s="32"/>
      <c r="P511" s="32"/>
      <c r="Q511" s="32"/>
      <c r="R511" s="186"/>
      <c r="S511" s="186"/>
      <c r="T511" s="254"/>
      <c r="U511" s="254">
        <f t="shared" si="74"/>
        <v>0</v>
      </c>
      <c r="V511" s="254">
        <f t="shared" si="75"/>
        <v>0</v>
      </c>
      <c r="W511" s="255"/>
      <c r="X511" s="26">
        <f t="shared" si="79"/>
        <v>0</v>
      </c>
      <c r="Y511" s="26">
        <f t="shared" si="76"/>
        <v>0</v>
      </c>
      <c r="Z511" s="26">
        <f t="shared" si="77"/>
        <v>0</v>
      </c>
      <c r="AA511" s="32"/>
      <c r="AB511" s="289"/>
      <c r="AC511" s="289"/>
      <c r="AD511" s="32">
        <v>3</v>
      </c>
      <c r="AE511" s="32" t="str">
        <f t="shared" si="80"/>
        <v>25</v>
      </c>
      <c r="AF511" s="32"/>
      <c r="AG511" s="32"/>
      <c r="AH511" s="32"/>
      <c r="AI511" s="32"/>
      <c r="AJ511" s="32"/>
      <c r="AK511" s="32"/>
      <c r="AL511" s="32"/>
      <c r="AM511" s="32">
        <v>376</v>
      </c>
      <c r="AN511" s="32" t="str">
        <f t="shared" si="72"/>
        <v>No Retargeting</v>
      </c>
      <c r="AO511" s="32" t="s">
        <v>589</v>
      </c>
      <c r="AP511" s="32" t="str">
        <f t="shared" si="73"/>
        <v>no contextual</v>
      </c>
      <c r="AQ511" s="32"/>
      <c r="AR511" s="32"/>
      <c r="AS511" s="32"/>
      <c r="AT511" s="32"/>
    </row>
    <row r="512" spans="2:46" ht="15" customHeight="1" x14ac:dyDescent="0.25">
      <c r="B512" s="32">
        <v>20160504</v>
      </c>
      <c r="C512" s="32"/>
      <c r="D512" s="32"/>
      <c r="E512" s="32"/>
      <c r="F512" s="32"/>
      <c r="G512" s="244"/>
      <c r="H512" s="244"/>
      <c r="I512" s="91">
        <f t="shared" si="78"/>
        <v>0</v>
      </c>
      <c r="J512" s="32"/>
      <c r="K512" s="32"/>
      <c r="L512" s="32"/>
      <c r="M512" s="32"/>
      <c r="N512" s="32"/>
      <c r="O512" s="32"/>
      <c r="P512" s="32"/>
      <c r="Q512" s="32"/>
      <c r="R512" s="186"/>
      <c r="S512" s="186"/>
      <c r="T512" s="254"/>
      <c r="U512" s="254">
        <f t="shared" si="74"/>
        <v>0</v>
      </c>
      <c r="V512" s="254">
        <f t="shared" si="75"/>
        <v>0</v>
      </c>
      <c r="W512" s="255"/>
      <c r="X512" s="26">
        <f t="shared" si="79"/>
        <v>0</v>
      </c>
      <c r="Y512" s="26">
        <f t="shared" si="76"/>
        <v>0</v>
      </c>
      <c r="Z512" s="26">
        <f t="shared" si="77"/>
        <v>0</v>
      </c>
      <c r="AA512" s="32"/>
      <c r="AB512" s="289"/>
      <c r="AC512" s="289"/>
      <c r="AD512" s="32">
        <v>3</v>
      </c>
      <c r="AE512" s="32" t="str">
        <f t="shared" si="80"/>
        <v>25</v>
      </c>
      <c r="AF512" s="32"/>
      <c r="AG512" s="32"/>
      <c r="AH512" s="32"/>
      <c r="AI512" s="32"/>
      <c r="AJ512" s="32"/>
      <c r="AK512" s="32"/>
      <c r="AL512" s="32"/>
      <c r="AM512" s="32">
        <v>377</v>
      </c>
      <c r="AN512" s="32" t="str">
        <f t="shared" si="72"/>
        <v>No Retargeting</v>
      </c>
      <c r="AO512" s="32" t="s">
        <v>589</v>
      </c>
      <c r="AP512" s="32" t="str">
        <f t="shared" si="73"/>
        <v>no contextual</v>
      </c>
      <c r="AQ512" s="32"/>
      <c r="AR512" s="32"/>
      <c r="AS512" s="32"/>
      <c r="AT512" s="32"/>
    </row>
    <row r="513" spans="2:46" ht="15" customHeight="1" x14ac:dyDescent="0.25">
      <c r="B513" s="32">
        <v>20160505</v>
      </c>
      <c r="C513" s="32"/>
      <c r="D513" s="32"/>
      <c r="E513" s="32"/>
      <c r="F513" s="32"/>
      <c r="G513" s="244"/>
      <c r="H513" s="244"/>
      <c r="I513" s="91">
        <f t="shared" si="78"/>
        <v>0</v>
      </c>
      <c r="J513" s="32"/>
      <c r="K513" s="32"/>
      <c r="L513" s="32"/>
      <c r="M513" s="32"/>
      <c r="N513" s="32"/>
      <c r="O513" s="32"/>
      <c r="P513" s="32"/>
      <c r="Q513" s="32"/>
      <c r="R513" s="186"/>
      <c r="S513" s="186"/>
      <c r="T513" s="254"/>
      <c r="U513" s="254">
        <f t="shared" si="74"/>
        <v>0</v>
      </c>
      <c r="V513" s="254">
        <f t="shared" si="75"/>
        <v>0</v>
      </c>
      <c r="W513" s="255"/>
      <c r="X513" s="26">
        <f t="shared" si="79"/>
        <v>0</v>
      </c>
      <c r="Y513" s="26">
        <f t="shared" si="76"/>
        <v>0</v>
      </c>
      <c r="Z513" s="26">
        <f t="shared" si="77"/>
        <v>0</v>
      </c>
      <c r="AA513" s="32"/>
      <c r="AB513" s="289"/>
      <c r="AC513" s="289"/>
      <c r="AD513" s="32">
        <v>3</v>
      </c>
      <c r="AE513" s="32" t="str">
        <f t="shared" si="80"/>
        <v>25</v>
      </c>
      <c r="AF513" s="32"/>
      <c r="AG513" s="32"/>
      <c r="AH513" s="32"/>
      <c r="AI513" s="32"/>
      <c r="AJ513" s="32"/>
      <c r="AK513" s="32"/>
      <c r="AL513" s="32"/>
      <c r="AM513" s="32">
        <v>378</v>
      </c>
      <c r="AN513" s="32" t="str">
        <f t="shared" si="72"/>
        <v>No Retargeting</v>
      </c>
      <c r="AO513" s="32" t="s">
        <v>589</v>
      </c>
      <c r="AP513" s="32" t="str">
        <f t="shared" si="73"/>
        <v>no contextual</v>
      </c>
      <c r="AQ513" s="32"/>
      <c r="AR513" s="32"/>
      <c r="AS513" s="32"/>
      <c r="AT513" s="32"/>
    </row>
    <row r="514" spans="2:46" ht="15" customHeight="1" x14ac:dyDescent="0.25">
      <c r="B514" s="32">
        <v>20160506</v>
      </c>
      <c r="C514" s="32"/>
      <c r="D514" s="32"/>
      <c r="E514" s="32"/>
      <c r="F514" s="32"/>
      <c r="G514" s="244"/>
      <c r="H514" s="244"/>
      <c r="I514" s="91">
        <f t="shared" si="78"/>
        <v>0</v>
      </c>
      <c r="J514" s="32"/>
      <c r="K514" s="32"/>
      <c r="L514" s="32"/>
      <c r="M514" s="32"/>
      <c r="N514" s="32"/>
      <c r="O514" s="32"/>
      <c r="P514" s="32"/>
      <c r="Q514" s="32"/>
      <c r="R514" s="186"/>
      <c r="S514" s="186"/>
      <c r="T514" s="254"/>
      <c r="U514" s="254">
        <f t="shared" si="74"/>
        <v>0</v>
      </c>
      <c r="V514" s="254">
        <f t="shared" si="75"/>
        <v>0</v>
      </c>
      <c r="W514" s="255"/>
      <c r="X514" s="26">
        <f t="shared" si="79"/>
        <v>0</v>
      </c>
      <c r="Y514" s="26">
        <f t="shared" si="76"/>
        <v>0</v>
      </c>
      <c r="Z514" s="26">
        <f t="shared" si="77"/>
        <v>0</v>
      </c>
      <c r="AA514" s="32"/>
      <c r="AB514" s="289"/>
      <c r="AC514" s="289"/>
      <c r="AD514" s="32">
        <v>3</v>
      </c>
      <c r="AE514" s="32" t="str">
        <f t="shared" si="80"/>
        <v>25</v>
      </c>
      <c r="AF514" s="32"/>
      <c r="AG514" s="32"/>
      <c r="AH514" s="32"/>
      <c r="AI514" s="32"/>
      <c r="AJ514" s="32"/>
      <c r="AK514" s="32"/>
      <c r="AL514" s="32"/>
      <c r="AM514" s="32">
        <v>379</v>
      </c>
      <c r="AN514" s="32" t="str">
        <f t="shared" si="72"/>
        <v>No Retargeting</v>
      </c>
      <c r="AO514" s="32" t="s">
        <v>589</v>
      </c>
      <c r="AP514" s="32" t="str">
        <f t="shared" si="73"/>
        <v>no contextual</v>
      </c>
      <c r="AQ514" s="32"/>
      <c r="AR514" s="32"/>
      <c r="AS514" s="32"/>
      <c r="AT514" s="32"/>
    </row>
    <row r="515" spans="2:46" ht="15" customHeight="1" x14ac:dyDescent="0.25">
      <c r="B515" s="32">
        <v>20160507</v>
      </c>
      <c r="C515" s="32"/>
      <c r="D515" s="32"/>
      <c r="E515" s="32"/>
      <c r="F515" s="32"/>
      <c r="G515" s="244"/>
      <c r="H515" s="244"/>
      <c r="I515" s="91">
        <f t="shared" si="78"/>
        <v>0</v>
      </c>
      <c r="J515" s="32"/>
      <c r="K515" s="32"/>
      <c r="L515" s="32"/>
      <c r="M515" s="32"/>
      <c r="N515" s="32"/>
      <c r="O515" s="32"/>
      <c r="P515" s="32"/>
      <c r="Q515" s="32"/>
      <c r="R515" s="186"/>
      <c r="S515" s="186"/>
      <c r="T515" s="254"/>
      <c r="U515" s="254">
        <f t="shared" si="74"/>
        <v>0</v>
      </c>
      <c r="V515" s="254">
        <f t="shared" si="75"/>
        <v>0</v>
      </c>
      <c r="W515" s="255"/>
      <c r="X515" s="26">
        <f t="shared" si="79"/>
        <v>0</v>
      </c>
      <c r="Y515" s="26">
        <f t="shared" si="76"/>
        <v>0</v>
      </c>
      <c r="Z515" s="26">
        <f t="shared" si="77"/>
        <v>0</v>
      </c>
      <c r="AA515" s="32"/>
      <c r="AB515" s="289"/>
      <c r="AC515" s="289"/>
      <c r="AD515" s="32">
        <v>3</v>
      </c>
      <c r="AE515" s="32" t="str">
        <f t="shared" si="80"/>
        <v>25</v>
      </c>
      <c r="AF515" s="32"/>
      <c r="AG515" s="32"/>
      <c r="AH515" s="32"/>
      <c r="AI515" s="32"/>
      <c r="AJ515" s="32"/>
      <c r="AK515" s="32"/>
      <c r="AL515" s="32"/>
      <c r="AM515" s="32">
        <v>380</v>
      </c>
      <c r="AN515" s="32" t="str">
        <f t="shared" si="72"/>
        <v>No Retargeting</v>
      </c>
      <c r="AO515" s="32" t="s">
        <v>589</v>
      </c>
      <c r="AP515" s="32" t="str">
        <f t="shared" si="73"/>
        <v>no contextual</v>
      </c>
      <c r="AQ515" s="32"/>
      <c r="AR515" s="32"/>
      <c r="AS515" s="32"/>
      <c r="AT515" s="32"/>
    </row>
    <row r="516" spans="2:46" ht="15" customHeight="1" x14ac:dyDescent="0.25">
      <c r="B516" s="32">
        <v>20160508</v>
      </c>
      <c r="C516" s="32"/>
      <c r="D516" s="32"/>
      <c r="E516" s="32"/>
      <c r="F516" s="32"/>
      <c r="G516" s="244"/>
      <c r="H516" s="244"/>
      <c r="I516" s="91">
        <f t="shared" si="78"/>
        <v>0</v>
      </c>
      <c r="J516" s="32"/>
      <c r="K516" s="32"/>
      <c r="L516" s="32"/>
      <c r="M516" s="32"/>
      <c r="N516" s="32"/>
      <c r="O516" s="32"/>
      <c r="P516" s="32"/>
      <c r="Q516" s="32"/>
      <c r="R516" s="186"/>
      <c r="S516" s="186"/>
      <c r="T516" s="254"/>
      <c r="U516" s="254">
        <f t="shared" si="74"/>
        <v>0</v>
      </c>
      <c r="V516" s="254">
        <f t="shared" si="75"/>
        <v>0</v>
      </c>
      <c r="W516" s="255"/>
      <c r="X516" s="26">
        <f t="shared" si="79"/>
        <v>0</v>
      </c>
      <c r="Y516" s="26">
        <f t="shared" si="76"/>
        <v>0</v>
      </c>
      <c r="Z516" s="26">
        <f t="shared" si="77"/>
        <v>0</v>
      </c>
      <c r="AA516" s="32"/>
      <c r="AB516" s="289"/>
      <c r="AC516" s="289"/>
      <c r="AD516" s="32">
        <v>3</v>
      </c>
      <c r="AE516" s="32" t="str">
        <f t="shared" si="80"/>
        <v>25</v>
      </c>
      <c r="AF516" s="32"/>
      <c r="AG516" s="32"/>
      <c r="AH516" s="32"/>
      <c r="AI516" s="32"/>
      <c r="AJ516" s="32"/>
      <c r="AK516" s="32"/>
      <c r="AL516" s="32"/>
      <c r="AM516" s="32">
        <v>381</v>
      </c>
      <c r="AN516" s="32" t="str">
        <f t="shared" si="72"/>
        <v>No Retargeting</v>
      </c>
      <c r="AO516" s="32" t="s">
        <v>589</v>
      </c>
      <c r="AP516" s="32" t="str">
        <f t="shared" si="73"/>
        <v>no contextual</v>
      </c>
      <c r="AQ516" s="32"/>
      <c r="AR516" s="32"/>
      <c r="AS516" s="32"/>
      <c r="AT516" s="32"/>
    </row>
    <row r="517" spans="2:46" ht="15" customHeight="1" x14ac:dyDescent="0.25">
      <c r="B517" s="32">
        <v>20160509</v>
      </c>
      <c r="C517" s="32"/>
      <c r="D517" s="32"/>
      <c r="E517" s="32"/>
      <c r="F517" s="32"/>
      <c r="G517" s="244"/>
      <c r="H517" s="244"/>
      <c r="I517" s="91">
        <f t="shared" si="78"/>
        <v>0</v>
      </c>
      <c r="J517" s="32"/>
      <c r="K517" s="32"/>
      <c r="L517" s="32"/>
      <c r="M517" s="32"/>
      <c r="N517" s="32"/>
      <c r="O517" s="32"/>
      <c r="P517" s="32"/>
      <c r="Q517" s="32"/>
      <c r="R517" s="186"/>
      <c r="S517" s="186"/>
      <c r="T517" s="254"/>
      <c r="U517" s="254">
        <f t="shared" si="74"/>
        <v>0</v>
      </c>
      <c r="V517" s="254">
        <f t="shared" si="75"/>
        <v>0</v>
      </c>
      <c r="W517" s="255"/>
      <c r="X517" s="26">
        <f t="shared" si="79"/>
        <v>0</v>
      </c>
      <c r="Y517" s="26">
        <f t="shared" si="76"/>
        <v>0</v>
      </c>
      <c r="Z517" s="26">
        <f t="shared" si="77"/>
        <v>0</v>
      </c>
      <c r="AA517" s="32"/>
      <c r="AB517" s="289"/>
      <c r="AC517" s="289"/>
      <c r="AD517" s="32">
        <v>3</v>
      </c>
      <c r="AE517" s="32" t="str">
        <f t="shared" si="80"/>
        <v>25</v>
      </c>
      <c r="AF517" s="32"/>
      <c r="AG517" s="32"/>
      <c r="AH517" s="32"/>
      <c r="AI517" s="32"/>
      <c r="AJ517" s="32"/>
      <c r="AK517" s="32"/>
      <c r="AL517" s="32"/>
      <c r="AM517" s="32">
        <v>382</v>
      </c>
      <c r="AN517" s="32" t="str">
        <f t="shared" si="72"/>
        <v>No Retargeting</v>
      </c>
      <c r="AO517" s="32" t="s">
        <v>589</v>
      </c>
      <c r="AP517" s="32" t="str">
        <f t="shared" si="73"/>
        <v>no contextual</v>
      </c>
      <c r="AQ517" s="32"/>
      <c r="AR517" s="32"/>
      <c r="AS517" s="32"/>
      <c r="AT517" s="32"/>
    </row>
    <row r="518" spans="2:46" ht="15" customHeight="1" x14ac:dyDescent="0.25">
      <c r="B518" s="32">
        <v>20160510</v>
      </c>
      <c r="C518" s="32"/>
      <c r="D518" s="32"/>
      <c r="E518" s="32"/>
      <c r="F518" s="32"/>
      <c r="G518" s="244"/>
      <c r="H518" s="244"/>
      <c r="I518" s="91">
        <f t="shared" si="78"/>
        <v>0</v>
      </c>
      <c r="J518" s="32"/>
      <c r="K518" s="32"/>
      <c r="L518" s="32"/>
      <c r="M518" s="32"/>
      <c r="N518" s="32"/>
      <c r="O518" s="32"/>
      <c r="P518" s="32"/>
      <c r="Q518" s="32"/>
      <c r="R518" s="186"/>
      <c r="S518" s="186"/>
      <c r="T518" s="254"/>
      <c r="U518" s="254">
        <f t="shared" si="74"/>
        <v>0</v>
      </c>
      <c r="V518" s="254">
        <f t="shared" si="75"/>
        <v>0</v>
      </c>
      <c r="W518" s="255"/>
      <c r="X518" s="26">
        <f t="shared" si="79"/>
        <v>0</v>
      </c>
      <c r="Y518" s="26">
        <f t="shared" si="76"/>
        <v>0</v>
      </c>
      <c r="Z518" s="26">
        <f t="shared" si="77"/>
        <v>0</v>
      </c>
      <c r="AA518" s="32"/>
      <c r="AB518" s="289"/>
      <c r="AC518" s="289"/>
      <c r="AD518" s="32">
        <v>3</v>
      </c>
      <c r="AE518" s="32" t="str">
        <f t="shared" si="80"/>
        <v>25</v>
      </c>
      <c r="AF518" s="32"/>
      <c r="AG518" s="32"/>
      <c r="AH518" s="32"/>
      <c r="AI518" s="32"/>
      <c r="AJ518" s="32"/>
      <c r="AK518" s="32"/>
      <c r="AL518" s="32"/>
      <c r="AM518" s="32">
        <v>383</v>
      </c>
      <c r="AN518" s="32" t="str">
        <f t="shared" si="72"/>
        <v>No Retargeting</v>
      </c>
      <c r="AO518" s="32" t="s">
        <v>589</v>
      </c>
      <c r="AP518" s="32" t="str">
        <f t="shared" si="73"/>
        <v>no contextual</v>
      </c>
      <c r="AQ518" s="32"/>
      <c r="AR518" s="32"/>
      <c r="AS518" s="32"/>
      <c r="AT518" s="32"/>
    </row>
    <row r="519" spans="2:46" ht="15" customHeight="1" x14ac:dyDescent="0.25">
      <c r="B519" s="32">
        <v>20160511</v>
      </c>
      <c r="C519" s="32"/>
      <c r="D519" s="32"/>
      <c r="E519" s="32"/>
      <c r="F519" s="32"/>
      <c r="G519" s="244"/>
      <c r="H519" s="244"/>
      <c r="I519" s="91">
        <f t="shared" si="78"/>
        <v>0</v>
      </c>
      <c r="J519" s="32"/>
      <c r="K519" s="32"/>
      <c r="L519" s="32"/>
      <c r="M519" s="32"/>
      <c r="N519" s="32"/>
      <c r="O519" s="32"/>
      <c r="P519" s="32"/>
      <c r="Q519" s="32"/>
      <c r="R519" s="186"/>
      <c r="S519" s="186"/>
      <c r="T519" s="254"/>
      <c r="U519" s="254">
        <f t="shared" si="74"/>
        <v>0</v>
      </c>
      <c r="V519" s="254">
        <f t="shared" si="75"/>
        <v>0</v>
      </c>
      <c r="W519" s="255"/>
      <c r="X519" s="26">
        <f t="shared" si="79"/>
        <v>0</v>
      </c>
      <c r="Y519" s="26">
        <f t="shared" si="76"/>
        <v>0</v>
      </c>
      <c r="Z519" s="26">
        <f t="shared" si="77"/>
        <v>0</v>
      </c>
      <c r="AA519" s="32"/>
      <c r="AB519" s="289"/>
      <c r="AC519" s="289"/>
      <c r="AD519" s="32">
        <v>3</v>
      </c>
      <c r="AE519" s="32" t="str">
        <f t="shared" si="80"/>
        <v>25</v>
      </c>
      <c r="AF519" s="32"/>
      <c r="AG519" s="32"/>
      <c r="AH519" s="32"/>
      <c r="AI519" s="32"/>
      <c r="AJ519" s="32"/>
      <c r="AK519" s="32"/>
      <c r="AL519" s="32"/>
      <c r="AM519" s="32">
        <v>384</v>
      </c>
      <c r="AN519" s="32" t="str">
        <f t="shared" si="72"/>
        <v>No Retargeting</v>
      </c>
      <c r="AO519" s="32" t="s">
        <v>589</v>
      </c>
      <c r="AP519" s="32" t="str">
        <f t="shared" si="73"/>
        <v>no contextual</v>
      </c>
      <c r="AQ519" s="32"/>
      <c r="AR519" s="32"/>
      <c r="AS519" s="32"/>
      <c r="AT519" s="32"/>
    </row>
    <row r="520" spans="2:46" ht="15" customHeight="1" x14ac:dyDescent="0.25">
      <c r="B520" s="32">
        <v>20160512</v>
      </c>
      <c r="C520" s="32"/>
      <c r="D520" s="32"/>
      <c r="E520" s="32"/>
      <c r="F520" s="32"/>
      <c r="G520" s="244"/>
      <c r="H520" s="244"/>
      <c r="I520" s="91">
        <f t="shared" si="78"/>
        <v>0</v>
      </c>
      <c r="J520" s="32"/>
      <c r="K520" s="32"/>
      <c r="L520" s="32"/>
      <c r="M520" s="32"/>
      <c r="N520" s="32"/>
      <c r="O520" s="32"/>
      <c r="P520" s="32"/>
      <c r="Q520" s="32"/>
      <c r="R520" s="186"/>
      <c r="S520" s="186"/>
      <c r="T520" s="254"/>
      <c r="U520" s="254">
        <f t="shared" si="74"/>
        <v>0</v>
      </c>
      <c r="V520" s="254">
        <f t="shared" si="75"/>
        <v>0</v>
      </c>
      <c r="W520" s="255"/>
      <c r="X520" s="26">
        <f t="shared" si="79"/>
        <v>0</v>
      </c>
      <c r="Y520" s="26">
        <f t="shared" si="76"/>
        <v>0</v>
      </c>
      <c r="Z520" s="26">
        <f t="shared" si="77"/>
        <v>0</v>
      </c>
      <c r="AA520" s="32"/>
      <c r="AB520" s="289"/>
      <c r="AC520" s="289"/>
      <c r="AD520" s="32">
        <v>3</v>
      </c>
      <c r="AE520" s="32" t="str">
        <f t="shared" si="80"/>
        <v>25</v>
      </c>
      <c r="AF520" s="32"/>
      <c r="AG520" s="32"/>
      <c r="AH520" s="32"/>
      <c r="AI520" s="32"/>
      <c r="AJ520" s="32"/>
      <c r="AK520" s="32"/>
      <c r="AL520" s="32"/>
      <c r="AM520" s="32">
        <v>385</v>
      </c>
      <c r="AN520" s="32" t="str">
        <f t="shared" si="72"/>
        <v>No Retargeting</v>
      </c>
      <c r="AO520" s="32" t="s">
        <v>589</v>
      </c>
      <c r="AP520" s="32" t="str">
        <f t="shared" si="73"/>
        <v>no contextual</v>
      </c>
      <c r="AQ520" s="32"/>
      <c r="AR520" s="32"/>
      <c r="AS520" s="32"/>
      <c r="AT520" s="32"/>
    </row>
    <row r="521" spans="2:46" ht="15" customHeight="1" x14ac:dyDescent="0.25">
      <c r="B521" s="32">
        <v>20160513</v>
      </c>
      <c r="C521" s="32"/>
      <c r="D521" s="32"/>
      <c r="E521" s="32"/>
      <c r="F521" s="32"/>
      <c r="G521" s="244"/>
      <c r="H521" s="244"/>
      <c r="I521" s="91">
        <f t="shared" si="78"/>
        <v>0</v>
      </c>
      <c r="J521" s="32"/>
      <c r="K521" s="32"/>
      <c r="L521" s="32"/>
      <c r="M521" s="32"/>
      <c r="N521" s="32"/>
      <c r="O521" s="32"/>
      <c r="P521" s="32"/>
      <c r="Q521" s="32"/>
      <c r="R521" s="186"/>
      <c r="S521" s="186"/>
      <c r="T521" s="254"/>
      <c r="U521" s="254">
        <f t="shared" si="74"/>
        <v>0</v>
      </c>
      <c r="V521" s="254">
        <f t="shared" si="75"/>
        <v>0</v>
      </c>
      <c r="W521" s="255"/>
      <c r="X521" s="26">
        <f t="shared" si="79"/>
        <v>0</v>
      </c>
      <c r="Y521" s="26">
        <f t="shared" si="76"/>
        <v>0</v>
      </c>
      <c r="Z521" s="26">
        <f t="shared" si="77"/>
        <v>0</v>
      </c>
      <c r="AA521" s="32"/>
      <c r="AB521" s="289"/>
      <c r="AC521" s="289"/>
      <c r="AD521" s="32">
        <v>3</v>
      </c>
      <c r="AE521" s="32" t="str">
        <f t="shared" si="80"/>
        <v>25</v>
      </c>
      <c r="AF521" s="32"/>
      <c r="AG521" s="32"/>
      <c r="AH521" s="32"/>
      <c r="AI521" s="32"/>
      <c r="AJ521" s="32"/>
      <c r="AK521" s="32"/>
      <c r="AL521" s="32"/>
      <c r="AM521" s="32">
        <v>386</v>
      </c>
      <c r="AN521" s="32" t="str">
        <f t="shared" ref="AN521:AN584" si="81">IF(ISNUMBER(SEARCH("retargeting",L521&amp;M521&amp;N521&amp;O521,1)),"Specify Tagging","No Retargeting")</f>
        <v>No Retargeting</v>
      </c>
      <c r="AO521" s="32" t="s">
        <v>589</v>
      </c>
      <c r="AP521" s="32" t="str">
        <f t="shared" ref="AP521:AP584" si="82">IF(ISNUMBER(SEARCH("Context",L521&amp;M521&amp;N521&amp;O521,1)),"Please Provide list","no contextual")</f>
        <v>no contextual</v>
      </c>
      <c r="AQ521" s="32"/>
      <c r="AR521" s="32"/>
      <c r="AS521" s="32"/>
      <c r="AT521" s="32"/>
    </row>
    <row r="522" spans="2:46" ht="15" customHeight="1" x14ac:dyDescent="0.25">
      <c r="B522" s="32">
        <v>20160514</v>
      </c>
      <c r="C522" s="32"/>
      <c r="D522" s="32"/>
      <c r="E522" s="32"/>
      <c r="F522" s="32"/>
      <c r="G522" s="244"/>
      <c r="H522" s="244"/>
      <c r="I522" s="91">
        <f t="shared" si="78"/>
        <v>0</v>
      </c>
      <c r="J522" s="32"/>
      <c r="K522" s="32"/>
      <c r="L522" s="32"/>
      <c r="M522" s="32"/>
      <c r="N522" s="32"/>
      <c r="O522" s="32"/>
      <c r="P522" s="32"/>
      <c r="Q522" s="32"/>
      <c r="R522" s="186"/>
      <c r="S522" s="186"/>
      <c r="T522" s="254"/>
      <c r="U522" s="254">
        <f t="shared" ref="U522:U585" si="83">T522*R522</f>
        <v>0</v>
      </c>
      <c r="V522" s="254">
        <f t="shared" ref="V522:V585" si="84">T522*S522</f>
        <v>0</v>
      </c>
      <c r="W522" s="255"/>
      <c r="X522" s="26">
        <f t="shared" si="79"/>
        <v>0</v>
      </c>
      <c r="Y522" s="26">
        <f t="shared" ref="Y522:Y585" si="85">X522*R522</f>
        <v>0</v>
      </c>
      <c r="Z522" s="26">
        <f t="shared" ref="Z522:Z585" si="86">X522*S522</f>
        <v>0</v>
      </c>
      <c r="AA522" s="32"/>
      <c r="AB522" s="289"/>
      <c r="AC522" s="289"/>
      <c r="AD522" s="32">
        <v>3</v>
      </c>
      <c r="AE522" s="32" t="str">
        <f t="shared" si="80"/>
        <v>25</v>
      </c>
      <c r="AF522" s="32"/>
      <c r="AG522" s="32"/>
      <c r="AH522" s="32"/>
      <c r="AI522" s="32"/>
      <c r="AJ522" s="32"/>
      <c r="AK522" s="32"/>
      <c r="AL522" s="32"/>
      <c r="AM522" s="32">
        <v>387</v>
      </c>
      <c r="AN522" s="32" t="str">
        <f t="shared" si="81"/>
        <v>No Retargeting</v>
      </c>
      <c r="AO522" s="32" t="s">
        <v>589</v>
      </c>
      <c r="AP522" s="32" t="str">
        <f t="shared" si="82"/>
        <v>no contextual</v>
      </c>
      <c r="AQ522" s="32"/>
      <c r="AR522" s="32"/>
      <c r="AS522" s="32"/>
      <c r="AT522" s="32"/>
    </row>
    <row r="523" spans="2:46" ht="15" customHeight="1" x14ac:dyDescent="0.25">
      <c r="B523" s="32">
        <v>20160515</v>
      </c>
      <c r="C523" s="32"/>
      <c r="D523" s="32"/>
      <c r="E523" s="32"/>
      <c r="F523" s="32"/>
      <c r="G523" s="244"/>
      <c r="H523" s="244"/>
      <c r="I523" s="91">
        <f t="shared" si="78"/>
        <v>0</v>
      </c>
      <c r="J523" s="32"/>
      <c r="K523" s="32"/>
      <c r="L523" s="32"/>
      <c r="M523" s="32"/>
      <c r="N523" s="32"/>
      <c r="O523" s="32"/>
      <c r="P523" s="32"/>
      <c r="Q523" s="32"/>
      <c r="R523" s="186"/>
      <c r="S523" s="186"/>
      <c r="T523" s="254"/>
      <c r="U523" s="254">
        <f t="shared" si="83"/>
        <v>0</v>
      </c>
      <c r="V523" s="254">
        <f t="shared" si="84"/>
        <v>0</v>
      </c>
      <c r="W523" s="255"/>
      <c r="X523" s="26">
        <f t="shared" si="79"/>
        <v>0</v>
      </c>
      <c r="Y523" s="26">
        <f t="shared" si="85"/>
        <v>0</v>
      </c>
      <c r="Z523" s="26">
        <f t="shared" si="86"/>
        <v>0</v>
      </c>
      <c r="AA523" s="32"/>
      <c r="AB523" s="289"/>
      <c r="AC523" s="289"/>
      <c r="AD523" s="32">
        <v>3</v>
      </c>
      <c r="AE523" s="32" t="str">
        <f t="shared" si="80"/>
        <v>25</v>
      </c>
      <c r="AF523" s="32"/>
      <c r="AG523" s="32"/>
      <c r="AH523" s="32"/>
      <c r="AI523" s="32"/>
      <c r="AJ523" s="32"/>
      <c r="AK523" s="32"/>
      <c r="AL523" s="32"/>
      <c r="AM523" s="32">
        <v>388</v>
      </c>
      <c r="AN523" s="32" t="str">
        <f t="shared" si="81"/>
        <v>No Retargeting</v>
      </c>
      <c r="AO523" s="32" t="s">
        <v>589</v>
      </c>
      <c r="AP523" s="32" t="str">
        <f t="shared" si="82"/>
        <v>no contextual</v>
      </c>
      <c r="AQ523" s="32"/>
      <c r="AR523" s="32"/>
      <c r="AS523" s="32"/>
      <c r="AT523" s="32"/>
    </row>
    <row r="524" spans="2:46" ht="15" customHeight="1" x14ac:dyDescent="0.25">
      <c r="B524" s="32">
        <v>20160516</v>
      </c>
      <c r="C524" s="32"/>
      <c r="D524" s="32"/>
      <c r="E524" s="32"/>
      <c r="F524" s="32"/>
      <c r="G524" s="244"/>
      <c r="H524" s="244"/>
      <c r="I524" s="91">
        <f t="shared" si="78"/>
        <v>0</v>
      </c>
      <c r="J524" s="32"/>
      <c r="K524" s="32"/>
      <c r="L524" s="32"/>
      <c r="M524" s="32"/>
      <c r="N524" s="32"/>
      <c r="O524" s="32"/>
      <c r="P524" s="32"/>
      <c r="Q524" s="32"/>
      <c r="R524" s="186"/>
      <c r="S524" s="186"/>
      <c r="T524" s="254"/>
      <c r="U524" s="254">
        <f t="shared" si="83"/>
        <v>0</v>
      </c>
      <c r="V524" s="254">
        <f t="shared" si="84"/>
        <v>0</v>
      </c>
      <c r="W524" s="255"/>
      <c r="X524" s="26">
        <f t="shared" si="79"/>
        <v>0</v>
      </c>
      <c r="Y524" s="26">
        <f t="shared" si="85"/>
        <v>0</v>
      </c>
      <c r="Z524" s="26">
        <f t="shared" si="86"/>
        <v>0</v>
      </c>
      <c r="AA524" s="32"/>
      <c r="AB524" s="289"/>
      <c r="AC524" s="289"/>
      <c r="AD524" s="32">
        <v>3</v>
      </c>
      <c r="AE524" s="32" t="str">
        <f t="shared" si="80"/>
        <v>25</v>
      </c>
      <c r="AF524" s="32"/>
      <c r="AG524" s="32"/>
      <c r="AH524" s="32"/>
      <c r="AI524" s="32"/>
      <c r="AJ524" s="32"/>
      <c r="AK524" s="32"/>
      <c r="AL524" s="32"/>
      <c r="AM524" s="32">
        <v>389</v>
      </c>
      <c r="AN524" s="32" t="str">
        <f t="shared" si="81"/>
        <v>No Retargeting</v>
      </c>
      <c r="AO524" s="32" t="s">
        <v>589</v>
      </c>
      <c r="AP524" s="32" t="str">
        <f t="shared" si="82"/>
        <v>no contextual</v>
      </c>
      <c r="AQ524" s="32"/>
      <c r="AR524" s="32"/>
      <c r="AS524" s="32"/>
      <c r="AT524" s="32"/>
    </row>
    <row r="525" spans="2:46" ht="15" customHeight="1" x14ac:dyDescent="0.25">
      <c r="B525" s="32">
        <v>20160517</v>
      </c>
      <c r="C525" s="32"/>
      <c r="D525" s="32"/>
      <c r="E525" s="32"/>
      <c r="F525" s="32"/>
      <c r="G525" s="244"/>
      <c r="H525" s="244"/>
      <c r="I525" s="91">
        <f t="shared" si="78"/>
        <v>0</v>
      </c>
      <c r="J525" s="32"/>
      <c r="K525" s="32"/>
      <c r="L525" s="32"/>
      <c r="M525" s="32"/>
      <c r="N525" s="32"/>
      <c r="O525" s="32"/>
      <c r="P525" s="32"/>
      <c r="Q525" s="32"/>
      <c r="R525" s="186"/>
      <c r="S525" s="186"/>
      <c r="T525" s="254"/>
      <c r="U525" s="254">
        <f t="shared" si="83"/>
        <v>0</v>
      </c>
      <c r="V525" s="254">
        <f t="shared" si="84"/>
        <v>0</v>
      </c>
      <c r="W525" s="255"/>
      <c r="X525" s="26">
        <f t="shared" si="79"/>
        <v>0</v>
      </c>
      <c r="Y525" s="26">
        <f t="shared" si="85"/>
        <v>0</v>
      </c>
      <c r="Z525" s="26">
        <f t="shared" si="86"/>
        <v>0</v>
      </c>
      <c r="AA525" s="32"/>
      <c r="AB525" s="289"/>
      <c r="AC525" s="289"/>
      <c r="AD525" s="32">
        <v>3</v>
      </c>
      <c r="AE525" s="32" t="str">
        <f t="shared" si="80"/>
        <v>25</v>
      </c>
      <c r="AF525" s="32"/>
      <c r="AG525" s="32"/>
      <c r="AH525" s="32"/>
      <c r="AI525" s="32"/>
      <c r="AJ525" s="32"/>
      <c r="AK525" s="32"/>
      <c r="AL525" s="32"/>
      <c r="AM525" s="32">
        <v>390</v>
      </c>
      <c r="AN525" s="32" t="str">
        <f t="shared" si="81"/>
        <v>No Retargeting</v>
      </c>
      <c r="AO525" s="32" t="s">
        <v>589</v>
      </c>
      <c r="AP525" s="32" t="str">
        <f t="shared" si="82"/>
        <v>no contextual</v>
      </c>
      <c r="AQ525" s="32"/>
      <c r="AR525" s="32"/>
      <c r="AS525" s="32"/>
      <c r="AT525" s="32"/>
    </row>
    <row r="526" spans="2:46" ht="15" customHeight="1" x14ac:dyDescent="0.25">
      <c r="B526" s="32">
        <v>20160518</v>
      </c>
      <c r="C526" s="32"/>
      <c r="D526" s="32"/>
      <c r="E526" s="32"/>
      <c r="F526" s="32"/>
      <c r="G526" s="244"/>
      <c r="H526" s="244"/>
      <c r="I526" s="91">
        <f t="shared" si="78"/>
        <v>0</v>
      </c>
      <c r="J526" s="32"/>
      <c r="K526" s="32"/>
      <c r="L526" s="32"/>
      <c r="M526" s="32"/>
      <c r="N526" s="32"/>
      <c r="O526" s="32"/>
      <c r="P526" s="32"/>
      <c r="Q526" s="32"/>
      <c r="R526" s="186"/>
      <c r="S526" s="186"/>
      <c r="T526" s="254"/>
      <c r="U526" s="254">
        <f t="shared" si="83"/>
        <v>0</v>
      </c>
      <c r="V526" s="254">
        <f t="shared" si="84"/>
        <v>0</v>
      </c>
      <c r="W526" s="255"/>
      <c r="X526" s="26">
        <f t="shared" si="79"/>
        <v>0</v>
      </c>
      <c r="Y526" s="26">
        <f t="shared" si="85"/>
        <v>0</v>
      </c>
      <c r="Z526" s="26">
        <f t="shared" si="86"/>
        <v>0</v>
      </c>
      <c r="AA526" s="32"/>
      <c r="AB526" s="289"/>
      <c r="AC526" s="289"/>
      <c r="AD526" s="32">
        <v>3</v>
      </c>
      <c r="AE526" s="32" t="str">
        <f t="shared" si="80"/>
        <v>25</v>
      </c>
      <c r="AF526" s="32"/>
      <c r="AG526" s="32"/>
      <c r="AH526" s="32"/>
      <c r="AI526" s="32"/>
      <c r="AJ526" s="32"/>
      <c r="AK526" s="32"/>
      <c r="AL526" s="32"/>
      <c r="AM526" s="32">
        <v>391</v>
      </c>
      <c r="AN526" s="32" t="str">
        <f t="shared" si="81"/>
        <v>No Retargeting</v>
      </c>
      <c r="AO526" s="32" t="s">
        <v>589</v>
      </c>
      <c r="AP526" s="32" t="str">
        <f t="shared" si="82"/>
        <v>no contextual</v>
      </c>
      <c r="AQ526" s="32"/>
      <c r="AR526" s="32"/>
      <c r="AS526" s="32"/>
      <c r="AT526" s="32"/>
    </row>
    <row r="527" spans="2:46" ht="15" customHeight="1" x14ac:dyDescent="0.25">
      <c r="B527" s="32">
        <v>20160519</v>
      </c>
      <c r="C527" s="32"/>
      <c r="D527" s="32"/>
      <c r="E527" s="32"/>
      <c r="F527" s="32"/>
      <c r="G527" s="244"/>
      <c r="H527" s="244"/>
      <c r="I527" s="91">
        <f t="shared" si="78"/>
        <v>0</v>
      </c>
      <c r="J527" s="32"/>
      <c r="K527" s="32"/>
      <c r="L527" s="32"/>
      <c r="M527" s="32"/>
      <c r="N527" s="32"/>
      <c r="O527" s="32"/>
      <c r="P527" s="32"/>
      <c r="Q527" s="32"/>
      <c r="R527" s="186"/>
      <c r="S527" s="186"/>
      <c r="T527" s="254"/>
      <c r="U527" s="254">
        <f t="shared" si="83"/>
        <v>0</v>
      </c>
      <c r="V527" s="254">
        <f t="shared" si="84"/>
        <v>0</v>
      </c>
      <c r="W527" s="255"/>
      <c r="X527" s="26">
        <f t="shared" si="79"/>
        <v>0</v>
      </c>
      <c r="Y527" s="26">
        <f t="shared" si="85"/>
        <v>0</v>
      </c>
      <c r="Z527" s="26">
        <f t="shared" si="86"/>
        <v>0</v>
      </c>
      <c r="AA527" s="32"/>
      <c r="AB527" s="289"/>
      <c r="AC527" s="289"/>
      <c r="AD527" s="32">
        <v>3</v>
      </c>
      <c r="AE527" s="32" t="str">
        <f t="shared" si="80"/>
        <v>25</v>
      </c>
      <c r="AF527" s="32"/>
      <c r="AG527" s="32"/>
      <c r="AH527" s="32"/>
      <c r="AI527" s="32"/>
      <c r="AJ527" s="32"/>
      <c r="AK527" s="32"/>
      <c r="AL527" s="32"/>
      <c r="AM527" s="32">
        <v>392</v>
      </c>
      <c r="AN527" s="32" t="str">
        <f t="shared" si="81"/>
        <v>No Retargeting</v>
      </c>
      <c r="AO527" s="32" t="s">
        <v>589</v>
      </c>
      <c r="AP527" s="32" t="str">
        <f t="shared" si="82"/>
        <v>no contextual</v>
      </c>
      <c r="AQ527" s="32"/>
      <c r="AR527" s="32"/>
      <c r="AS527" s="32"/>
      <c r="AT527" s="32"/>
    </row>
    <row r="528" spans="2:46" ht="15" customHeight="1" x14ac:dyDescent="0.25">
      <c r="B528" s="32">
        <v>20160520</v>
      </c>
      <c r="C528" s="32"/>
      <c r="D528" s="32"/>
      <c r="E528" s="32"/>
      <c r="F528" s="32"/>
      <c r="G528" s="244"/>
      <c r="H528" s="244"/>
      <c r="I528" s="91">
        <f t="shared" ref="I528:I591" si="87">IF(G528=0,0,(WORKDAY(G528,-5,Holidays)))</f>
        <v>0</v>
      </c>
      <c r="J528" s="32"/>
      <c r="K528" s="32"/>
      <c r="L528" s="32"/>
      <c r="M528" s="32"/>
      <c r="N528" s="32"/>
      <c r="O528" s="32"/>
      <c r="P528" s="32"/>
      <c r="Q528" s="32"/>
      <c r="R528" s="186"/>
      <c r="S528" s="186"/>
      <c r="T528" s="254"/>
      <c r="U528" s="254">
        <f t="shared" si="83"/>
        <v>0</v>
      </c>
      <c r="V528" s="254">
        <f t="shared" si="84"/>
        <v>0</v>
      </c>
      <c r="W528" s="255"/>
      <c r="X528" s="26">
        <f t="shared" ref="X528:X591" si="88">T528/1000*W528</f>
        <v>0</v>
      </c>
      <c r="Y528" s="26">
        <f t="shared" si="85"/>
        <v>0</v>
      </c>
      <c r="Z528" s="26">
        <f t="shared" si="86"/>
        <v>0</v>
      </c>
      <c r="AA528" s="32"/>
      <c r="AB528" s="289"/>
      <c r="AC528" s="289"/>
      <c r="AD528" s="32">
        <v>3</v>
      </c>
      <c r="AE528" s="32" t="str">
        <f t="shared" ref="AE528:AE591" si="89">IF(J528="xaxis TV","10","25")</f>
        <v>25</v>
      </c>
      <c r="AF528" s="32"/>
      <c r="AG528" s="32"/>
      <c r="AH528" s="32"/>
      <c r="AI528" s="32"/>
      <c r="AJ528" s="32"/>
      <c r="AK528" s="32"/>
      <c r="AL528" s="32"/>
      <c r="AM528" s="32">
        <v>393</v>
      </c>
      <c r="AN528" s="32" t="str">
        <f t="shared" si="81"/>
        <v>No Retargeting</v>
      </c>
      <c r="AO528" s="32" t="s">
        <v>589</v>
      </c>
      <c r="AP528" s="32" t="str">
        <f t="shared" si="82"/>
        <v>no contextual</v>
      </c>
      <c r="AQ528" s="32"/>
      <c r="AR528" s="32"/>
      <c r="AS528" s="32"/>
      <c r="AT528" s="32"/>
    </row>
    <row r="529" spans="2:46" ht="15" customHeight="1" x14ac:dyDescent="0.25">
      <c r="B529" s="32">
        <v>20160521</v>
      </c>
      <c r="C529" s="32"/>
      <c r="D529" s="32"/>
      <c r="E529" s="32"/>
      <c r="F529" s="32"/>
      <c r="G529" s="244"/>
      <c r="H529" s="244"/>
      <c r="I529" s="91">
        <f t="shared" si="87"/>
        <v>0</v>
      </c>
      <c r="J529" s="32"/>
      <c r="K529" s="32"/>
      <c r="L529" s="32"/>
      <c r="M529" s="32"/>
      <c r="N529" s="32"/>
      <c r="O529" s="32"/>
      <c r="P529" s="32"/>
      <c r="Q529" s="32"/>
      <c r="R529" s="186"/>
      <c r="S529" s="186"/>
      <c r="T529" s="254"/>
      <c r="U529" s="254">
        <f t="shared" si="83"/>
        <v>0</v>
      </c>
      <c r="V529" s="254">
        <f t="shared" si="84"/>
        <v>0</v>
      </c>
      <c r="W529" s="255"/>
      <c r="X529" s="26">
        <f t="shared" si="88"/>
        <v>0</v>
      </c>
      <c r="Y529" s="26">
        <f t="shared" si="85"/>
        <v>0</v>
      </c>
      <c r="Z529" s="26">
        <f t="shared" si="86"/>
        <v>0</v>
      </c>
      <c r="AA529" s="32"/>
      <c r="AB529" s="289"/>
      <c r="AC529" s="289"/>
      <c r="AD529" s="32">
        <v>3</v>
      </c>
      <c r="AE529" s="32" t="str">
        <f t="shared" si="89"/>
        <v>25</v>
      </c>
      <c r="AF529" s="32"/>
      <c r="AG529" s="32"/>
      <c r="AH529" s="32"/>
      <c r="AI529" s="32"/>
      <c r="AJ529" s="32"/>
      <c r="AK529" s="32"/>
      <c r="AL529" s="32"/>
      <c r="AM529" s="32">
        <v>394</v>
      </c>
      <c r="AN529" s="32" t="str">
        <f t="shared" si="81"/>
        <v>No Retargeting</v>
      </c>
      <c r="AO529" s="32" t="s">
        <v>589</v>
      </c>
      <c r="AP529" s="32" t="str">
        <f t="shared" si="82"/>
        <v>no contextual</v>
      </c>
      <c r="AQ529" s="32"/>
      <c r="AR529" s="32"/>
      <c r="AS529" s="32"/>
      <c r="AT529" s="32"/>
    </row>
    <row r="530" spans="2:46" ht="15" customHeight="1" x14ac:dyDescent="0.25">
      <c r="B530" s="32">
        <v>20160522</v>
      </c>
      <c r="C530" s="32"/>
      <c r="D530" s="32"/>
      <c r="E530" s="32"/>
      <c r="F530" s="32"/>
      <c r="G530" s="244"/>
      <c r="H530" s="244"/>
      <c r="I530" s="91">
        <f t="shared" si="87"/>
        <v>0</v>
      </c>
      <c r="J530" s="32"/>
      <c r="K530" s="32"/>
      <c r="L530" s="32"/>
      <c r="M530" s="32"/>
      <c r="N530" s="32"/>
      <c r="O530" s="32"/>
      <c r="P530" s="32"/>
      <c r="Q530" s="32"/>
      <c r="R530" s="186"/>
      <c r="S530" s="186"/>
      <c r="T530" s="254"/>
      <c r="U530" s="254">
        <f t="shared" si="83"/>
        <v>0</v>
      </c>
      <c r="V530" s="254">
        <f t="shared" si="84"/>
        <v>0</v>
      </c>
      <c r="W530" s="255"/>
      <c r="X530" s="26">
        <f t="shared" si="88"/>
        <v>0</v>
      </c>
      <c r="Y530" s="26">
        <f t="shared" si="85"/>
        <v>0</v>
      </c>
      <c r="Z530" s="26">
        <f t="shared" si="86"/>
        <v>0</v>
      </c>
      <c r="AA530" s="32"/>
      <c r="AB530" s="289"/>
      <c r="AC530" s="289"/>
      <c r="AD530" s="32">
        <v>3</v>
      </c>
      <c r="AE530" s="32" t="str">
        <f t="shared" si="89"/>
        <v>25</v>
      </c>
      <c r="AF530" s="32"/>
      <c r="AG530" s="32"/>
      <c r="AH530" s="32"/>
      <c r="AI530" s="32"/>
      <c r="AJ530" s="32"/>
      <c r="AK530" s="32"/>
      <c r="AL530" s="32"/>
      <c r="AM530" s="32">
        <v>395</v>
      </c>
      <c r="AN530" s="32" t="str">
        <f t="shared" si="81"/>
        <v>No Retargeting</v>
      </c>
      <c r="AO530" s="32" t="s">
        <v>589</v>
      </c>
      <c r="AP530" s="32" t="str">
        <f t="shared" si="82"/>
        <v>no contextual</v>
      </c>
      <c r="AQ530" s="32"/>
      <c r="AR530" s="32"/>
      <c r="AS530" s="32"/>
      <c r="AT530" s="32"/>
    </row>
    <row r="531" spans="2:46" ht="15" customHeight="1" x14ac:dyDescent="0.25">
      <c r="B531" s="32">
        <v>20160523</v>
      </c>
      <c r="C531" s="32"/>
      <c r="D531" s="32"/>
      <c r="E531" s="32"/>
      <c r="F531" s="32"/>
      <c r="G531" s="244"/>
      <c r="H531" s="244"/>
      <c r="I531" s="91">
        <f t="shared" si="87"/>
        <v>0</v>
      </c>
      <c r="J531" s="32"/>
      <c r="K531" s="32"/>
      <c r="L531" s="32"/>
      <c r="M531" s="32"/>
      <c r="N531" s="32"/>
      <c r="O531" s="32"/>
      <c r="P531" s="32"/>
      <c r="Q531" s="32"/>
      <c r="R531" s="186"/>
      <c r="S531" s="186"/>
      <c r="T531" s="254"/>
      <c r="U531" s="254">
        <f t="shared" si="83"/>
        <v>0</v>
      </c>
      <c r="V531" s="254">
        <f t="shared" si="84"/>
        <v>0</v>
      </c>
      <c r="W531" s="255"/>
      <c r="X531" s="26">
        <f t="shared" si="88"/>
        <v>0</v>
      </c>
      <c r="Y531" s="26">
        <f t="shared" si="85"/>
        <v>0</v>
      </c>
      <c r="Z531" s="26">
        <f t="shared" si="86"/>
        <v>0</v>
      </c>
      <c r="AA531" s="32"/>
      <c r="AB531" s="289"/>
      <c r="AC531" s="289"/>
      <c r="AD531" s="32">
        <v>3</v>
      </c>
      <c r="AE531" s="32" t="str">
        <f t="shared" si="89"/>
        <v>25</v>
      </c>
      <c r="AF531" s="32"/>
      <c r="AG531" s="32"/>
      <c r="AH531" s="32"/>
      <c r="AI531" s="32"/>
      <c r="AJ531" s="32"/>
      <c r="AK531" s="32"/>
      <c r="AL531" s="32"/>
      <c r="AM531" s="32">
        <v>396</v>
      </c>
      <c r="AN531" s="32" t="str">
        <f t="shared" si="81"/>
        <v>No Retargeting</v>
      </c>
      <c r="AO531" s="32" t="s">
        <v>589</v>
      </c>
      <c r="AP531" s="32" t="str">
        <f t="shared" si="82"/>
        <v>no contextual</v>
      </c>
      <c r="AQ531" s="32"/>
      <c r="AR531" s="32"/>
      <c r="AS531" s="32"/>
      <c r="AT531" s="32"/>
    </row>
    <row r="532" spans="2:46" ht="15" customHeight="1" x14ac:dyDescent="0.25">
      <c r="B532" s="32">
        <v>20160524</v>
      </c>
      <c r="C532" s="32"/>
      <c r="D532" s="32"/>
      <c r="E532" s="32"/>
      <c r="F532" s="32"/>
      <c r="G532" s="244"/>
      <c r="H532" s="244"/>
      <c r="I532" s="91">
        <f t="shared" si="87"/>
        <v>0</v>
      </c>
      <c r="J532" s="32"/>
      <c r="K532" s="32"/>
      <c r="L532" s="32"/>
      <c r="M532" s="32"/>
      <c r="N532" s="32"/>
      <c r="O532" s="32"/>
      <c r="P532" s="32"/>
      <c r="Q532" s="32"/>
      <c r="R532" s="186"/>
      <c r="S532" s="186"/>
      <c r="T532" s="254"/>
      <c r="U532" s="254">
        <f t="shared" si="83"/>
        <v>0</v>
      </c>
      <c r="V532" s="254">
        <f t="shared" si="84"/>
        <v>0</v>
      </c>
      <c r="W532" s="255"/>
      <c r="X532" s="26">
        <f t="shared" si="88"/>
        <v>0</v>
      </c>
      <c r="Y532" s="26">
        <f t="shared" si="85"/>
        <v>0</v>
      </c>
      <c r="Z532" s="26">
        <f t="shared" si="86"/>
        <v>0</v>
      </c>
      <c r="AA532" s="32"/>
      <c r="AB532" s="289"/>
      <c r="AC532" s="289"/>
      <c r="AD532" s="32">
        <v>3</v>
      </c>
      <c r="AE532" s="32" t="str">
        <f t="shared" si="89"/>
        <v>25</v>
      </c>
      <c r="AF532" s="32"/>
      <c r="AG532" s="32"/>
      <c r="AH532" s="32"/>
      <c r="AI532" s="32"/>
      <c r="AJ532" s="32"/>
      <c r="AK532" s="32"/>
      <c r="AL532" s="32"/>
      <c r="AM532" s="32">
        <v>397</v>
      </c>
      <c r="AN532" s="32" t="str">
        <f t="shared" si="81"/>
        <v>No Retargeting</v>
      </c>
      <c r="AO532" s="32" t="s">
        <v>589</v>
      </c>
      <c r="AP532" s="32" t="str">
        <f t="shared" si="82"/>
        <v>no contextual</v>
      </c>
      <c r="AQ532" s="32"/>
      <c r="AR532" s="32"/>
      <c r="AS532" s="32"/>
      <c r="AT532" s="32"/>
    </row>
    <row r="533" spans="2:46" ht="15" customHeight="1" x14ac:dyDescent="0.25">
      <c r="B533" s="32">
        <v>20160525</v>
      </c>
      <c r="C533" s="32"/>
      <c r="D533" s="32"/>
      <c r="E533" s="32"/>
      <c r="F533" s="32"/>
      <c r="G533" s="244"/>
      <c r="H533" s="244"/>
      <c r="I533" s="91">
        <f t="shared" si="87"/>
        <v>0</v>
      </c>
      <c r="J533" s="32"/>
      <c r="K533" s="32"/>
      <c r="L533" s="32"/>
      <c r="M533" s="32"/>
      <c r="N533" s="32"/>
      <c r="O533" s="32"/>
      <c r="P533" s="32"/>
      <c r="Q533" s="32"/>
      <c r="R533" s="186"/>
      <c r="S533" s="186"/>
      <c r="T533" s="254"/>
      <c r="U533" s="254">
        <f t="shared" si="83"/>
        <v>0</v>
      </c>
      <c r="V533" s="254">
        <f t="shared" si="84"/>
        <v>0</v>
      </c>
      <c r="W533" s="255"/>
      <c r="X533" s="26">
        <f t="shared" si="88"/>
        <v>0</v>
      </c>
      <c r="Y533" s="26">
        <f t="shared" si="85"/>
        <v>0</v>
      </c>
      <c r="Z533" s="26">
        <f t="shared" si="86"/>
        <v>0</v>
      </c>
      <c r="AA533" s="32"/>
      <c r="AB533" s="289"/>
      <c r="AC533" s="289"/>
      <c r="AD533" s="32">
        <v>3</v>
      </c>
      <c r="AE533" s="32" t="str">
        <f t="shared" si="89"/>
        <v>25</v>
      </c>
      <c r="AF533" s="32"/>
      <c r="AG533" s="32"/>
      <c r="AH533" s="32"/>
      <c r="AI533" s="32"/>
      <c r="AJ533" s="32"/>
      <c r="AK533" s="32"/>
      <c r="AL533" s="32"/>
      <c r="AM533" s="32">
        <v>398</v>
      </c>
      <c r="AN533" s="32" t="str">
        <f t="shared" si="81"/>
        <v>No Retargeting</v>
      </c>
      <c r="AO533" s="32" t="s">
        <v>589</v>
      </c>
      <c r="AP533" s="32" t="str">
        <f t="shared" si="82"/>
        <v>no contextual</v>
      </c>
      <c r="AQ533" s="32"/>
      <c r="AR533" s="32"/>
      <c r="AS533" s="32"/>
      <c r="AT533" s="32"/>
    </row>
    <row r="534" spans="2:46" ht="15" customHeight="1" x14ac:dyDescent="0.25">
      <c r="B534" s="32">
        <v>20160526</v>
      </c>
      <c r="C534" s="32"/>
      <c r="D534" s="32"/>
      <c r="E534" s="32"/>
      <c r="F534" s="32"/>
      <c r="G534" s="244"/>
      <c r="H534" s="244"/>
      <c r="I534" s="91">
        <f t="shared" si="87"/>
        <v>0</v>
      </c>
      <c r="J534" s="32"/>
      <c r="K534" s="32"/>
      <c r="L534" s="32"/>
      <c r="M534" s="32"/>
      <c r="N534" s="32"/>
      <c r="O534" s="32"/>
      <c r="P534" s="32"/>
      <c r="Q534" s="32"/>
      <c r="R534" s="186"/>
      <c r="S534" s="186"/>
      <c r="T534" s="254"/>
      <c r="U534" s="254">
        <f t="shared" si="83"/>
        <v>0</v>
      </c>
      <c r="V534" s="254">
        <f t="shared" si="84"/>
        <v>0</v>
      </c>
      <c r="W534" s="255"/>
      <c r="X534" s="26">
        <f t="shared" si="88"/>
        <v>0</v>
      </c>
      <c r="Y534" s="26">
        <f t="shared" si="85"/>
        <v>0</v>
      </c>
      <c r="Z534" s="26">
        <f t="shared" si="86"/>
        <v>0</v>
      </c>
      <c r="AA534" s="32"/>
      <c r="AB534" s="289"/>
      <c r="AC534" s="289"/>
      <c r="AD534" s="32">
        <v>3</v>
      </c>
      <c r="AE534" s="32" t="str">
        <f t="shared" si="89"/>
        <v>25</v>
      </c>
      <c r="AF534" s="32"/>
      <c r="AG534" s="32"/>
      <c r="AH534" s="32"/>
      <c r="AI534" s="32"/>
      <c r="AJ534" s="32"/>
      <c r="AK534" s="32"/>
      <c r="AL534" s="32"/>
      <c r="AM534" s="32">
        <v>399</v>
      </c>
      <c r="AN534" s="32" t="str">
        <f t="shared" si="81"/>
        <v>No Retargeting</v>
      </c>
      <c r="AO534" s="32" t="s">
        <v>589</v>
      </c>
      <c r="AP534" s="32" t="str">
        <f t="shared" si="82"/>
        <v>no contextual</v>
      </c>
      <c r="AQ534" s="32"/>
      <c r="AR534" s="32"/>
      <c r="AS534" s="32"/>
      <c r="AT534" s="32"/>
    </row>
    <row r="535" spans="2:46" ht="15" customHeight="1" x14ac:dyDescent="0.25">
      <c r="B535" s="32">
        <v>20160527</v>
      </c>
      <c r="C535" s="32"/>
      <c r="D535" s="32"/>
      <c r="E535" s="32"/>
      <c r="F535" s="32"/>
      <c r="G535" s="244"/>
      <c r="H535" s="244"/>
      <c r="I535" s="91">
        <f t="shared" si="87"/>
        <v>0</v>
      </c>
      <c r="J535" s="32"/>
      <c r="K535" s="32"/>
      <c r="L535" s="32"/>
      <c r="M535" s="32"/>
      <c r="N535" s="32"/>
      <c r="O535" s="32"/>
      <c r="P535" s="32"/>
      <c r="Q535" s="32"/>
      <c r="R535" s="186"/>
      <c r="S535" s="186"/>
      <c r="T535" s="254"/>
      <c r="U535" s="254">
        <f t="shared" si="83"/>
        <v>0</v>
      </c>
      <c r="V535" s="254">
        <f t="shared" si="84"/>
        <v>0</v>
      </c>
      <c r="W535" s="255"/>
      <c r="X535" s="26">
        <f t="shared" si="88"/>
        <v>0</v>
      </c>
      <c r="Y535" s="26">
        <f t="shared" si="85"/>
        <v>0</v>
      </c>
      <c r="Z535" s="26">
        <f t="shared" si="86"/>
        <v>0</v>
      </c>
      <c r="AA535" s="32"/>
      <c r="AB535" s="289"/>
      <c r="AC535" s="289"/>
      <c r="AD535" s="32">
        <v>3</v>
      </c>
      <c r="AE535" s="32" t="str">
        <f t="shared" si="89"/>
        <v>25</v>
      </c>
      <c r="AF535" s="32"/>
      <c r="AG535" s="32"/>
      <c r="AH535" s="32"/>
      <c r="AI535" s="32"/>
      <c r="AJ535" s="32"/>
      <c r="AK535" s="32"/>
      <c r="AL535" s="32"/>
      <c r="AM535" s="32">
        <v>400</v>
      </c>
      <c r="AN535" s="32" t="str">
        <f t="shared" si="81"/>
        <v>No Retargeting</v>
      </c>
      <c r="AO535" s="32" t="s">
        <v>589</v>
      </c>
      <c r="AP535" s="32" t="str">
        <f t="shared" si="82"/>
        <v>no contextual</v>
      </c>
      <c r="AQ535" s="32"/>
      <c r="AR535" s="32"/>
      <c r="AS535" s="32"/>
      <c r="AT535" s="32"/>
    </row>
    <row r="536" spans="2:46" ht="15" customHeight="1" x14ac:dyDescent="0.25">
      <c r="B536" s="32">
        <v>20160528</v>
      </c>
      <c r="C536" s="32"/>
      <c r="D536" s="32"/>
      <c r="E536" s="32"/>
      <c r="F536" s="32"/>
      <c r="G536" s="244"/>
      <c r="H536" s="244"/>
      <c r="I536" s="91">
        <f t="shared" si="87"/>
        <v>0</v>
      </c>
      <c r="J536" s="32"/>
      <c r="K536" s="32"/>
      <c r="L536" s="32"/>
      <c r="M536" s="32"/>
      <c r="N536" s="32"/>
      <c r="O536" s="32"/>
      <c r="P536" s="32"/>
      <c r="Q536" s="32"/>
      <c r="R536" s="186"/>
      <c r="S536" s="186"/>
      <c r="T536" s="254"/>
      <c r="U536" s="254">
        <f t="shared" si="83"/>
        <v>0</v>
      </c>
      <c r="V536" s="254">
        <f t="shared" si="84"/>
        <v>0</v>
      </c>
      <c r="W536" s="255"/>
      <c r="X536" s="26">
        <f t="shared" si="88"/>
        <v>0</v>
      </c>
      <c r="Y536" s="26">
        <f t="shared" si="85"/>
        <v>0</v>
      </c>
      <c r="Z536" s="26">
        <f t="shared" si="86"/>
        <v>0</v>
      </c>
      <c r="AA536" s="32"/>
      <c r="AB536" s="289"/>
      <c r="AC536" s="289"/>
      <c r="AD536" s="32">
        <v>3</v>
      </c>
      <c r="AE536" s="32" t="str">
        <f t="shared" si="89"/>
        <v>25</v>
      </c>
      <c r="AF536" s="32"/>
      <c r="AG536" s="32"/>
      <c r="AH536" s="32"/>
      <c r="AI536" s="32"/>
      <c r="AJ536" s="32"/>
      <c r="AK536" s="32"/>
      <c r="AL536" s="32"/>
      <c r="AM536" s="32">
        <v>401</v>
      </c>
      <c r="AN536" s="32" t="str">
        <f t="shared" si="81"/>
        <v>No Retargeting</v>
      </c>
      <c r="AO536" s="32" t="s">
        <v>589</v>
      </c>
      <c r="AP536" s="32" t="str">
        <f t="shared" si="82"/>
        <v>no contextual</v>
      </c>
      <c r="AQ536" s="32"/>
      <c r="AR536" s="32"/>
      <c r="AS536" s="32"/>
      <c r="AT536" s="32"/>
    </row>
    <row r="537" spans="2:46" ht="15" customHeight="1" x14ac:dyDescent="0.25">
      <c r="B537" s="32">
        <v>20160529</v>
      </c>
      <c r="C537" s="32"/>
      <c r="D537" s="32"/>
      <c r="E537" s="32"/>
      <c r="F537" s="32"/>
      <c r="G537" s="244"/>
      <c r="H537" s="244"/>
      <c r="I537" s="91">
        <f t="shared" si="87"/>
        <v>0</v>
      </c>
      <c r="J537" s="32"/>
      <c r="K537" s="32"/>
      <c r="L537" s="32"/>
      <c r="M537" s="32"/>
      <c r="N537" s="32"/>
      <c r="O537" s="32"/>
      <c r="P537" s="32"/>
      <c r="Q537" s="32"/>
      <c r="R537" s="186"/>
      <c r="S537" s="186"/>
      <c r="T537" s="254"/>
      <c r="U537" s="254">
        <f t="shared" si="83"/>
        <v>0</v>
      </c>
      <c r="V537" s="254">
        <f t="shared" si="84"/>
        <v>0</v>
      </c>
      <c r="W537" s="255"/>
      <c r="X537" s="26">
        <f t="shared" si="88"/>
        <v>0</v>
      </c>
      <c r="Y537" s="26">
        <f t="shared" si="85"/>
        <v>0</v>
      </c>
      <c r="Z537" s="26">
        <f t="shared" si="86"/>
        <v>0</v>
      </c>
      <c r="AA537" s="32"/>
      <c r="AB537" s="289"/>
      <c r="AC537" s="289"/>
      <c r="AD537" s="32">
        <v>3</v>
      </c>
      <c r="AE537" s="32" t="str">
        <f t="shared" si="89"/>
        <v>25</v>
      </c>
      <c r="AF537" s="32"/>
      <c r="AG537" s="32"/>
      <c r="AH537" s="32"/>
      <c r="AI537" s="32"/>
      <c r="AJ537" s="32"/>
      <c r="AK537" s="32"/>
      <c r="AL537" s="32"/>
      <c r="AM537" s="32">
        <v>402</v>
      </c>
      <c r="AN537" s="32" t="str">
        <f t="shared" si="81"/>
        <v>No Retargeting</v>
      </c>
      <c r="AO537" s="32" t="s">
        <v>589</v>
      </c>
      <c r="AP537" s="32" t="str">
        <f t="shared" si="82"/>
        <v>no contextual</v>
      </c>
      <c r="AQ537" s="32"/>
      <c r="AR537" s="32"/>
      <c r="AS537" s="32"/>
      <c r="AT537" s="32"/>
    </row>
    <row r="538" spans="2:46" ht="15" customHeight="1" x14ac:dyDescent="0.25">
      <c r="B538" s="32">
        <v>20160530</v>
      </c>
      <c r="C538" s="32"/>
      <c r="D538" s="32"/>
      <c r="E538" s="32"/>
      <c r="F538" s="32"/>
      <c r="G538" s="244"/>
      <c r="H538" s="244"/>
      <c r="I538" s="91">
        <f t="shared" si="87"/>
        <v>0</v>
      </c>
      <c r="J538" s="32"/>
      <c r="K538" s="32"/>
      <c r="L538" s="32"/>
      <c r="M538" s="32"/>
      <c r="N538" s="32"/>
      <c r="O538" s="32"/>
      <c r="P538" s="32"/>
      <c r="Q538" s="32"/>
      <c r="R538" s="186"/>
      <c r="S538" s="186"/>
      <c r="T538" s="254"/>
      <c r="U538" s="254">
        <f t="shared" si="83"/>
        <v>0</v>
      </c>
      <c r="V538" s="254">
        <f t="shared" si="84"/>
        <v>0</v>
      </c>
      <c r="W538" s="255"/>
      <c r="X538" s="26">
        <f t="shared" si="88"/>
        <v>0</v>
      </c>
      <c r="Y538" s="26">
        <f t="shared" si="85"/>
        <v>0</v>
      </c>
      <c r="Z538" s="26">
        <f t="shared" si="86"/>
        <v>0</v>
      </c>
      <c r="AA538" s="32"/>
      <c r="AB538" s="289"/>
      <c r="AC538" s="289"/>
      <c r="AD538" s="32">
        <v>3</v>
      </c>
      <c r="AE538" s="32" t="str">
        <f t="shared" si="89"/>
        <v>25</v>
      </c>
      <c r="AF538" s="32"/>
      <c r="AG538" s="32"/>
      <c r="AH538" s="32"/>
      <c r="AI538" s="32"/>
      <c r="AJ538" s="32"/>
      <c r="AK538" s="32"/>
      <c r="AL538" s="32"/>
      <c r="AM538" s="32">
        <v>403</v>
      </c>
      <c r="AN538" s="32" t="str">
        <f t="shared" si="81"/>
        <v>No Retargeting</v>
      </c>
      <c r="AO538" s="32" t="s">
        <v>589</v>
      </c>
      <c r="AP538" s="32" t="str">
        <f t="shared" si="82"/>
        <v>no contextual</v>
      </c>
      <c r="AQ538" s="32"/>
      <c r="AR538" s="32"/>
      <c r="AS538" s="32"/>
      <c r="AT538" s="32"/>
    </row>
    <row r="539" spans="2:46" ht="15" customHeight="1" x14ac:dyDescent="0.25">
      <c r="B539" s="32">
        <v>20160531</v>
      </c>
      <c r="C539" s="32"/>
      <c r="D539" s="32"/>
      <c r="E539" s="32"/>
      <c r="F539" s="32"/>
      <c r="G539" s="244"/>
      <c r="H539" s="244"/>
      <c r="I539" s="91">
        <f t="shared" si="87"/>
        <v>0</v>
      </c>
      <c r="J539" s="32"/>
      <c r="K539" s="32"/>
      <c r="L539" s="32"/>
      <c r="M539" s="32"/>
      <c r="N539" s="32"/>
      <c r="O539" s="32"/>
      <c r="P539" s="32"/>
      <c r="Q539" s="32"/>
      <c r="R539" s="186"/>
      <c r="S539" s="186"/>
      <c r="T539" s="254"/>
      <c r="U539" s="254">
        <f t="shared" si="83"/>
        <v>0</v>
      </c>
      <c r="V539" s="254">
        <f t="shared" si="84"/>
        <v>0</v>
      </c>
      <c r="W539" s="255"/>
      <c r="X539" s="26">
        <f t="shared" si="88"/>
        <v>0</v>
      </c>
      <c r="Y539" s="26">
        <f t="shared" si="85"/>
        <v>0</v>
      </c>
      <c r="Z539" s="26">
        <f t="shared" si="86"/>
        <v>0</v>
      </c>
      <c r="AA539" s="32"/>
      <c r="AB539" s="289"/>
      <c r="AC539" s="289"/>
      <c r="AD539" s="32">
        <v>3</v>
      </c>
      <c r="AE539" s="32" t="str">
        <f t="shared" si="89"/>
        <v>25</v>
      </c>
      <c r="AF539" s="32"/>
      <c r="AG539" s="32"/>
      <c r="AH539" s="32"/>
      <c r="AI539" s="32"/>
      <c r="AJ539" s="32"/>
      <c r="AK539" s="32"/>
      <c r="AL539" s="32"/>
      <c r="AM539" s="32">
        <v>404</v>
      </c>
      <c r="AN539" s="32" t="str">
        <f t="shared" si="81"/>
        <v>No Retargeting</v>
      </c>
      <c r="AO539" s="32" t="s">
        <v>589</v>
      </c>
      <c r="AP539" s="32" t="str">
        <f t="shared" si="82"/>
        <v>no contextual</v>
      </c>
      <c r="AQ539" s="32"/>
      <c r="AR539" s="32"/>
      <c r="AS539" s="32"/>
      <c r="AT539" s="32"/>
    </row>
    <row r="540" spans="2:46" ht="15" customHeight="1" x14ac:dyDescent="0.25">
      <c r="B540" s="32">
        <v>20160532</v>
      </c>
      <c r="C540" s="32"/>
      <c r="D540" s="32"/>
      <c r="E540" s="32"/>
      <c r="F540" s="32"/>
      <c r="G540" s="244"/>
      <c r="H540" s="244"/>
      <c r="I540" s="91">
        <f t="shared" si="87"/>
        <v>0</v>
      </c>
      <c r="J540" s="32"/>
      <c r="K540" s="32"/>
      <c r="L540" s="32"/>
      <c r="M540" s="32"/>
      <c r="N540" s="32"/>
      <c r="O540" s="32"/>
      <c r="P540" s="32"/>
      <c r="Q540" s="32"/>
      <c r="R540" s="186"/>
      <c r="S540" s="186"/>
      <c r="T540" s="254"/>
      <c r="U540" s="254">
        <f t="shared" si="83"/>
        <v>0</v>
      </c>
      <c r="V540" s="254">
        <f t="shared" si="84"/>
        <v>0</v>
      </c>
      <c r="W540" s="255"/>
      <c r="X540" s="26">
        <f t="shared" si="88"/>
        <v>0</v>
      </c>
      <c r="Y540" s="26">
        <f t="shared" si="85"/>
        <v>0</v>
      </c>
      <c r="Z540" s="26">
        <f t="shared" si="86"/>
        <v>0</v>
      </c>
      <c r="AA540" s="32"/>
      <c r="AB540" s="289"/>
      <c r="AC540" s="289"/>
      <c r="AD540" s="32">
        <v>3</v>
      </c>
      <c r="AE540" s="32" t="str">
        <f t="shared" si="89"/>
        <v>25</v>
      </c>
      <c r="AF540" s="32"/>
      <c r="AG540" s="32"/>
      <c r="AH540" s="32"/>
      <c r="AI540" s="32"/>
      <c r="AJ540" s="32"/>
      <c r="AK540" s="32"/>
      <c r="AL540" s="32"/>
      <c r="AM540" s="32">
        <v>405</v>
      </c>
      <c r="AN540" s="32" t="str">
        <f t="shared" si="81"/>
        <v>No Retargeting</v>
      </c>
      <c r="AO540" s="32" t="s">
        <v>589</v>
      </c>
      <c r="AP540" s="32" t="str">
        <f t="shared" si="82"/>
        <v>no contextual</v>
      </c>
      <c r="AQ540" s="32"/>
      <c r="AR540" s="32"/>
      <c r="AS540" s="32"/>
      <c r="AT540" s="32"/>
    </row>
    <row r="541" spans="2:46" ht="15" customHeight="1" x14ac:dyDescent="0.25">
      <c r="B541" s="32">
        <v>20160533</v>
      </c>
      <c r="C541" s="32"/>
      <c r="D541" s="32"/>
      <c r="E541" s="32"/>
      <c r="F541" s="32"/>
      <c r="G541" s="244"/>
      <c r="H541" s="244"/>
      <c r="I541" s="91">
        <f t="shared" si="87"/>
        <v>0</v>
      </c>
      <c r="J541" s="32"/>
      <c r="K541" s="32"/>
      <c r="L541" s="32"/>
      <c r="M541" s="32"/>
      <c r="N541" s="32"/>
      <c r="O541" s="32"/>
      <c r="P541" s="32"/>
      <c r="Q541" s="32"/>
      <c r="R541" s="186"/>
      <c r="S541" s="186"/>
      <c r="T541" s="254"/>
      <c r="U541" s="254">
        <f t="shared" si="83"/>
        <v>0</v>
      </c>
      <c r="V541" s="254">
        <f t="shared" si="84"/>
        <v>0</v>
      </c>
      <c r="W541" s="255"/>
      <c r="X541" s="26">
        <f t="shared" si="88"/>
        <v>0</v>
      </c>
      <c r="Y541" s="26">
        <f t="shared" si="85"/>
        <v>0</v>
      </c>
      <c r="Z541" s="26">
        <f t="shared" si="86"/>
        <v>0</v>
      </c>
      <c r="AA541" s="32"/>
      <c r="AB541" s="289"/>
      <c r="AC541" s="289"/>
      <c r="AD541" s="32">
        <v>3</v>
      </c>
      <c r="AE541" s="32" t="str">
        <f t="shared" si="89"/>
        <v>25</v>
      </c>
      <c r="AF541" s="32"/>
      <c r="AG541" s="32"/>
      <c r="AH541" s="32"/>
      <c r="AI541" s="32"/>
      <c r="AJ541" s="32"/>
      <c r="AK541" s="32"/>
      <c r="AL541" s="32"/>
      <c r="AM541" s="32">
        <v>406</v>
      </c>
      <c r="AN541" s="32" t="str">
        <f t="shared" si="81"/>
        <v>No Retargeting</v>
      </c>
      <c r="AO541" s="32" t="s">
        <v>589</v>
      </c>
      <c r="AP541" s="32" t="str">
        <f t="shared" si="82"/>
        <v>no contextual</v>
      </c>
      <c r="AQ541" s="32"/>
      <c r="AR541" s="32"/>
      <c r="AS541" s="32"/>
      <c r="AT541" s="32"/>
    </row>
    <row r="542" spans="2:46" ht="15" customHeight="1" x14ac:dyDescent="0.25">
      <c r="B542" s="32">
        <v>20160534</v>
      </c>
      <c r="C542" s="32"/>
      <c r="D542" s="32"/>
      <c r="E542" s="32"/>
      <c r="F542" s="32"/>
      <c r="G542" s="244"/>
      <c r="H542" s="244"/>
      <c r="I542" s="91">
        <f t="shared" si="87"/>
        <v>0</v>
      </c>
      <c r="J542" s="32"/>
      <c r="K542" s="32"/>
      <c r="L542" s="32"/>
      <c r="M542" s="32"/>
      <c r="N542" s="32"/>
      <c r="O542" s="32"/>
      <c r="P542" s="32"/>
      <c r="Q542" s="32"/>
      <c r="R542" s="186"/>
      <c r="S542" s="186"/>
      <c r="T542" s="254"/>
      <c r="U542" s="254">
        <f t="shared" si="83"/>
        <v>0</v>
      </c>
      <c r="V542" s="254">
        <f t="shared" si="84"/>
        <v>0</v>
      </c>
      <c r="W542" s="255"/>
      <c r="X542" s="26">
        <f t="shared" si="88"/>
        <v>0</v>
      </c>
      <c r="Y542" s="26">
        <f t="shared" si="85"/>
        <v>0</v>
      </c>
      <c r="Z542" s="26">
        <f t="shared" si="86"/>
        <v>0</v>
      </c>
      <c r="AA542" s="32"/>
      <c r="AB542" s="289"/>
      <c r="AC542" s="289"/>
      <c r="AD542" s="32">
        <v>3</v>
      </c>
      <c r="AE542" s="32" t="str">
        <f t="shared" si="89"/>
        <v>25</v>
      </c>
      <c r="AF542" s="32"/>
      <c r="AG542" s="32"/>
      <c r="AH542" s="32"/>
      <c r="AI542" s="32"/>
      <c r="AJ542" s="32"/>
      <c r="AK542" s="32"/>
      <c r="AL542" s="32"/>
      <c r="AM542" s="32">
        <v>407</v>
      </c>
      <c r="AN542" s="32" t="str">
        <f t="shared" si="81"/>
        <v>No Retargeting</v>
      </c>
      <c r="AO542" s="32" t="s">
        <v>589</v>
      </c>
      <c r="AP542" s="32" t="str">
        <f t="shared" si="82"/>
        <v>no contextual</v>
      </c>
      <c r="AQ542" s="32"/>
      <c r="AR542" s="32"/>
      <c r="AS542" s="32"/>
      <c r="AT542" s="32"/>
    </row>
    <row r="543" spans="2:46" ht="15" customHeight="1" x14ac:dyDescent="0.25">
      <c r="B543" s="32">
        <v>20160535</v>
      </c>
      <c r="C543" s="32"/>
      <c r="D543" s="32"/>
      <c r="E543" s="32"/>
      <c r="F543" s="32"/>
      <c r="G543" s="244"/>
      <c r="H543" s="244"/>
      <c r="I543" s="91">
        <f t="shared" si="87"/>
        <v>0</v>
      </c>
      <c r="J543" s="32"/>
      <c r="K543" s="32"/>
      <c r="L543" s="32"/>
      <c r="M543" s="32"/>
      <c r="N543" s="32"/>
      <c r="O543" s="32"/>
      <c r="P543" s="32"/>
      <c r="Q543" s="32"/>
      <c r="R543" s="186"/>
      <c r="S543" s="186"/>
      <c r="T543" s="254"/>
      <c r="U543" s="254">
        <f t="shared" si="83"/>
        <v>0</v>
      </c>
      <c r="V543" s="254">
        <f t="shared" si="84"/>
        <v>0</v>
      </c>
      <c r="W543" s="255"/>
      <c r="X543" s="26">
        <f t="shared" si="88"/>
        <v>0</v>
      </c>
      <c r="Y543" s="26">
        <f t="shared" si="85"/>
        <v>0</v>
      </c>
      <c r="Z543" s="26">
        <f t="shared" si="86"/>
        <v>0</v>
      </c>
      <c r="AA543" s="32"/>
      <c r="AB543" s="289"/>
      <c r="AC543" s="289"/>
      <c r="AD543" s="32">
        <v>3</v>
      </c>
      <c r="AE543" s="32" t="str">
        <f t="shared" si="89"/>
        <v>25</v>
      </c>
      <c r="AF543" s="32"/>
      <c r="AG543" s="32"/>
      <c r="AH543" s="32"/>
      <c r="AI543" s="32"/>
      <c r="AJ543" s="32"/>
      <c r="AK543" s="32"/>
      <c r="AL543" s="32"/>
      <c r="AM543" s="32">
        <v>408</v>
      </c>
      <c r="AN543" s="32" t="str">
        <f t="shared" si="81"/>
        <v>No Retargeting</v>
      </c>
      <c r="AO543" s="32" t="s">
        <v>589</v>
      </c>
      <c r="AP543" s="32" t="str">
        <f t="shared" si="82"/>
        <v>no contextual</v>
      </c>
      <c r="AQ543" s="32"/>
      <c r="AR543" s="32"/>
      <c r="AS543" s="32"/>
      <c r="AT543" s="32"/>
    </row>
    <row r="544" spans="2:46" ht="15" customHeight="1" x14ac:dyDescent="0.25">
      <c r="B544" s="32">
        <v>20160536</v>
      </c>
      <c r="C544" s="32"/>
      <c r="D544" s="32"/>
      <c r="E544" s="32"/>
      <c r="F544" s="32"/>
      <c r="G544" s="244"/>
      <c r="H544" s="244"/>
      <c r="I544" s="91">
        <f t="shared" si="87"/>
        <v>0</v>
      </c>
      <c r="J544" s="32"/>
      <c r="K544" s="32"/>
      <c r="L544" s="32"/>
      <c r="M544" s="32"/>
      <c r="N544" s="32"/>
      <c r="O544" s="32"/>
      <c r="P544" s="32"/>
      <c r="Q544" s="32"/>
      <c r="R544" s="186"/>
      <c r="S544" s="186"/>
      <c r="T544" s="254"/>
      <c r="U544" s="254">
        <f t="shared" si="83"/>
        <v>0</v>
      </c>
      <c r="V544" s="254">
        <f t="shared" si="84"/>
        <v>0</v>
      </c>
      <c r="W544" s="255"/>
      <c r="X544" s="26">
        <f t="shared" si="88"/>
        <v>0</v>
      </c>
      <c r="Y544" s="26">
        <f t="shared" si="85"/>
        <v>0</v>
      </c>
      <c r="Z544" s="26">
        <f t="shared" si="86"/>
        <v>0</v>
      </c>
      <c r="AA544" s="32"/>
      <c r="AB544" s="289"/>
      <c r="AC544" s="289"/>
      <c r="AD544" s="32">
        <v>3</v>
      </c>
      <c r="AE544" s="32" t="str">
        <f t="shared" si="89"/>
        <v>25</v>
      </c>
      <c r="AF544" s="32"/>
      <c r="AG544" s="32"/>
      <c r="AH544" s="32"/>
      <c r="AI544" s="32"/>
      <c r="AJ544" s="32"/>
      <c r="AK544" s="32"/>
      <c r="AL544" s="32"/>
      <c r="AM544" s="32">
        <v>409</v>
      </c>
      <c r="AN544" s="32" t="str">
        <f t="shared" si="81"/>
        <v>No Retargeting</v>
      </c>
      <c r="AO544" s="32" t="s">
        <v>589</v>
      </c>
      <c r="AP544" s="32" t="str">
        <f t="shared" si="82"/>
        <v>no contextual</v>
      </c>
      <c r="AQ544" s="32"/>
      <c r="AR544" s="32"/>
      <c r="AS544" s="32"/>
      <c r="AT544" s="32"/>
    </row>
    <row r="545" spans="2:46" ht="15" customHeight="1" x14ac:dyDescent="0.25">
      <c r="B545" s="32">
        <v>20160537</v>
      </c>
      <c r="C545" s="32"/>
      <c r="D545" s="32"/>
      <c r="E545" s="32"/>
      <c r="F545" s="32"/>
      <c r="G545" s="244"/>
      <c r="H545" s="244"/>
      <c r="I545" s="91">
        <f t="shared" si="87"/>
        <v>0</v>
      </c>
      <c r="J545" s="32"/>
      <c r="K545" s="32"/>
      <c r="L545" s="32"/>
      <c r="M545" s="32"/>
      <c r="N545" s="32"/>
      <c r="O545" s="32"/>
      <c r="P545" s="32"/>
      <c r="Q545" s="32"/>
      <c r="R545" s="186"/>
      <c r="S545" s="186"/>
      <c r="T545" s="254"/>
      <c r="U545" s="254">
        <f t="shared" si="83"/>
        <v>0</v>
      </c>
      <c r="V545" s="254">
        <f t="shared" si="84"/>
        <v>0</v>
      </c>
      <c r="W545" s="255"/>
      <c r="X545" s="26">
        <f t="shared" si="88"/>
        <v>0</v>
      </c>
      <c r="Y545" s="26">
        <f t="shared" si="85"/>
        <v>0</v>
      </c>
      <c r="Z545" s="26">
        <f t="shared" si="86"/>
        <v>0</v>
      </c>
      <c r="AA545" s="32"/>
      <c r="AB545" s="289"/>
      <c r="AC545" s="289"/>
      <c r="AD545" s="32">
        <v>3</v>
      </c>
      <c r="AE545" s="32" t="str">
        <f t="shared" si="89"/>
        <v>25</v>
      </c>
      <c r="AF545" s="32"/>
      <c r="AG545" s="32"/>
      <c r="AH545" s="32"/>
      <c r="AI545" s="32"/>
      <c r="AJ545" s="32"/>
      <c r="AK545" s="32"/>
      <c r="AL545" s="32"/>
      <c r="AM545" s="32">
        <v>410</v>
      </c>
      <c r="AN545" s="32" t="str">
        <f t="shared" si="81"/>
        <v>No Retargeting</v>
      </c>
      <c r="AO545" s="32" t="s">
        <v>589</v>
      </c>
      <c r="AP545" s="32" t="str">
        <f t="shared" si="82"/>
        <v>no contextual</v>
      </c>
      <c r="AQ545" s="32"/>
      <c r="AR545" s="32"/>
      <c r="AS545" s="32"/>
      <c r="AT545" s="32"/>
    </row>
    <row r="546" spans="2:46" ht="15" customHeight="1" x14ac:dyDescent="0.25">
      <c r="B546" s="32">
        <v>20160538</v>
      </c>
      <c r="C546" s="32"/>
      <c r="D546" s="32"/>
      <c r="E546" s="32"/>
      <c r="F546" s="32"/>
      <c r="G546" s="244"/>
      <c r="H546" s="244"/>
      <c r="I546" s="91">
        <f t="shared" si="87"/>
        <v>0</v>
      </c>
      <c r="J546" s="32"/>
      <c r="K546" s="32"/>
      <c r="L546" s="32"/>
      <c r="M546" s="32"/>
      <c r="N546" s="32"/>
      <c r="O546" s="32"/>
      <c r="P546" s="32"/>
      <c r="Q546" s="32"/>
      <c r="R546" s="186"/>
      <c r="S546" s="186"/>
      <c r="T546" s="254"/>
      <c r="U546" s="254">
        <f t="shared" si="83"/>
        <v>0</v>
      </c>
      <c r="V546" s="254">
        <f t="shared" si="84"/>
        <v>0</v>
      </c>
      <c r="W546" s="255"/>
      <c r="X546" s="26">
        <f t="shared" si="88"/>
        <v>0</v>
      </c>
      <c r="Y546" s="26">
        <f t="shared" si="85"/>
        <v>0</v>
      </c>
      <c r="Z546" s="26">
        <f t="shared" si="86"/>
        <v>0</v>
      </c>
      <c r="AA546" s="32"/>
      <c r="AB546" s="289"/>
      <c r="AC546" s="289"/>
      <c r="AD546" s="32">
        <v>3</v>
      </c>
      <c r="AE546" s="32" t="str">
        <f t="shared" si="89"/>
        <v>25</v>
      </c>
      <c r="AF546" s="32"/>
      <c r="AG546" s="32"/>
      <c r="AH546" s="32"/>
      <c r="AI546" s="32"/>
      <c r="AJ546" s="32"/>
      <c r="AK546" s="32"/>
      <c r="AL546" s="32"/>
      <c r="AM546" s="32">
        <v>411</v>
      </c>
      <c r="AN546" s="32" t="str">
        <f t="shared" si="81"/>
        <v>No Retargeting</v>
      </c>
      <c r="AO546" s="32" t="s">
        <v>589</v>
      </c>
      <c r="AP546" s="32" t="str">
        <f t="shared" si="82"/>
        <v>no contextual</v>
      </c>
      <c r="AQ546" s="32"/>
      <c r="AR546" s="32"/>
      <c r="AS546" s="32"/>
      <c r="AT546" s="32"/>
    </row>
    <row r="547" spans="2:46" ht="15" customHeight="1" x14ac:dyDescent="0.25">
      <c r="B547" s="32">
        <v>20160539</v>
      </c>
      <c r="C547" s="32"/>
      <c r="D547" s="32"/>
      <c r="E547" s="32"/>
      <c r="F547" s="32"/>
      <c r="G547" s="244"/>
      <c r="H547" s="244"/>
      <c r="I547" s="91">
        <f t="shared" si="87"/>
        <v>0</v>
      </c>
      <c r="J547" s="32"/>
      <c r="K547" s="32"/>
      <c r="L547" s="32"/>
      <c r="M547" s="32"/>
      <c r="N547" s="32"/>
      <c r="O547" s="32"/>
      <c r="P547" s="32"/>
      <c r="Q547" s="32"/>
      <c r="R547" s="186"/>
      <c r="S547" s="186"/>
      <c r="T547" s="254"/>
      <c r="U547" s="254">
        <f t="shared" si="83"/>
        <v>0</v>
      </c>
      <c r="V547" s="254">
        <f t="shared" si="84"/>
        <v>0</v>
      </c>
      <c r="W547" s="255"/>
      <c r="X547" s="26">
        <f t="shared" si="88"/>
        <v>0</v>
      </c>
      <c r="Y547" s="26">
        <f t="shared" si="85"/>
        <v>0</v>
      </c>
      <c r="Z547" s="26">
        <f t="shared" si="86"/>
        <v>0</v>
      </c>
      <c r="AA547" s="32"/>
      <c r="AB547" s="289"/>
      <c r="AC547" s="289"/>
      <c r="AD547" s="32">
        <v>3</v>
      </c>
      <c r="AE547" s="32" t="str">
        <f t="shared" si="89"/>
        <v>25</v>
      </c>
      <c r="AF547" s="32"/>
      <c r="AG547" s="32"/>
      <c r="AH547" s="32"/>
      <c r="AI547" s="32"/>
      <c r="AJ547" s="32"/>
      <c r="AK547" s="32"/>
      <c r="AL547" s="32"/>
      <c r="AM547" s="32">
        <v>412</v>
      </c>
      <c r="AN547" s="32" t="str">
        <f t="shared" si="81"/>
        <v>No Retargeting</v>
      </c>
      <c r="AO547" s="32" t="s">
        <v>589</v>
      </c>
      <c r="AP547" s="32" t="str">
        <f t="shared" si="82"/>
        <v>no contextual</v>
      </c>
      <c r="AQ547" s="32"/>
      <c r="AR547" s="32"/>
      <c r="AS547" s="32"/>
      <c r="AT547" s="32"/>
    </row>
    <row r="548" spans="2:46" ht="15" customHeight="1" x14ac:dyDescent="0.25">
      <c r="B548" s="32">
        <v>20160540</v>
      </c>
      <c r="C548" s="32"/>
      <c r="D548" s="32"/>
      <c r="E548" s="32"/>
      <c r="F548" s="32"/>
      <c r="G548" s="244"/>
      <c r="H548" s="244"/>
      <c r="I548" s="91">
        <f t="shared" si="87"/>
        <v>0</v>
      </c>
      <c r="J548" s="32"/>
      <c r="K548" s="32"/>
      <c r="L548" s="32"/>
      <c r="M548" s="32"/>
      <c r="N548" s="32"/>
      <c r="O548" s="32"/>
      <c r="P548" s="32"/>
      <c r="Q548" s="32"/>
      <c r="R548" s="186"/>
      <c r="S548" s="186"/>
      <c r="T548" s="254"/>
      <c r="U548" s="254">
        <f t="shared" si="83"/>
        <v>0</v>
      </c>
      <c r="V548" s="254">
        <f t="shared" si="84"/>
        <v>0</v>
      </c>
      <c r="W548" s="255"/>
      <c r="X548" s="26">
        <f t="shared" si="88"/>
        <v>0</v>
      </c>
      <c r="Y548" s="26">
        <f t="shared" si="85"/>
        <v>0</v>
      </c>
      <c r="Z548" s="26">
        <f t="shared" si="86"/>
        <v>0</v>
      </c>
      <c r="AA548" s="32"/>
      <c r="AB548" s="289"/>
      <c r="AC548" s="289"/>
      <c r="AD548" s="32">
        <v>3</v>
      </c>
      <c r="AE548" s="32" t="str">
        <f t="shared" si="89"/>
        <v>25</v>
      </c>
      <c r="AF548" s="32"/>
      <c r="AG548" s="32"/>
      <c r="AH548" s="32"/>
      <c r="AI548" s="32"/>
      <c r="AJ548" s="32"/>
      <c r="AK548" s="32"/>
      <c r="AL548" s="32"/>
      <c r="AM548" s="32">
        <v>413</v>
      </c>
      <c r="AN548" s="32" t="str">
        <f t="shared" si="81"/>
        <v>No Retargeting</v>
      </c>
      <c r="AO548" s="32" t="s">
        <v>589</v>
      </c>
      <c r="AP548" s="32" t="str">
        <f t="shared" si="82"/>
        <v>no contextual</v>
      </c>
      <c r="AQ548" s="32"/>
      <c r="AR548" s="32"/>
      <c r="AS548" s="32"/>
      <c r="AT548" s="32"/>
    </row>
    <row r="549" spans="2:46" ht="15" customHeight="1" x14ac:dyDescent="0.25">
      <c r="B549" s="32">
        <v>20160541</v>
      </c>
      <c r="C549" s="32"/>
      <c r="D549" s="32"/>
      <c r="E549" s="32"/>
      <c r="F549" s="32"/>
      <c r="G549" s="244"/>
      <c r="H549" s="244"/>
      <c r="I549" s="91">
        <f t="shared" si="87"/>
        <v>0</v>
      </c>
      <c r="J549" s="32"/>
      <c r="K549" s="32"/>
      <c r="L549" s="32"/>
      <c r="M549" s="32"/>
      <c r="N549" s="32"/>
      <c r="O549" s="32"/>
      <c r="P549" s="32"/>
      <c r="Q549" s="32"/>
      <c r="R549" s="186"/>
      <c r="S549" s="186"/>
      <c r="T549" s="254"/>
      <c r="U549" s="254">
        <f t="shared" si="83"/>
        <v>0</v>
      </c>
      <c r="V549" s="254">
        <f t="shared" si="84"/>
        <v>0</v>
      </c>
      <c r="W549" s="255"/>
      <c r="X549" s="26">
        <f t="shared" si="88"/>
        <v>0</v>
      </c>
      <c r="Y549" s="26">
        <f t="shared" si="85"/>
        <v>0</v>
      </c>
      <c r="Z549" s="26">
        <f t="shared" si="86"/>
        <v>0</v>
      </c>
      <c r="AA549" s="32"/>
      <c r="AB549" s="289"/>
      <c r="AC549" s="289"/>
      <c r="AD549" s="32">
        <v>3</v>
      </c>
      <c r="AE549" s="32" t="str">
        <f t="shared" si="89"/>
        <v>25</v>
      </c>
      <c r="AF549" s="32"/>
      <c r="AG549" s="32"/>
      <c r="AH549" s="32"/>
      <c r="AI549" s="32"/>
      <c r="AJ549" s="32"/>
      <c r="AK549" s="32"/>
      <c r="AL549" s="32"/>
      <c r="AM549" s="32">
        <v>414</v>
      </c>
      <c r="AN549" s="32" t="str">
        <f t="shared" si="81"/>
        <v>No Retargeting</v>
      </c>
      <c r="AO549" s="32" t="s">
        <v>589</v>
      </c>
      <c r="AP549" s="32" t="str">
        <f t="shared" si="82"/>
        <v>no contextual</v>
      </c>
      <c r="AQ549" s="32"/>
      <c r="AR549" s="32"/>
      <c r="AS549" s="32"/>
      <c r="AT549" s="32"/>
    </row>
    <row r="550" spans="2:46" ht="15" customHeight="1" x14ac:dyDescent="0.25">
      <c r="B550" s="32">
        <v>20160542</v>
      </c>
      <c r="C550" s="32"/>
      <c r="D550" s="32"/>
      <c r="E550" s="32"/>
      <c r="F550" s="32"/>
      <c r="G550" s="244"/>
      <c r="H550" s="244"/>
      <c r="I550" s="91">
        <f t="shared" si="87"/>
        <v>0</v>
      </c>
      <c r="J550" s="32"/>
      <c r="K550" s="32"/>
      <c r="L550" s="32"/>
      <c r="M550" s="32"/>
      <c r="N550" s="32"/>
      <c r="O550" s="32"/>
      <c r="P550" s="32"/>
      <c r="Q550" s="32"/>
      <c r="R550" s="186"/>
      <c r="S550" s="186"/>
      <c r="T550" s="254"/>
      <c r="U550" s="254">
        <f t="shared" si="83"/>
        <v>0</v>
      </c>
      <c r="V550" s="254">
        <f t="shared" si="84"/>
        <v>0</v>
      </c>
      <c r="W550" s="255"/>
      <c r="X550" s="26">
        <f t="shared" si="88"/>
        <v>0</v>
      </c>
      <c r="Y550" s="26">
        <f t="shared" si="85"/>
        <v>0</v>
      </c>
      <c r="Z550" s="26">
        <f t="shared" si="86"/>
        <v>0</v>
      </c>
      <c r="AA550" s="32"/>
      <c r="AB550" s="289"/>
      <c r="AC550" s="289"/>
      <c r="AD550" s="32">
        <v>3</v>
      </c>
      <c r="AE550" s="32" t="str">
        <f t="shared" si="89"/>
        <v>25</v>
      </c>
      <c r="AF550" s="32"/>
      <c r="AG550" s="32"/>
      <c r="AH550" s="32"/>
      <c r="AI550" s="32"/>
      <c r="AJ550" s="32"/>
      <c r="AK550" s="32"/>
      <c r="AL550" s="32"/>
      <c r="AM550" s="32">
        <v>415</v>
      </c>
      <c r="AN550" s="32" t="str">
        <f t="shared" si="81"/>
        <v>No Retargeting</v>
      </c>
      <c r="AO550" s="32" t="s">
        <v>589</v>
      </c>
      <c r="AP550" s="32" t="str">
        <f t="shared" si="82"/>
        <v>no contextual</v>
      </c>
      <c r="AQ550" s="32"/>
      <c r="AR550" s="32"/>
      <c r="AS550" s="32"/>
      <c r="AT550" s="32"/>
    </row>
    <row r="551" spans="2:46" ht="15" customHeight="1" x14ac:dyDescent="0.25">
      <c r="B551" s="32">
        <v>20160543</v>
      </c>
      <c r="C551" s="32"/>
      <c r="D551" s="32"/>
      <c r="E551" s="32"/>
      <c r="F551" s="32"/>
      <c r="G551" s="244"/>
      <c r="H551" s="244"/>
      <c r="I551" s="91">
        <f t="shared" si="87"/>
        <v>0</v>
      </c>
      <c r="J551" s="32"/>
      <c r="K551" s="32"/>
      <c r="L551" s="32"/>
      <c r="M551" s="32"/>
      <c r="N551" s="32"/>
      <c r="O551" s="32"/>
      <c r="P551" s="32"/>
      <c r="Q551" s="32"/>
      <c r="R551" s="186"/>
      <c r="S551" s="186"/>
      <c r="T551" s="254"/>
      <c r="U551" s="254">
        <f t="shared" si="83"/>
        <v>0</v>
      </c>
      <c r="V551" s="254">
        <f t="shared" si="84"/>
        <v>0</v>
      </c>
      <c r="W551" s="255"/>
      <c r="X551" s="26">
        <f t="shared" si="88"/>
        <v>0</v>
      </c>
      <c r="Y551" s="26">
        <f t="shared" si="85"/>
        <v>0</v>
      </c>
      <c r="Z551" s="26">
        <f t="shared" si="86"/>
        <v>0</v>
      </c>
      <c r="AA551" s="32"/>
      <c r="AB551" s="289"/>
      <c r="AC551" s="289"/>
      <c r="AD551" s="32">
        <v>3</v>
      </c>
      <c r="AE551" s="32" t="str">
        <f t="shared" si="89"/>
        <v>25</v>
      </c>
      <c r="AF551" s="32"/>
      <c r="AG551" s="32"/>
      <c r="AH551" s="32"/>
      <c r="AI551" s="32"/>
      <c r="AJ551" s="32"/>
      <c r="AK551" s="32"/>
      <c r="AL551" s="32"/>
      <c r="AM551" s="32">
        <v>416</v>
      </c>
      <c r="AN551" s="32" t="str">
        <f t="shared" si="81"/>
        <v>No Retargeting</v>
      </c>
      <c r="AO551" s="32" t="s">
        <v>589</v>
      </c>
      <c r="AP551" s="32" t="str">
        <f t="shared" si="82"/>
        <v>no contextual</v>
      </c>
      <c r="AQ551" s="32"/>
      <c r="AR551" s="32"/>
      <c r="AS551" s="32"/>
      <c r="AT551" s="32"/>
    </row>
    <row r="552" spans="2:46" ht="15" customHeight="1" x14ac:dyDescent="0.25">
      <c r="B552" s="32">
        <v>20160544</v>
      </c>
      <c r="C552" s="32"/>
      <c r="D552" s="32"/>
      <c r="E552" s="32"/>
      <c r="F552" s="32"/>
      <c r="G552" s="244"/>
      <c r="H552" s="244"/>
      <c r="I552" s="91">
        <f t="shared" si="87"/>
        <v>0</v>
      </c>
      <c r="J552" s="32"/>
      <c r="K552" s="32"/>
      <c r="L552" s="32"/>
      <c r="M552" s="32"/>
      <c r="N552" s="32"/>
      <c r="O552" s="32"/>
      <c r="P552" s="32"/>
      <c r="Q552" s="32"/>
      <c r="R552" s="186"/>
      <c r="S552" s="186"/>
      <c r="T552" s="254"/>
      <c r="U552" s="254">
        <f t="shared" si="83"/>
        <v>0</v>
      </c>
      <c r="V552" s="254">
        <f t="shared" si="84"/>
        <v>0</v>
      </c>
      <c r="W552" s="255"/>
      <c r="X552" s="26">
        <f t="shared" si="88"/>
        <v>0</v>
      </c>
      <c r="Y552" s="26">
        <f t="shared" si="85"/>
        <v>0</v>
      </c>
      <c r="Z552" s="26">
        <f t="shared" si="86"/>
        <v>0</v>
      </c>
      <c r="AA552" s="32"/>
      <c r="AB552" s="289"/>
      <c r="AC552" s="289"/>
      <c r="AD552" s="32">
        <v>3</v>
      </c>
      <c r="AE552" s="32" t="str">
        <f t="shared" si="89"/>
        <v>25</v>
      </c>
      <c r="AF552" s="32"/>
      <c r="AG552" s="32"/>
      <c r="AH552" s="32"/>
      <c r="AI552" s="32"/>
      <c r="AJ552" s="32"/>
      <c r="AK552" s="32"/>
      <c r="AL552" s="32"/>
      <c r="AM552" s="32">
        <v>417</v>
      </c>
      <c r="AN552" s="32" t="str">
        <f t="shared" si="81"/>
        <v>No Retargeting</v>
      </c>
      <c r="AO552" s="32" t="s">
        <v>589</v>
      </c>
      <c r="AP552" s="32" t="str">
        <f t="shared" si="82"/>
        <v>no contextual</v>
      </c>
      <c r="AQ552" s="32"/>
      <c r="AR552" s="32"/>
      <c r="AS552" s="32"/>
      <c r="AT552" s="32"/>
    </row>
    <row r="553" spans="2:46" ht="15" customHeight="1" x14ac:dyDescent="0.25">
      <c r="B553" s="32">
        <v>20160545</v>
      </c>
      <c r="C553" s="32"/>
      <c r="D553" s="32"/>
      <c r="E553" s="32"/>
      <c r="F553" s="32"/>
      <c r="G553" s="244"/>
      <c r="H553" s="244"/>
      <c r="I553" s="91">
        <f t="shared" si="87"/>
        <v>0</v>
      </c>
      <c r="J553" s="32"/>
      <c r="K553" s="32"/>
      <c r="L553" s="32"/>
      <c r="M553" s="32"/>
      <c r="N553" s="32"/>
      <c r="O553" s="32"/>
      <c r="P553" s="32"/>
      <c r="Q553" s="32"/>
      <c r="R553" s="186"/>
      <c r="S553" s="186"/>
      <c r="T553" s="254"/>
      <c r="U553" s="254">
        <f t="shared" si="83"/>
        <v>0</v>
      </c>
      <c r="V553" s="254">
        <f t="shared" si="84"/>
        <v>0</v>
      </c>
      <c r="W553" s="255"/>
      <c r="X553" s="26">
        <f t="shared" si="88"/>
        <v>0</v>
      </c>
      <c r="Y553" s="26">
        <f t="shared" si="85"/>
        <v>0</v>
      </c>
      <c r="Z553" s="26">
        <f t="shared" si="86"/>
        <v>0</v>
      </c>
      <c r="AA553" s="32"/>
      <c r="AB553" s="289"/>
      <c r="AC553" s="289"/>
      <c r="AD553" s="32">
        <v>3</v>
      </c>
      <c r="AE553" s="32" t="str">
        <f t="shared" si="89"/>
        <v>25</v>
      </c>
      <c r="AF553" s="32"/>
      <c r="AG553" s="32"/>
      <c r="AH553" s="32"/>
      <c r="AI553" s="32"/>
      <c r="AJ553" s="32"/>
      <c r="AK553" s="32"/>
      <c r="AL553" s="32"/>
      <c r="AM553" s="32">
        <v>418</v>
      </c>
      <c r="AN553" s="32" t="str">
        <f t="shared" si="81"/>
        <v>No Retargeting</v>
      </c>
      <c r="AO553" s="32" t="s">
        <v>589</v>
      </c>
      <c r="AP553" s="32" t="str">
        <f t="shared" si="82"/>
        <v>no contextual</v>
      </c>
      <c r="AQ553" s="32"/>
      <c r="AR553" s="32"/>
      <c r="AS553" s="32"/>
      <c r="AT553" s="32"/>
    </row>
    <row r="554" spans="2:46" ht="15" customHeight="1" x14ac:dyDescent="0.25">
      <c r="B554" s="32">
        <v>20160546</v>
      </c>
      <c r="C554" s="32"/>
      <c r="D554" s="32"/>
      <c r="E554" s="32"/>
      <c r="F554" s="32"/>
      <c r="G554" s="244"/>
      <c r="H554" s="244"/>
      <c r="I554" s="91">
        <f t="shared" si="87"/>
        <v>0</v>
      </c>
      <c r="J554" s="32"/>
      <c r="K554" s="32"/>
      <c r="L554" s="32"/>
      <c r="M554" s="32"/>
      <c r="N554" s="32"/>
      <c r="O554" s="32"/>
      <c r="P554" s="32"/>
      <c r="Q554" s="32"/>
      <c r="R554" s="186"/>
      <c r="S554" s="186"/>
      <c r="T554" s="254"/>
      <c r="U554" s="254">
        <f t="shared" si="83"/>
        <v>0</v>
      </c>
      <c r="V554" s="254">
        <f t="shared" si="84"/>
        <v>0</v>
      </c>
      <c r="W554" s="255"/>
      <c r="X554" s="26">
        <f t="shared" si="88"/>
        <v>0</v>
      </c>
      <c r="Y554" s="26">
        <f t="shared" si="85"/>
        <v>0</v>
      </c>
      <c r="Z554" s="26">
        <f t="shared" si="86"/>
        <v>0</v>
      </c>
      <c r="AA554" s="32"/>
      <c r="AB554" s="289"/>
      <c r="AC554" s="289"/>
      <c r="AD554" s="32">
        <v>3</v>
      </c>
      <c r="AE554" s="32" t="str">
        <f t="shared" si="89"/>
        <v>25</v>
      </c>
      <c r="AF554" s="32"/>
      <c r="AG554" s="32"/>
      <c r="AH554" s="32"/>
      <c r="AI554" s="32"/>
      <c r="AJ554" s="32"/>
      <c r="AK554" s="32"/>
      <c r="AL554" s="32"/>
      <c r="AM554" s="32">
        <v>419</v>
      </c>
      <c r="AN554" s="32" t="str">
        <f t="shared" si="81"/>
        <v>No Retargeting</v>
      </c>
      <c r="AO554" s="32" t="s">
        <v>589</v>
      </c>
      <c r="AP554" s="32" t="str">
        <f t="shared" si="82"/>
        <v>no contextual</v>
      </c>
      <c r="AQ554" s="32"/>
      <c r="AR554" s="32"/>
      <c r="AS554" s="32"/>
      <c r="AT554" s="32"/>
    </row>
    <row r="555" spans="2:46" ht="15" customHeight="1" x14ac:dyDescent="0.25">
      <c r="B555" s="32">
        <v>20160547</v>
      </c>
      <c r="C555" s="32"/>
      <c r="D555" s="32"/>
      <c r="E555" s="32"/>
      <c r="F555" s="32"/>
      <c r="G555" s="244"/>
      <c r="H555" s="244"/>
      <c r="I555" s="91">
        <f t="shared" si="87"/>
        <v>0</v>
      </c>
      <c r="J555" s="32"/>
      <c r="K555" s="32"/>
      <c r="L555" s="32"/>
      <c r="M555" s="32"/>
      <c r="N555" s="32"/>
      <c r="O555" s="32"/>
      <c r="P555" s="32"/>
      <c r="Q555" s="32"/>
      <c r="R555" s="186"/>
      <c r="S555" s="186"/>
      <c r="T555" s="254"/>
      <c r="U555" s="254">
        <f t="shared" si="83"/>
        <v>0</v>
      </c>
      <c r="V555" s="254">
        <f t="shared" si="84"/>
        <v>0</v>
      </c>
      <c r="W555" s="255"/>
      <c r="X555" s="26">
        <f t="shared" si="88"/>
        <v>0</v>
      </c>
      <c r="Y555" s="26">
        <f t="shared" si="85"/>
        <v>0</v>
      </c>
      <c r="Z555" s="26">
        <f t="shared" si="86"/>
        <v>0</v>
      </c>
      <c r="AA555" s="32"/>
      <c r="AB555" s="289"/>
      <c r="AC555" s="289"/>
      <c r="AD555" s="32">
        <v>3</v>
      </c>
      <c r="AE555" s="32" t="str">
        <f t="shared" si="89"/>
        <v>25</v>
      </c>
      <c r="AF555" s="32"/>
      <c r="AG555" s="32"/>
      <c r="AH555" s="32"/>
      <c r="AI555" s="32"/>
      <c r="AJ555" s="32"/>
      <c r="AK555" s="32"/>
      <c r="AL555" s="32"/>
      <c r="AM555" s="32">
        <v>420</v>
      </c>
      <c r="AN555" s="32" t="str">
        <f t="shared" si="81"/>
        <v>No Retargeting</v>
      </c>
      <c r="AO555" s="32" t="s">
        <v>589</v>
      </c>
      <c r="AP555" s="32" t="str">
        <f t="shared" si="82"/>
        <v>no contextual</v>
      </c>
      <c r="AQ555" s="32"/>
      <c r="AR555" s="32"/>
      <c r="AS555" s="32"/>
      <c r="AT555" s="32"/>
    </row>
    <row r="556" spans="2:46" ht="15" customHeight="1" x14ac:dyDescent="0.25">
      <c r="B556" s="32">
        <v>20160548</v>
      </c>
      <c r="C556" s="32"/>
      <c r="D556" s="32"/>
      <c r="E556" s="32"/>
      <c r="F556" s="32"/>
      <c r="G556" s="244"/>
      <c r="H556" s="244"/>
      <c r="I556" s="91">
        <f t="shared" si="87"/>
        <v>0</v>
      </c>
      <c r="J556" s="32"/>
      <c r="K556" s="32"/>
      <c r="L556" s="32"/>
      <c r="M556" s="32"/>
      <c r="N556" s="32"/>
      <c r="O556" s="32"/>
      <c r="P556" s="32"/>
      <c r="Q556" s="32"/>
      <c r="R556" s="186"/>
      <c r="S556" s="186"/>
      <c r="T556" s="254"/>
      <c r="U556" s="254">
        <f t="shared" si="83"/>
        <v>0</v>
      </c>
      <c r="V556" s="254">
        <f t="shared" si="84"/>
        <v>0</v>
      </c>
      <c r="W556" s="255"/>
      <c r="X556" s="26">
        <f t="shared" si="88"/>
        <v>0</v>
      </c>
      <c r="Y556" s="26">
        <f t="shared" si="85"/>
        <v>0</v>
      </c>
      <c r="Z556" s="26">
        <f t="shared" si="86"/>
        <v>0</v>
      </c>
      <c r="AA556" s="32"/>
      <c r="AB556" s="289"/>
      <c r="AC556" s="289"/>
      <c r="AD556" s="32">
        <v>3</v>
      </c>
      <c r="AE556" s="32" t="str">
        <f t="shared" si="89"/>
        <v>25</v>
      </c>
      <c r="AF556" s="32"/>
      <c r="AG556" s="32"/>
      <c r="AH556" s="32"/>
      <c r="AI556" s="32"/>
      <c r="AJ556" s="32"/>
      <c r="AK556" s="32"/>
      <c r="AL556" s="32"/>
      <c r="AM556" s="32">
        <v>421</v>
      </c>
      <c r="AN556" s="32" t="str">
        <f t="shared" si="81"/>
        <v>No Retargeting</v>
      </c>
      <c r="AO556" s="32" t="s">
        <v>589</v>
      </c>
      <c r="AP556" s="32" t="str">
        <f t="shared" si="82"/>
        <v>no contextual</v>
      </c>
      <c r="AQ556" s="32"/>
      <c r="AR556" s="32"/>
      <c r="AS556" s="32"/>
      <c r="AT556" s="32"/>
    </row>
    <row r="557" spans="2:46" ht="15" customHeight="1" x14ac:dyDescent="0.25">
      <c r="B557" s="32">
        <v>20160549</v>
      </c>
      <c r="C557" s="32"/>
      <c r="D557" s="32"/>
      <c r="E557" s="32"/>
      <c r="F557" s="32"/>
      <c r="G557" s="244"/>
      <c r="H557" s="244"/>
      <c r="I557" s="91">
        <f t="shared" si="87"/>
        <v>0</v>
      </c>
      <c r="J557" s="32"/>
      <c r="K557" s="32"/>
      <c r="L557" s="32"/>
      <c r="M557" s="32"/>
      <c r="N557" s="32"/>
      <c r="O557" s="32"/>
      <c r="P557" s="32"/>
      <c r="Q557" s="32"/>
      <c r="R557" s="186"/>
      <c r="S557" s="186"/>
      <c r="T557" s="254"/>
      <c r="U557" s="254">
        <f t="shared" si="83"/>
        <v>0</v>
      </c>
      <c r="V557" s="254">
        <f t="shared" si="84"/>
        <v>0</v>
      </c>
      <c r="W557" s="255"/>
      <c r="X557" s="26">
        <f t="shared" si="88"/>
        <v>0</v>
      </c>
      <c r="Y557" s="26">
        <f t="shared" si="85"/>
        <v>0</v>
      </c>
      <c r="Z557" s="26">
        <f t="shared" si="86"/>
        <v>0</v>
      </c>
      <c r="AA557" s="32"/>
      <c r="AB557" s="289"/>
      <c r="AC557" s="289"/>
      <c r="AD557" s="32">
        <v>3</v>
      </c>
      <c r="AE557" s="32" t="str">
        <f t="shared" si="89"/>
        <v>25</v>
      </c>
      <c r="AF557" s="32"/>
      <c r="AG557" s="32"/>
      <c r="AH557" s="32"/>
      <c r="AI557" s="32"/>
      <c r="AJ557" s="32"/>
      <c r="AK557" s="32"/>
      <c r="AL557" s="32"/>
      <c r="AM557" s="32">
        <v>422</v>
      </c>
      <c r="AN557" s="32" t="str">
        <f t="shared" si="81"/>
        <v>No Retargeting</v>
      </c>
      <c r="AO557" s="32" t="s">
        <v>589</v>
      </c>
      <c r="AP557" s="32" t="str">
        <f t="shared" si="82"/>
        <v>no contextual</v>
      </c>
      <c r="AQ557" s="32"/>
      <c r="AR557" s="32"/>
      <c r="AS557" s="32"/>
      <c r="AT557" s="32"/>
    </row>
    <row r="558" spans="2:46" ht="15" customHeight="1" x14ac:dyDescent="0.25">
      <c r="B558" s="32">
        <v>20160550</v>
      </c>
      <c r="C558" s="32"/>
      <c r="D558" s="32"/>
      <c r="E558" s="32"/>
      <c r="F558" s="32"/>
      <c r="G558" s="244"/>
      <c r="H558" s="244"/>
      <c r="I558" s="91">
        <f t="shared" si="87"/>
        <v>0</v>
      </c>
      <c r="J558" s="32"/>
      <c r="K558" s="32"/>
      <c r="L558" s="32"/>
      <c r="M558" s="32"/>
      <c r="N558" s="32"/>
      <c r="O558" s="32"/>
      <c r="P558" s="32"/>
      <c r="Q558" s="32"/>
      <c r="R558" s="186"/>
      <c r="S558" s="186"/>
      <c r="T558" s="254"/>
      <c r="U558" s="254">
        <f t="shared" si="83"/>
        <v>0</v>
      </c>
      <c r="V558" s="254">
        <f t="shared" si="84"/>
        <v>0</v>
      </c>
      <c r="W558" s="255"/>
      <c r="X558" s="26">
        <f t="shared" si="88"/>
        <v>0</v>
      </c>
      <c r="Y558" s="26">
        <f t="shared" si="85"/>
        <v>0</v>
      </c>
      <c r="Z558" s="26">
        <f t="shared" si="86"/>
        <v>0</v>
      </c>
      <c r="AA558" s="32"/>
      <c r="AB558" s="289"/>
      <c r="AC558" s="289"/>
      <c r="AD558" s="32">
        <v>3</v>
      </c>
      <c r="AE558" s="32" t="str">
        <f t="shared" si="89"/>
        <v>25</v>
      </c>
      <c r="AF558" s="32"/>
      <c r="AG558" s="32"/>
      <c r="AH558" s="32"/>
      <c r="AI558" s="32"/>
      <c r="AJ558" s="32"/>
      <c r="AK558" s="32"/>
      <c r="AL558" s="32"/>
      <c r="AM558" s="32">
        <v>423</v>
      </c>
      <c r="AN558" s="32" t="str">
        <f t="shared" si="81"/>
        <v>No Retargeting</v>
      </c>
      <c r="AO558" s="32" t="s">
        <v>589</v>
      </c>
      <c r="AP558" s="32" t="str">
        <f t="shared" si="82"/>
        <v>no contextual</v>
      </c>
      <c r="AQ558" s="32"/>
      <c r="AR558" s="32"/>
      <c r="AS558" s="32"/>
      <c r="AT558" s="32"/>
    </row>
    <row r="559" spans="2:46" ht="15" customHeight="1" x14ac:dyDescent="0.25">
      <c r="B559" s="32">
        <v>20160551</v>
      </c>
      <c r="C559" s="32"/>
      <c r="D559" s="32"/>
      <c r="E559" s="32"/>
      <c r="F559" s="32"/>
      <c r="G559" s="244"/>
      <c r="H559" s="244"/>
      <c r="I559" s="91">
        <f t="shared" si="87"/>
        <v>0</v>
      </c>
      <c r="J559" s="32"/>
      <c r="K559" s="32"/>
      <c r="L559" s="32"/>
      <c r="M559" s="32"/>
      <c r="N559" s="32"/>
      <c r="O559" s="32"/>
      <c r="P559" s="32"/>
      <c r="Q559" s="32"/>
      <c r="R559" s="186"/>
      <c r="S559" s="186"/>
      <c r="T559" s="254"/>
      <c r="U559" s="254">
        <f t="shared" si="83"/>
        <v>0</v>
      </c>
      <c r="V559" s="254">
        <f t="shared" si="84"/>
        <v>0</v>
      </c>
      <c r="W559" s="255"/>
      <c r="X559" s="26">
        <f t="shared" si="88"/>
        <v>0</v>
      </c>
      <c r="Y559" s="26">
        <f t="shared" si="85"/>
        <v>0</v>
      </c>
      <c r="Z559" s="26">
        <f t="shared" si="86"/>
        <v>0</v>
      </c>
      <c r="AA559" s="32"/>
      <c r="AB559" s="289"/>
      <c r="AC559" s="289"/>
      <c r="AD559" s="32">
        <v>3</v>
      </c>
      <c r="AE559" s="32" t="str">
        <f t="shared" si="89"/>
        <v>25</v>
      </c>
      <c r="AF559" s="32"/>
      <c r="AG559" s="32"/>
      <c r="AH559" s="32"/>
      <c r="AI559" s="32"/>
      <c r="AJ559" s="32"/>
      <c r="AK559" s="32"/>
      <c r="AL559" s="32"/>
      <c r="AM559" s="32">
        <v>424</v>
      </c>
      <c r="AN559" s="32" t="str">
        <f t="shared" si="81"/>
        <v>No Retargeting</v>
      </c>
      <c r="AO559" s="32" t="s">
        <v>589</v>
      </c>
      <c r="AP559" s="32" t="str">
        <f t="shared" si="82"/>
        <v>no contextual</v>
      </c>
      <c r="AQ559" s="32"/>
      <c r="AR559" s="32"/>
      <c r="AS559" s="32"/>
      <c r="AT559" s="32"/>
    </row>
    <row r="560" spans="2:46" ht="15" customHeight="1" x14ac:dyDescent="0.25">
      <c r="B560" s="32">
        <v>20160552</v>
      </c>
      <c r="C560" s="32"/>
      <c r="D560" s="32"/>
      <c r="E560" s="32"/>
      <c r="F560" s="32"/>
      <c r="G560" s="244"/>
      <c r="H560" s="244"/>
      <c r="I560" s="91">
        <f t="shared" si="87"/>
        <v>0</v>
      </c>
      <c r="J560" s="32"/>
      <c r="K560" s="32"/>
      <c r="L560" s="32"/>
      <c r="M560" s="32"/>
      <c r="N560" s="32"/>
      <c r="O560" s="32"/>
      <c r="P560" s="32"/>
      <c r="Q560" s="32"/>
      <c r="R560" s="186"/>
      <c r="S560" s="186"/>
      <c r="T560" s="254"/>
      <c r="U560" s="254">
        <f t="shared" si="83"/>
        <v>0</v>
      </c>
      <c r="V560" s="254">
        <f t="shared" si="84"/>
        <v>0</v>
      </c>
      <c r="W560" s="255"/>
      <c r="X560" s="26">
        <f t="shared" si="88"/>
        <v>0</v>
      </c>
      <c r="Y560" s="26">
        <f t="shared" si="85"/>
        <v>0</v>
      </c>
      <c r="Z560" s="26">
        <f t="shared" si="86"/>
        <v>0</v>
      </c>
      <c r="AA560" s="32"/>
      <c r="AB560" s="289"/>
      <c r="AC560" s="289"/>
      <c r="AD560" s="32">
        <v>3</v>
      </c>
      <c r="AE560" s="32" t="str">
        <f t="shared" si="89"/>
        <v>25</v>
      </c>
      <c r="AF560" s="32"/>
      <c r="AG560" s="32"/>
      <c r="AH560" s="32"/>
      <c r="AI560" s="32"/>
      <c r="AJ560" s="32"/>
      <c r="AK560" s="32"/>
      <c r="AL560" s="32"/>
      <c r="AM560" s="32">
        <v>425</v>
      </c>
      <c r="AN560" s="32" t="str">
        <f t="shared" si="81"/>
        <v>No Retargeting</v>
      </c>
      <c r="AO560" s="32" t="s">
        <v>589</v>
      </c>
      <c r="AP560" s="32" t="str">
        <f t="shared" si="82"/>
        <v>no contextual</v>
      </c>
      <c r="AQ560" s="32"/>
      <c r="AR560" s="32"/>
      <c r="AS560" s="32"/>
      <c r="AT560" s="32"/>
    </row>
    <row r="561" spans="2:46" ht="15" customHeight="1" x14ac:dyDescent="0.25">
      <c r="B561" s="32">
        <v>20160553</v>
      </c>
      <c r="C561" s="32"/>
      <c r="D561" s="32"/>
      <c r="E561" s="32"/>
      <c r="F561" s="32"/>
      <c r="G561" s="244"/>
      <c r="H561" s="244"/>
      <c r="I561" s="91">
        <f t="shared" si="87"/>
        <v>0</v>
      </c>
      <c r="J561" s="32"/>
      <c r="K561" s="32"/>
      <c r="L561" s="32"/>
      <c r="M561" s="32"/>
      <c r="N561" s="32"/>
      <c r="O561" s="32"/>
      <c r="P561" s="32"/>
      <c r="Q561" s="32"/>
      <c r="R561" s="186"/>
      <c r="S561" s="186"/>
      <c r="T561" s="254"/>
      <c r="U561" s="254">
        <f t="shared" si="83"/>
        <v>0</v>
      </c>
      <c r="V561" s="254">
        <f t="shared" si="84"/>
        <v>0</v>
      </c>
      <c r="W561" s="255"/>
      <c r="X561" s="26">
        <f t="shared" si="88"/>
        <v>0</v>
      </c>
      <c r="Y561" s="26">
        <f t="shared" si="85"/>
        <v>0</v>
      </c>
      <c r="Z561" s="26">
        <f t="shared" si="86"/>
        <v>0</v>
      </c>
      <c r="AA561" s="32"/>
      <c r="AB561" s="289"/>
      <c r="AC561" s="289"/>
      <c r="AD561" s="32">
        <v>3</v>
      </c>
      <c r="AE561" s="32" t="str">
        <f t="shared" si="89"/>
        <v>25</v>
      </c>
      <c r="AF561" s="32"/>
      <c r="AG561" s="32"/>
      <c r="AH561" s="32"/>
      <c r="AI561" s="32"/>
      <c r="AJ561" s="32"/>
      <c r="AK561" s="32"/>
      <c r="AL561" s="32"/>
      <c r="AM561" s="32">
        <v>426</v>
      </c>
      <c r="AN561" s="32" t="str">
        <f t="shared" si="81"/>
        <v>No Retargeting</v>
      </c>
      <c r="AO561" s="32" t="s">
        <v>589</v>
      </c>
      <c r="AP561" s="32" t="str">
        <f t="shared" si="82"/>
        <v>no contextual</v>
      </c>
      <c r="AQ561" s="32"/>
      <c r="AR561" s="32"/>
      <c r="AS561" s="32"/>
      <c r="AT561" s="32"/>
    </row>
    <row r="562" spans="2:46" ht="15" customHeight="1" x14ac:dyDescent="0.25">
      <c r="B562" s="32">
        <v>20160554</v>
      </c>
      <c r="C562" s="32"/>
      <c r="D562" s="32"/>
      <c r="E562" s="32"/>
      <c r="F562" s="32"/>
      <c r="G562" s="244"/>
      <c r="H562" s="244"/>
      <c r="I562" s="91">
        <f t="shared" si="87"/>
        <v>0</v>
      </c>
      <c r="J562" s="32"/>
      <c r="K562" s="32"/>
      <c r="L562" s="32"/>
      <c r="M562" s="32"/>
      <c r="N562" s="32"/>
      <c r="O562" s="32"/>
      <c r="P562" s="32"/>
      <c r="Q562" s="32"/>
      <c r="R562" s="186"/>
      <c r="S562" s="186"/>
      <c r="T562" s="254"/>
      <c r="U562" s="254">
        <f t="shared" si="83"/>
        <v>0</v>
      </c>
      <c r="V562" s="254">
        <f t="shared" si="84"/>
        <v>0</v>
      </c>
      <c r="W562" s="255"/>
      <c r="X562" s="26">
        <f t="shared" si="88"/>
        <v>0</v>
      </c>
      <c r="Y562" s="26">
        <f t="shared" si="85"/>
        <v>0</v>
      </c>
      <c r="Z562" s="26">
        <f t="shared" si="86"/>
        <v>0</v>
      </c>
      <c r="AA562" s="32"/>
      <c r="AB562" s="289"/>
      <c r="AC562" s="289"/>
      <c r="AD562" s="32">
        <v>3</v>
      </c>
      <c r="AE562" s="32" t="str">
        <f t="shared" si="89"/>
        <v>25</v>
      </c>
      <c r="AF562" s="32"/>
      <c r="AG562" s="32"/>
      <c r="AH562" s="32"/>
      <c r="AI562" s="32"/>
      <c r="AJ562" s="32"/>
      <c r="AK562" s="32"/>
      <c r="AL562" s="32"/>
      <c r="AM562" s="32">
        <v>427</v>
      </c>
      <c r="AN562" s="32" t="str">
        <f t="shared" si="81"/>
        <v>No Retargeting</v>
      </c>
      <c r="AO562" s="32" t="s">
        <v>589</v>
      </c>
      <c r="AP562" s="32" t="str">
        <f t="shared" si="82"/>
        <v>no contextual</v>
      </c>
      <c r="AQ562" s="32"/>
      <c r="AR562" s="32"/>
      <c r="AS562" s="32"/>
      <c r="AT562" s="32"/>
    </row>
    <row r="563" spans="2:46" ht="15" customHeight="1" x14ac:dyDescent="0.25">
      <c r="B563" s="32">
        <v>20160555</v>
      </c>
      <c r="C563" s="32"/>
      <c r="D563" s="32"/>
      <c r="E563" s="32"/>
      <c r="F563" s="32"/>
      <c r="G563" s="244"/>
      <c r="H563" s="244"/>
      <c r="I563" s="91">
        <f t="shared" si="87"/>
        <v>0</v>
      </c>
      <c r="J563" s="32"/>
      <c r="K563" s="32"/>
      <c r="L563" s="32"/>
      <c r="M563" s="32"/>
      <c r="N563" s="32"/>
      <c r="O563" s="32"/>
      <c r="P563" s="32"/>
      <c r="Q563" s="32"/>
      <c r="R563" s="186"/>
      <c r="S563" s="186"/>
      <c r="T563" s="254"/>
      <c r="U563" s="254">
        <f t="shared" si="83"/>
        <v>0</v>
      </c>
      <c r="V563" s="254">
        <f t="shared" si="84"/>
        <v>0</v>
      </c>
      <c r="W563" s="255"/>
      <c r="X563" s="26">
        <f t="shared" si="88"/>
        <v>0</v>
      </c>
      <c r="Y563" s="26">
        <f t="shared" si="85"/>
        <v>0</v>
      </c>
      <c r="Z563" s="26">
        <f t="shared" si="86"/>
        <v>0</v>
      </c>
      <c r="AA563" s="32"/>
      <c r="AB563" s="289"/>
      <c r="AC563" s="289"/>
      <c r="AD563" s="32">
        <v>3</v>
      </c>
      <c r="AE563" s="32" t="str">
        <f t="shared" si="89"/>
        <v>25</v>
      </c>
      <c r="AF563" s="32"/>
      <c r="AG563" s="32"/>
      <c r="AH563" s="32"/>
      <c r="AI563" s="32"/>
      <c r="AJ563" s="32"/>
      <c r="AK563" s="32"/>
      <c r="AL563" s="32"/>
      <c r="AM563" s="32">
        <v>428</v>
      </c>
      <c r="AN563" s="32" t="str">
        <f t="shared" si="81"/>
        <v>No Retargeting</v>
      </c>
      <c r="AO563" s="32" t="s">
        <v>589</v>
      </c>
      <c r="AP563" s="32" t="str">
        <f t="shared" si="82"/>
        <v>no contextual</v>
      </c>
      <c r="AQ563" s="32"/>
      <c r="AR563" s="32"/>
      <c r="AS563" s="32"/>
      <c r="AT563" s="32"/>
    </row>
    <row r="564" spans="2:46" ht="15" customHeight="1" x14ac:dyDescent="0.25">
      <c r="B564" s="32">
        <v>20160556</v>
      </c>
      <c r="C564" s="32"/>
      <c r="D564" s="32"/>
      <c r="E564" s="32"/>
      <c r="F564" s="32"/>
      <c r="G564" s="244"/>
      <c r="H564" s="244"/>
      <c r="I564" s="91">
        <f t="shared" si="87"/>
        <v>0</v>
      </c>
      <c r="J564" s="32"/>
      <c r="K564" s="32"/>
      <c r="L564" s="32"/>
      <c r="M564" s="32"/>
      <c r="N564" s="32"/>
      <c r="O564" s="32"/>
      <c r="P564" s="32"/>
      <c r="Q564" s="32"/>
      <c r="R564" s="186"/>
      <c r="S564" s="186"/>
      <c r="T564" s="254"/>
      <c r="U564" s="254">
        <f t="shared" si="83"/>
        <v>0</v>
      </c>
      <c r="V564" s="254">
        <f t="shared" si="84"/>
        <v>0</v>
      </c>
      <c r="W564" s="255"/>
      <c r="X564" s="26">
        <f t="shared" si="88"/>
        <v>0</v>
      </c>
      <c r="Y564" s="26">
        <f t="shared" si="85"/>
        <v>0</v>
      </c>
      <c r="Z564" s="26">
        <f t="shared" si="86"/>
        <v>0</v>
      </c>
      <c r="AA564" s="32"/>
      <c r="AB564" s="289"/>
      <c r="AC564" s="289"/>
      <c r="AD564" s="32">
        <v>3</v>
      </c>
      <c r="AE564" s="32" t="str">
        <f t="shared" si="89"/>
        <v>25</v>
      </c>
      <c r="AF564" s="32"/>
      <c r="AG564" s="32"/>
      <c r="AH564" s="32"/>
      <c r="AI564" s="32"/>
      <c r="AJ564" s="32"/>
      <c r="AK564" s="32"/>
      <c r="AL564" s="32"/>
      <c r="AM564" s="32">
        <v>429</v>
      </c>
      <c r="AN564" s="32" t="str">
        <f t="shared" si="81"/>
        <v>No Retargeting</v>
      </c>
      <c r="AO564" s="32" t="s">
        <v>589</v>
      </c>
      <c r="AP564" s="32" t="str">
        <f t="shared" si="82"/>
        <v>no contextual</v>
      </c>
      <c r="AQ564" s="32"/>
      <c r="AR564" s="32"/>
      <c r="AS564" s="32"/>
      <c r="AT564" s="32"/>
    </row>
    <row r="565" spans="2:46" ht="15" customHeight="1" x14ac:dyDescent="0.25">
      <c r="B565" s="32">
        <v>20160557</v>
      </c>
      <c r="C565" s="32"/>
      <c r="D565" s="32"/>
      <c r="E565" s="32"/>
      <c r="F565" s="32"/>
      <c r="G565" s="244"/>
      <c r="H565" s="244"/>
      <c r="I565" s="91">
        <f t="shared" si="87"/>
        <v>0</v>
      </c>
      <c r="J565" s="32"/>
      <c r="K565" s="32"/>
      <c r="L565" s="32"/>
      <c r="M565" s="32"/>
      <c r="N565" s="32"/>
      <c r="O565" s="32"/>
      <c r="P565" s="32"/>
      <c r="Q565" s="32"/>
      <c r="R565" s="186"/>
      <c r="S565" s="186"/>
      <c r="T565" s="254"/>
      <c r="U565" s="254">
        <f t="shared" si="83"/>
        <v>0</v>
      </c>
      <c r="V565" s="254">
        <f t="shared" si="84"/>
        <v>0</v>
      </c>
      <c r="W565" s="255"/>
      <c r="X565" s="26">
        <f t="shared" si="88"/>
        <v>0</v>
      </c>
      <c r="Y565" s="26">
        <f t="shared" si="85"/>
        <v>0</v>
      </c>
      <c r="Z565" s="26">
        <f t="shared" si="86"/>
        <v>0</v>
      </c>
      <c r="AA565" s="32"/>
      <c r="AB565" s="289"/>
      <c r="AC565" s="289"/>
      <c r="AD565" s="32">
        <v>3</v>
      </c>
      <c r="AE565" s="32" t="str">
        <f t="shared" si="89"/>
        <v>25</v>
      </c>
      <c r="AF565" s="32"/>
      <c r="AG565" s="32"/>
      <c r="AH565" s="32"/>
      <c r="AI565" s="32"/>
      <c r="AJ565" s="32"/>
      <c r="AK565" s="32"/>
      <c r="AL565" s="32"/>
      <c r="AM565" s="32">
        <v>430</v>
      </c>
      <c r="AN565" s="32" t="str">
        <f t="shared" si="81"/>
        <v>No Retargeting</v>
      </c>
      <c r="AO565" s="32" t="s">
        <v>589</v>
      </c>
      <c r="AP565" s="32" t="str">
        <f t="shared" si="82"/>
        <v>no contextual</v>
      </c>
      <c r="AQ565" s="32"/>
      <c r="AR565" s="32"/>
      <c r="AS565" s="32"/>
      <c r="AT565" s="32"/>
    </row>
    <row r="566" spans="2:46" ht="15" customHeight="1" x14ac:dyDescent="0.25">
      <c r="B566" s="32">
        <v>20160558</v>
      </c>
      <c r="C566" s="32"/>
      <c r="D566" s="32"/>
      <c r="E566" s="32"/>
      <c r="F566" s="32"/>
      <c r="G566" s="244"/>
      <c r="H566" s="244"/>
      <c r="I566" s="91">
        <f t="shared" si="87"/>
        <v>0</v>
      </c>
      <c r="J566" s="32"/>
      <c r="K566" s="32"/>
      <c r="L566" s="32"/>
      <c r="M566" s="32"/>
      <c r="N566" s="32"/>
      <c r="O566" s="32"/>
      <c r="P566" s="32"/>
      <c r="Q566" s="32"/>
      <c r="R566" s="186"/>
      <c r="S566" s="186"/>
      <c r="T566" s="254"/>
      <c r="U566" s="254">
        <f t="shared" si="83"/>
        <v>0</v>
      </c>
      <c r="V566" s="254">
        <f t="shared" si="84"/>
        <v>0</v>
      </c>
      <c r="W566" s="255"/>
      <c r="X566" s="26">
        <f t="shared" si="88"/>
        <v>0</v>
      </c>
      <c r="Y566" s="26">
        <f t="shared" si="85"/>
        <v>0</v>
      </c>
      <c r="Z566" s="26">
        <f t="shared" si="86"/>
        <v>0</v>
      </c>
      <c r="AA566" s="32"/>
      <c r="AB566" s="289"/>
      <c r="AC566" s="289"/>
      <c r="AD566" s="32">
        <v>3</v>
      </c>
      <c r="AE566" s="32" t="str">
        <f t="shared" si="89"/>
        <v>25</v>
      </c>
      <c r="AF566" s="32"/>
      <c r="AG566" s="32"/>
      <c r="AH566" s="32"/>
      <c r="AI566" s="32"/>
      <c r="AJ566" s="32"/>
      <c r="AK566" s="32"/>
      <c r="AL566" s="32"/>
      <c r="AM566" s="32">
        <v>431</v>
      </c>
      <c r="AN566" s="32" t="str">
        <f t="shared" si="81"/>
        <v>No Retargeting</v>
      </c>
      <c r="AO566" s="32" t="s">
        <v>589</v>
      </c>
      <c r="AP566" s="32" t="str">
        <f t="shared" si="82"/>
        <v>no contextual</v>
      </c>
      <c r="AQ566" s="32"/>
      <c r="AR566" s="32"/>
      <c r="AS566" s="32"/>
      <c r="AT566" s="32"/>
    </row>
    <row r="567" spans="2:46" ht="15" customHeight="1" x14ac:dyDescent="0.25">
      <c r="B567" s="32">
        <v>20160559</v>
      </c>
      <c r="C567" s="32"/>
      <c r="D567" s="32"/>
      <c r="E567" s="32"/>
      <c r="F567" s="32"/>
      <c r="G567" s="244"/>
      <c r="H567" s="244"/>
      <c r="I567" s="91">
        <f t="shared" si="87"/>
        <v>0</v>
      </c>
      <c r="J567" s="32"/>
      <c r="K567" s="32"/>
      <c r="L567" s="32"/>
      <c r="M567" s="32"/>
      <c r="N567" s="32"/>
      <c r="O567" s="32"/>
      <c r="P567" s="32"/>
      <c r="Q567" s="32"/>
      <c r="R567" s="186"/>
      <c r="S567" s="186"/>
      <c r="T567" s="254"/>
      <c r="U567" s="254">
        <f t="shared" si="83"/>
        <v>0</v>
      </c>
      <c r="V567" s="254">
        <f t="shared" si="84"/>
        <v>0</v>
      </c>
      <c r="W567" s="255"/>
      <c r="X567" s="26">
        <f t="shared" si="88"/>
        <v>0</v>
      </c>
      <c r="Y567" s="26">
        <f t="shared" si="85"/>
        <v>0</v>
      </c>
      <c r="Z567" s="26">
        <f t="shared" si="86"/>
        <v>0</v>
      </c>
      <c r="AA567" s="32"/>
      <c r="AB567" s="289"/>
      <c r="AC567" s="289"/>
      <c r="AD567" s="32">
        <v>3</v>
      </c>
      <c r="AE567" s="32" t="str">
        <f t="shared" si="89"/>
        <v>25</v>
      </c>
      <c r="AF567" s="32"/>
      <c r="AG567" s="32"/>
      <c r="AH567" s="32"/>
      <c r="AI567" s="32"/>
      <c r="AJ567" s="32"/>
      <c r="AK567" s="32"/>
      <c r="AL567" s="32"/>
      <c r="AM567" s="32">
        <v>432</v>
      </c>
      <c r="AN567" s="32" t="str">
        <f t="shared" si="81"/>
        <v>No Retargeting</v>
      </c>
      <c r="AO567" s="32" t="s">
        <v>589</v>
      </c>
      <c r="AP567" s="32" t="str">
        <f t="shared" si="82"/>
        <v>no contextual</v>
      </c>
      <c r="AQ567" s="32"/>
      <c r="AR567" s="32"/>
      <c r="AS567" s="32"/>
      <c r="AT567" s="32"/>
    </row>
    <row r="568" spans="2:46" ht="15" customHeight="1" x14ac:dyDescent="0.25">
      <c r="B568" s="32">
        <v>20160560</v>
      </c>
      <c r="C568" s="32"/>
      <c r="D568" s="32"/>
      <c r="E568" s="32"/>
      <c r="F568" s="32"/>
      <c r="G568" s="244"/>
      <c r="H568" s="244"/>
      <c r="I568" s="91">
        <f t="shared" si="87"/>
        <v>0</v>
      </c>
      <c r="J568" s="32"/>
      <c r="K568" s="32"/>
      <c r="L568" s="32"/>
      <c r="M568" s="32"/>
      <c r="N568" s="32"/>
      <c r="O568" s="32"/>
      <c r="P568" s="32"/>
      <c r="Q568" s="32"/>
      <c r="R568" s="186"/>
      <c r="S568" s="186"/>
      <c r="T568" s="254"/>
      <c r="U568" s="254">
        <f t="shared" si="83"/>
        <v>0</v>
      </c>
      <c r="V568" s="254">
        <f t="shared" si="84"/>
        <v>0</v>
      </c>
      <c r="W568" s="255"/>
      <c r="X568" s="26">
        <f t="shared" si="88"/>
        <v>0</v>
      </c>
      <c r="Y568" s="26">
        <f t="shared" si="85"/>
        <v>0</v>
      </c>
      <c r="Z568" s="26">
        <f t="shared" si="86"/>
        <v>0</v>
      </c>
      <c r="AA568" s="32"/>
      <c r="AB568" s="289"/>
      <c r="AC568" s="289"/>
      <c r="AD568" s="32">
        <v>3</v>
      </c>
      <c r="AE568" s="32" t="str">
        <f t="shared" si="89"/>
        <v>25</v>
      </c>
      <c r="AF568" s="32"/>
      <c r="AG568" s="32"/>
      <c r="AH568" s="32"/>
      <c r="AI568" s="32"/>
      <c r="AJ568" s="32"/>
      <c r="AK568" s="32"/>
      <c r="AL568" s="32"/>
      <c r="AM568" s="32">
        <v>433</v>
      </c>
      <c r="AN568" s="32" t="str">
        <f t="shared" si="81"/>
        <v>No Retargeting</v>
      </c>
      <c r="AO568" s="32" t="s">
        <v>589</v>
      </c>
      <c r="AP568" s="32" t="str">
        <f t="shared" si="82"/>
        <v>no contextual</v>
      </c>
      <c r="AQ568" s="32"/>
      <c r="AR568" s="32"/>
      <c r="AS568" s="32"/>
      <c r="AT568" s="32"/>
    </row>
    <row r="569" spans="2:46" ht="15" customHeight="1" x14ac:dyDescent="0.25">
      <c r="B569" s="32">
        <v>20160561</v>
      </c>
      <c r="C569" s="32"/>
      <c r="D569" s="32"/>
      <c r="E569" s="32"/>
      <c r="F569" s="32"/>
      <c r="G569" s="244"/>
      <c r="H569" s="244"/>
      <c r="I569" s="91">
        <f t="shared" si="87"/>
        <v>0</v>
      </c>
      <c r="J569" s="32"/>
      <c r="K569" s="32"/>
      <c r="L569" s="32"/>
      <c r="M569" s="32"/>
      <c r="N569" s="32"/>
      <c r="O569" s="32"/>
      <c r="P569" s="32"/>
      <c r="Q569" s="32"/>
      <c r="R569" s="186"/>
      <c r="S569" s="186"/>
      <c r="T569" s="254"/>
      <c r="U569" s="254">
        <f t="shared" si="83"/>
        <v>0</v>
      </c>
      <c r="V569" s="254">
        <f t="shared" si="84"/>
        <v>0</v>
      </c>
      <c r="W569" s="255"/>
      <c r="X569" s="26">
        <f t="shared" si="88"/>
        <v>0</v>
      </c>
      <c r="Y569" s="26">
        <f t="shared" si="85"/>
        <v>0</v>
      </c>
      <c r="Z569" s="26">
        <f t="shared" si="86"/>
        <v>0</v>
      </c>
      <c r="AA569" s="32"/>
      <c r="AB569" s="289"/>
      <c r="AC569" s="289"/>
      <c r="AD569" s="32">
        <v>3</v>
      </c>
      <c r="AE569" s="32" t="str">
        <f t="shared" si="89"/>
        <v>25</v>
      </c>
      <c r="AF569" s="32"/>
      <c r="AG569" s="32"/>
      <c r="AH569" s="32"/>
      <c r="AI569" s="32"/>
      <c r="AJ569" s="32"/>
      <c r="AK569" s="32"/>
      <c r="AL569" s="32"/>
      <c r="AM569" s="32">
        <v>434</v>
      </c>
      <c r="AN569" s="32" t="str">
        <f t="shared" si="81"/>
        <v>No Retargeting</v>
      </c>
      <c r="AO569" s="32" t="s">
        <v>589</v>
      </c>
      <c r="AP569" s="32" t="str">
        <f t="shared" si="82"/>
        <v>no contextual</v>
      </c>
      <c r="AQ569" s="32"/>
      <c r="AR569" s="32"/>
      <c r="AS569" s="32"/>
      <c r="AT569" s="32"/>
    </row>
    <row r="570" spans="2:46" ht="15" customHeight="1" x14ac:dyDescent="0.25">
      <c r="B570" s="32">
        <v>20160562</v>
      </c>
      <c r="C570" s="32"/>
      <c r="D570" s="32"/>
      <c r="E570" s="32"/>
      <c r="F570" s="32"/>
      <c r="G570" s="244"/>
      <c r="H570" s="244"/>
      <c r="I570" s="91">
        <f t="shared" si="87"/>
        <v>0</v>
      </c>
      <c r="J570" s="32"/>
      <c r="K570" s="32"/>
      <c r="L570" s="32"/>
      <c r="M570" s="32"/>
      <c r="N570" s="32"/>
      <c r="O570" s="32"/>
      <c r="P570" s="32"/>
      <c r="Q570" s="32"/>
      <c r="R570" s="186"/>
      <c r="S570" s="186"/>
      <c r="T570" s="254"/>
      <c r="U570" s="254">
        <f t="shared" si="83"/>
        <v>0</v>
      </c>
      <c r="V570" s="254">
        <f t="shared" si="84"/>
        <v>0</v>
      </c>
      <c r="W570" s="255"/>
      <c r="X570" s="26">
        <f t="shared" si="88"/>
        <v>0</v>
      </c>
      <c r="Y570" s="26">
        <f t="shared" si="85"/>
        <v>0</v>
      </c>
      <c r="Z570" s="26">
        <f t="shared" si="86"/>
        <v>0</v>
      </c>
      <c r="AA570" s="32"/>
      <c r="AB570" s="289"/>
      <c r="AC570" s="289"/>
      <c r="AD570" s="32">
        <v>3</v>
      </c>
      <c r="AE570" s="32" t="str">
        <f t="shared" si="89"/>
        <v>25</v>
      </c>
      <c r="AF570" s="32"/>
      <c r="AG570" s="32"/>
      <c r="AH570" s="32"/>
      <c r="AI570" s="32"/>
      <c r="AJ570" s="32"/>
      <c r="AK570" s="32"/>
      <c r="AL570" s="32"/>
      <c r="AM570" s="32">
        <v>435</v>
      </c>
      <c r="AN570" s="32" t="str">
        <f t="shared" si="81"/>
        <v>No Retargeting</v>
      </c>
      <c r="AO570" s="32" t="s">
        <v>589</v>
      </c>
      <c r="AP570" s="32" t="str">
        <f t="shared" si="82"/>
        <v>no contextual</v>
      </c>
      <c r="AQ570" s="32"/>
      <c r="AR570" s="32"/>
      <c r="AS570" s="32"/>
      <c r="AT570" s="32"/>
    </row>
    <row r="571" spans="2:46" ht="15" customHeight="1" x14ac:dyDescent="0.25">
      <c r="B571" s="32">
        <v>20160563</v>
      </c>
      <c r="C571" s="32"/>
      <c r="D571" s="32"/>
      <c r="E571" s="32"/>
      <c r="F571" s="32"/>
      <c r="G571" s="244"/>
      <c r="H571" s="244"/>
      <c r="I571" s="91">
        <f t="shared" si="87"/>
        <v>0</v>
      </c>
      <c r="J571" s="32"/>
      <c r="K571" s="32"/>
      <c r="L571" s="32"/>
      <c r="M571" s="32"/>
      <c r="N571" s="32"/>
      <c r="O571" s="32"/>
      <c r="P571" s="32"/>
      <c r="Q571" s="32"/>
      <c r="R571" s="186"/>
      <c r="S571" s="186"/>
      <c r="T571" s="254"/>
      <c r="U571" s="254">
        <f t="shared" si="83"/>
        <v>0</v>
      </c>
      <c r="V571" s="254">
        <f t="shared" si="84"/>
        <v>0</v>
      </c>
      <c r="W571" s="255"/>
      <c r="X571" s="26">
        <f t="shared" si="88"/>
        <v>0</v>
      </c>
      <c r="Y571" s="26">
        <f t="shared" si="85"/>
        <v>0</v>
      </c>
      <c r="Z571" s="26">
        <f t="shared" si="86"/>
        <v>0</v>
      </c>
      <c r="AA571" s="32"/>
      <c r="AB571" s="289"/>
      <c r="AC571" s="289"/>
      <c r="AD571" s="32">
        <v>3</v>
      </c>
      <c r="AE571" s="32" t="str">
        <f t="shared" si="89"/>
        <v>25</v>
      </c>
      <c r="AF571" s="32"/>
      <c r="AG571" s="32"/>
      <c r="AH571" s="32"/>
      <c r="AI571" s="32"/>
      <c r="AJ571" s="32"/>
      <c r="AK571" s="32"/>
      <c r="AL571" s="32"/>
      <c r="AM571" s="32">
        <v>436</v>
      </c>
      <c r="AN571" s="32" t="str">
        <f t="shared" si="81"/>
        <v>No Retargeting</v>
      </c>
      <c r="AO571" s="32" t="s">
        <v>589</v>
      </c>
      <c r="AP571" s="32" t="str">
        <f t="shared" si="82"/>
        <v>no contextual</v>
      </c>
      <c r="AQ571" s="32"/>
      <c r="AR571" s="32"/>
      <c r="AS571" s="32"/>
      <c r="AT571" s="32"/>
    </row>
    <row r="572" spans="2:46" ht="15" customHeight="1" x14ac:dyDescent="0.25">
      <c r="B572" s="32">
        <v>20160564</v>
      </c>
      <c r="C572" s="32"/>
      <c r="D572" s="32"/>
      <c r="E572" s="32"/>
      <c r="F572" s="32"/>
      <c r="G572" s="244"/>
      <c r="H572" s="244"/>
      <c r="I572" s="91">
        <f t="shared" si="87"/>
        <v>0</v>
      </c>
      <c r="J572" s="32"/>
      <c r="K572" s="32"/>
      <c r="L572" s="32"/>
      <c r="M572" s="32"/>
      <c r="N572" s="32"/>
      <c r="O572" s="32"/>
      <c r="P572" s="32"/>
      <c r="Q572" s="32"/>
      <c r="R572" s="186"/>
      <c r="S572" s="186"/>
      <c r="T572" s="254"/>
      <c r="U572" s="254">
        <f t="shared" si="83"/>
        <v>0</v>
      </c>
      <c r="V572" s="254">
        <f t="shared" si="84"/>
        <v>0</v>
      </c>
      <c r="W572" s="255"/>
      <c r="X572" s="26">
        <f t="shared" si="88"/>
        <v>0</v>
      </c>
      <c r="Y572" s="26">
        <f t="shared" si="85"/>
        <v>0</v>
      </c>
      <c r="Z572" s="26">
        <f t="shared" si="86"/>
        <v>0</v>
      </c>
      <c r="AA572" s="32"/>
      <c r="AB572" s="289"/>
      <c r="AC572" s="289"/>
      <c r="AD572" s="32">
        <v>3</v>
      </c>
      <c r="AE572" s="32" t="str">
        <f t="shared" si="89"/>
        <v>25</v>
      </c>
      <c r="AF572" s="32"/>
      <c r="AG572" s="32"/>
      <c r="AH572" s="32"/>
      <c r="AI572" s="32"/>
      <c r="AJ572" s="32"/>
      <c r="AK572" s="32"/>
      <c r="AL572" s="32"/>
      <c r="AM572" s="32">
        <v>437</v>
      </c>
      <c r="AN572" s="32" t="str">
        <f t="shared" si="81"/>
        <v>No Retargeting</v>
      </c>
      <c r="AO572" s="32" t="s">
        <v>589</v>
      </c>
      <c r="AP572" s="32" t="str">
        <f t="shared" si="82"/>
        <v>no contextual</v>
      </c>
      <c r="AQ572" s="32"/>
      <c r="AR572" s="32"/>
      <c r="AS572" s="32"/>
      <c r="AT572" s="32"/>
    </row>
    <row r="573" spans="2:46" ht="15" customHeight="1" x14ac:dyDescent="0.25">
      <c r="B573" s="32">
        <v>20160565</v>
      </c>
      <c r="C573" s="32"/>
      <c r="D573" s="32"/>
      <c r="E573" s="32"/>
      <c r="F573" s="32"/>
      <c r="G573" s="244"/>
      <c r="H573" s="244"/>
      <c r="I573" s="91">
        <f t="shared" si="87"/>
        <v>0</v>
      </c>
      <c r="J573" s="32"/>
      <c r="K573" s="32"/>
      <c r="L573" s="32"/>
      <c r="M573" s="32"/>
      <c r="N573" s="32"/>
      <c r="O573" s="32"/>
      <c r="P573" s="32"/>
      <c r="Q573" s="32"/>
      <c r="R573" s="186"/>
      <c r="S573" s="186"/>
      <c r="T573" s="254"/>
      <c r="U573" s="254">
        <f t="shared" si="83"/>
        <v>0</v>
      </c>
      <c r="V573" s="254">
        <f t="shared" si="84"/>
        <v>0</v>
      </c>
      <c r="W573" s="255"/>
      <c r="X573" s="26">
        <f t="shared" si="88"/>
        <v>0</v>
      </c>
      <c r="Y573" s="26">
        <f t="shared" si="85"/>
        <v>0</v>
      </c>
      <c r="Z573" s="26">
        <f t="shared" si="86"/>
        <v>0</v>
      </c>
      <c r="AA573" s="32"/>
      <c r="AB573" s="289"/>
      <c r="AC573" s="289"/>
      <c r="AD573" s="32">
        <v>3</v>
      </c>
      <c r="AE573" s="32" t="str">
        <f t="shared" si="89"/>
        <v>25</v>
      </c>
      <c r="AF573" s="32"/>
      <c r="AG573" s="32"/>
      <c r="AH573" s="32"/>
      <c r="AI573" s="32"/>
      <c r="AJ573" s="32"/>
      <c r="AK573" s="32"/>
      <c r="AL573" s="32"/>
      <c r="AM573" s="32">
        <v>438</v>
      </c>
      <c r="AN573" s="32" t="str">
        <f t="shared" si="81"/>
        <v>No Retargeting</v>
      </c>
      <c r="AO573" s="32" t="s">
        <v>589</v>
      </c>
      <c r="AP573" s="32" t="str">
        <f t="shared" si="82"/>
        <v>no contextual</v>
      </c>
      <c r="AQ573" s="32"/>
      <c r="AR573" s="32"/>
      <c r="AS573" s="32"/>
      <c r="AT573" s="32"/>
    </row>
    <row r="574" spans="2:46" ht="15" customHeight="1" x14ac:dyDescent="0.25">
      <c r="B574" s="32">
        <v>20160566</v>
      </c>
      <c r="C574" s="32"/>
      <c r="D574" s="32"/>
      <c r="E574" s="32"/>
      <c r="F574" s="32"/>
      <c r="G574" s="244"/>
      <c r="H574" s="244"/>
      <c r="I574" s="91">
        <f t="shared" si="87"/>
        <v>0</v>
      </c>
      <c r="J574" s="32"/>
      <c r="K574" s="32"/>
      <c r="L574" s="32"/>
      <c r="M574" s="32"/>
      <c r="N574" s="32"/>
      <c r="O574" s="32"/>
      <c r="P574" s="32"/>
      <c r="Q574" s="32"/>
      <c r="R574" s="186"/>
      <c r="S574" s="186"/>
      <c r="T574" s="254"/>
      <c r="U574" s="254">
        <f t="shared" si="83"/>
        <v>0</v>
      </c>
      <c r="V574" s="254">
        <f t="shared" si="84"/>
        <v>0</v>
      </c>
      <c r="W574" s="255"/>
      <c r="X574" s="26">
        <f t="shared" si="88"/>
        <v>0</v>
      </c>
      <c r="Y574" s="26">
        <f t="shared" si="85"/>
        <v>0</v>
      </c>
      <c r="Z574" s="26">
        <f t="shared" si="86"/>
        <v>0</v>
      </c>
      <c r="AA574" s="32"/>
      <c r="AB574" s="289"/>
      <c r="AC574" s="289"/>
      <c r="AD574" s="32">
        <v>3</v>
      </c>
      <c r="AE574" s="32" t="str">
        <f t="shared" si="89"/>
        <v>25</v>
      </c>
      <c r="AF574" s="32"/>
      <c r="AG574" s="32"/>
      <c r="AH574" s="32"/>
      <c r="AI574" s="32"/>
      <c r="AJ574" s="32"/>
      <c r="AK574" s="32"/>
      <c r="AL574" s="32"/>
      <c r="AM574" s="32">
        <v>439</v>
      </c>
      <c r="AN574" s="32" t="str">
        <f t="shared" si="81"/>
        <v>No Retargeting</v>
      </c>
      <c r="AO574" s="32" t="s">
        <v>589</v>
      </c>
      <c r="AP574" s="32" t="str">
        <f t="shared" si="82"/>
        <v>no contextual</v>
      </c>
      <c r="AQ574" s="32"/>
      <c r="AR574" s="32"/>
      <c r="AS574" s="32"/>
      <c r="AT574" s="32"/>
    </row>
    <row r="575" spans="2:46" ht="15" customHeight="1" x14ac:dyDescent="0.25">
      <c r="B575" s="32">
        <v>20160567</v>
      </c>
      <c r="C575" s="32"/>
      <c r="D575" s="32"/>
      <c r="E575" s="32"/>
      <c r="F575" s="32"/>
      <c r="G575" s="244"/>
      <c r="H575" s="244"/>
      <c r="I575" s="91">
        <f t="shared" si="87"/>
        <v>0</v>
      </c>
      <c r="J575" s="32"/>
      <c r="K575" s="32"/>
      <c r="L575" s="32"/>
      <c r="M575" s="32"/>
      <c r="N575" s="32"/>
      <c r="O575" s="32"/>
      <c r="P575" s="32"/>
      <c r="Q575" s="32"/>
      <c r="R575" s="186"/>
      <c r="S575" s="186"/>
      <c r="T575" s="254"/>
      <c r="U575" s="254">
        <f t="shared" si="83"/>
        <v>0</v>
      </c>
      <c r="V575" s="254">
        <f t="shared" si="84"/>
        <v>0</v>
      </c>
      <c r="W575" s="255"/>
      <c r="X575" s="26">
        <f t="shared" si="88"/>
        <v>0</v>
      </c>
      <c r="Y575" s="26">
        <f t="shared" si="85"/>
        <v>0</v>
      </c>
      <c r="Z575" s="26">
        <f t="shared" si="86"/>
        <v>0</v>
      </c>
      <c r="AA575" s="32"/>
      <c r="AB575" s="289"/>
      <c r="AC575" s="289"/>
      <c r="AD575" s="32">
        <v>3</v>
      </c>
      <c r="AE575" s="32" t="str">
        <f t="shared" si="89"/>
        <v>25</v>
      </c>
      <c r="AF575" s="32"/>
      <c r="AG575" s="32"/>
      <c r="AH575" s="32"/>
      <c r="AI575" s="32"/>
      <c r="AJ575" s="32"/>
      <c r="AK575" s="32"/>
      <c r="AL575" s="32"/>
      <c r="AM575" s="32">
        <v>440</v>
      </c>
      <c r="AN575" s="32" t="str">
        <f t="shared" si="81"/>
        <v>No Retargeting</v>
      </c>
      <c r="AO575" s="32" t="s">
        <v>589</v>
      </c>
      <c r="AP575" s="32" t="str">
        <f t="shared" si="82"/>
        <v>no contextual</v>
      </c>
      <c r="AQ575" s="32"/>
      <c r="AR575" s="32"/>
      <c r="AS575" s="32"/>
      <c r="AT575" s="32"/>
    </row>
    <row r="576" spans="2:46" ht="15" customHeight="1" x14ac:dyDescent="0.25">
      <c r="B576" s="32">
        <v>20160568</v>
      </c>
      <c r="C576" s="32"/>
      <c r="D576" s="32"/>
      <c r="E576" s="32"/>
      <c r="F576" s="32"/>
      <c r="G576" s="244"/>
      <c r="H576" s="244"/>
      <c r="I576" s="91">
        <f t="shared" si="87"/>
        <v>0</v>
      </c>
      <c r="J576" s="32"/>
      <c r="K576" s="32"/>
      <c r="L576" s="32"/>
      <c r="M576" s="32"/>
      <c r="N576" s="32"/>
      <c r="O576" s="32"/>
      <c r="P576" s="32"/>
      <c r="Q576" s="32"/>
      <c r="R576" s="186"/>
      <c r="S576" s="186"/>
      <c r="T576" s="254"/>
      <c r="U576" s="254">
        <f t="shared" si="83"/>
        <v>0</v>
      </c>
      <c r="V576" s="254">
        <f t="shared" si="84"/>
        <v>0</v>
      </c>
      <c r="W576" s="255"/>
      <c r="X576" s="26">
        <f t="shared" si="88"/>
        <v>0</v>
      </c>
      <c r="Y576" s="26">
        <f t="shared" si="85"/>
        <v>0</v>
      </c>
      <c r="Z576" s="26">
        <f t="shared" si="86"/>
        <v>0</v>
      </c>
      <c r="AA576" s="32"/>
      <c r="AB576" s="289"/>
      <c r="AC576" s="289"/>
      <c r="AD576" s="32">
        <v>3</v>
      </c>
      <c r="AE576" s="32" t="str">
        <f t="shared" si="89"/>
        <v>25</v>
      </c>
      <c r="AF576" s="32"/>
      <c r="AG576" s="32"/>
      <c r="AH576" s="32"/>
      <c r="AI576" s="32"/>
      <c r="AJ576" s="32"/>
      <c r="AK576" s="32"/>
      <c r="AL576" s="32"/>
      <c r="AM576" s="32">
        <v>441</v>
      </c>
      <c r="AN576" s="32" t="str">
        <f t="shared" si="81"/>
        <v>No Retargeting</v>
      </c>
      <c r="AO576" s="32" t="s">
        <v>589</v>
      </c>
      <c r="AP576" s="32" t="str">
        <f t="shared" si="82"/>
        <v>no contextual</v>
      </c>
      <c r="AQ576" s="32"/>
      <c r="AR576" s="32"/>
      <c r="AS576" s="32"/>
      <c r="AT576" s="32"/>
    </row>
    <row r="577" spans="2:46" ht="15" customHeight="1" x14ac:dyDescent="0.25">
      <c r="B577" s="32">
        <v>20160569</v>
      </c>
      <c r="C577" s="32"/>
      <c r="D577" s="32"/>
      <c r="E577" s="32"/>
      <c r="F577" s="32"/>
      <c r="G577" s="244"/>
      <c r="H577" s="244"/>
      <c r="I577" s="91">
        <f t="shared" si="87"/>
        <v>0</v>
      </c>
      <c r="J577" s="32"/>
      <c r="K577" s="32"/>
      <c r="L577" s="32"/>
      <c r="M577" s="32"/>
      <c r="N577" s="32"/>
      <c r="O577" s="32"/>
      <c r="P577" s="32"/>
      <c r="Q577" s="32"/>
      <c r="R577" s="186"/>
      <c r="S577" s="186"/>
      <c r="T577" s="254"/>
      <c r="U577" s="254">
        <f t="shared" si="83"/>
        <v>0</v>
      </c>
      <c r="V577" s="254">
        <f t="shared" si="84"/>
        <v>0</v>
      </c>
      <c r="W577" s="255"/>
      <c r="X577" s="26">
        <f t="shared" si="88"/>
        <v>0</v>
      </c>
      <c r="Y577" s="26">
        <f t="shared" si="85"/>
        <v>0</v>
      </c>
      <c r="Z577" s="26">
        <f t="shared" si="86"/>
        <v>0</v>
      </c>
      <c r="AA577" s="32"/>
      <c r="AB577" s="289"/>
      <c r="AC577" s="289"/>
      <c r="AD577" s="32">
        <v>3</v>
      </c>
      <c r="AE577" s="32" t="str">
        <f t="shared" si="89"/>
        <v>25</v>
      </c>
      <c r="AF577" s="32"/>
      <c r="AG577" s="32"/>
      <c r="AH577" s="32"/>
      <c r="AI577" s="32"/>
      <c r="AJ577" s="32"/>
      <c r="AK577" s="32"/>
      <c r="AL577" s="32"/>
      <c r="AM577" s="32">
        <v>442</v>
      </c>
      <c r="AN577" s="32" t="str">
        <f t="shared" si="81"/>
        <v>No Retargeting</v>
      </c>
      <c r="AO577" s="32" t="s">
        <v>589</v>
      </c>
      <c r="AP577" s="32" t="str">
        <f t="shared" si="82"/>
        <v>no contextual</v>
      </c>
      <c r="AQ577" s="32"/>
      <c r="AR577" s="32"/>
      <c r="AS577" s="32"/>
      <c r="AT577" s="32"/>
    </row>
    <row r="578" spans="2:46" ht="15" customHeight="1" x14ac:dyDescent="0.25">
      <c r="B578" s="32">
        <v>20160570</v>
      </c>
      <c r="C578" s="32"/>
      <c r="D578" s="32"/>
      <c r="E578" s="32"/>
      <c r="F578" s="32"/>
      <c r="G578" s="244"/>
      <c r="H578" s="244"/>
      <c r="I578" s="91">
        <f t="shared" si="87"/>
        <v>0</v>
      </c>
      <c r="J578" s="32"/>
      <c r="K578" s="32"/>
      <c r="L578" s="32"/>
      <c r="M578" s="32"/>
      <c r="N578" s="32"/>
      <c r="O578" s="32"/>
      <c r="P578" s="32"/>
      <c r="Q578" s="32"/>
      <c r="R578" s="186"/>
      <c r="S578" s="186"/>
      <c r="T578" s="254"/>
      <c r="U578" s="254">
        <f t="shared" si="83"/>
        <v>0</v>
      </c>
      <c r="V578" s="254">
        <f t="shared" si="84"/>
        <v>0</v>
      </c>
      <c r="W578" s="255"/>
      <c r="X578" s="26">
        <f t="shared" si="88"/>
        <v>0</v>
      </c>
      <c r="Y578" s="26">
        <f t="shared" si="85"/>
        <v>0</v>
      </c>
      <c r="Z578" s="26">
        <f t="shared" si="86"/>
        <v>0</v>
      </c>
      <c r="AA578" s="32"/>
      <c r="AB578" s="289"/>
      <c r="AC578" s="289"/>
      <c r="AD578" s="32">
        <v>3</v>
      </c>
      <c r="AE578" s="32" t="str">
        <f t="shared" si="89"/>
        <v>25</v>
      </c>
      <c r="AF578" s="32"/>
      <c r="AG578" s="32"/>
      <c r="AH578" s="32"/>
      <c r="AI578" s="32"/>
      <c r="AJ578" s="32"/>
      <c r="AK578" s="32"/>
      <c r="AL578" s="32"/>
      <c r="AM578" s="32">
        <v>443</v>
      </c>
      <c r="AN578" s="32" t="str">
        <f t="shared" si="81"/>
        <v>No Retargeting</v>
      </c>
      <c r="AO578" s="32" t="s">
        <v>589</v>
      </c>
      <c r="AP578" s="32" t="str">
        <f t="shared" si="82"/>
        <v>no contextual</v>
      </c>
      <c r="AQ578" s="32"/>
      <c r="AR578" s="32"/>
      <c r="AS578" s="32"/>
      <c r="AT578" s="32"/>
    </row>
    <row r="579" spans="2:46" ht="15" customHeight="1" x14ac:dyDescent="0.25">
      <c r="B579" s="32">
        <v>20160571</v>
      </c>
      <c r="C579" s="32"/>
      <c r="D579" s="32"/>
      <c r="E579" s="32"/>
      <c r="F579" s="32"/>
      <c r="G579" s="244"/>
      <c r="H579" s="244"/>
      <c r="I579" s="91">
        <f t="shared" si="87"/>
        <v>0</v>
      </c>
      <c r="J579" s="32"/>
      <c r="K579" s="32"/>
      <c r="L579" s="32"/>
      <c r="M579" s="32"/>
      <c r="N579" s="32"/>
      <c r="O579" s="32"/>
      <c r="P579" s="32"/>
      <c r="Q579" s="32"/>
      <c r="R579" s="186"/>
      <c r="S579" s="186"/>
      <c r="T579" s="254"/>
      <c r="U579" s="254">
        <f t="shared" si="83"/>
        <v>0</v>
      </c>
      <c r="V579" s="254">
        <f t="shared" si="84"/>
        <v>0</v>
      </c>
      <c r="W579" s="255"/>
      <c r="X579" s="26">
        <f t="shared" si="88"/>
        <v>0</v>
      </c>
      <c r="Y579" s="26">
        <f t="shared" si="85"/>
        <v>0</v>
      </c>
      <c r="Z579" s="26">
        <f t="shared" si="86"/>
        <v>0</v>
      </c>
      <c r="AA579" s="32"/>
      <c r="AB579" s="289"/>
      <c r="AC579" s="289"/>
      <c r="AD579" s="32">
        <v>3</v>
      </c>
      <c r="AE579" s="32" t="str">
        <f t="shared" si="89"/>
        <v>25</v>
      </c>
      <c r="AF579" s="32"/>
      <c r="AG579" s="32"/>
      <c r="AH579" s="32"/>
      <c r="AI579" s="32"/>
      <c r="AJ579" s="32"/>
      <c r="AK579" s="32"/>
      <c r="AL579" s="32"/>
      <c r="AM579" s="32">
        <v>444</v>
      </c>
      <c r="AN579" s="32" t="str">
        <f t="shared" si="81"/>
        <v>No Retargeting</v>
      </c>
      <c r="AO579" s="32" t="s">
        <v>589</v>
      </c>
      <c r="AP579" s="32" t="str">
        <f t="shared" si="82"/>
        <v>no contextual</v>
      </c>
      <c r="AQ579" s="32"/>
      <c r="AR579" s="32"/>
      <c r="AS579" s="32"/>
      <c r="AT579" s="32"/>
    </row>
    <row r="580" spans="2:46" ht="15" customHeight="1" x14ac:dyDescent="0.25">
      <c r="B580" s="32">
        <v>20160572</v>
      </c>
      <c r="C580" s="32"/>
      <c r="D580" s="32"/>
      <c r="E580" s="32"/>
      <c r="F580" s="32"/>
      <c r="G580" s="244"/>
      <c r="H580" s="244"/>
      <c r="I580" s="91">
        <f t="shared" si="87"/>
        <v>0</v>
      </c>
      <c r="J580" s="32"/>
      <c r="K580" s="32"/>
      <c r="L580" s="32"/>
      <c r="M580" s="32"/>
      <c r="N580" s="32"/>
      <c r="O580" s="32"/>
      <c r="P580" s="32"/>
      <c r="Q580" s="32"/>
      <c r="R580" s="186"/>
      <c r="S580" s="186"/>
      <c r="T580" s="254"/>
      <c r="U580" s="254">
        <f t="shared" si="83"/>
        <v>0</v>
      </c>
      <c r="V580" s="254">
        <f t="shared" si="84"/>
        <v>0</v>
      </c>
      <c r="W580" s="255"/>
      <c r="X580" s="26">
        <f t="shared" si="88"/>
        <v>0</v>
      </c>
      <c r="Y580" s="26">
        <f t="shared" si="85"/>
        <v>0</v>
      </c>
      <c r="Z580" s="26">
        <f t="shared" si="86"/>
        <v>0</v>
      </c>
      <c r="AA580" s="32"/>
      <c r="AB580" s="289"/>
      <c r="AC580" s="289"/>
      <c r="AD580" s="32">
        <v>3</v>
      </c>
      <c r="AE580" s="32" t="str">
        <f t="shared" si="89"/>
        <v>25</v>
      </c>
      <c r="AF580" s="32"/>
      <c r="AG580" s="32"/>
      <c r="AH580" s="32"/>
      <c r="AI580" s="32"/>
      <c r="AJ580" s="32"/>
      <c r="AK580" s="32"/>
      <c r="AL580" s="32"/>
      <c r="AM580" s="32">
        <v>445</v>
      </c>
      <c r="AN580" s="32" t="str">
        <f t="shared" si="81"/>
        <v>No Retargeting</v>
      </c>
      <c r="AO580" s="32" t="s">
        <v>589</v>
      </c>
      <c r="AP580" s="32" t="str">
        <f t="shared" si="82"/>
        <v>no contextual</v>
      </c>
      <c r="AQ580" s="32"/>
      <c r="AR580" s="32"/>
      <c r="AS580" s="32"/>
      <c r="AT580" s="32"/>
    </row>
    <row r="581" spans="2:46" ht="15" customHeight="1" x14ac:dyDescent="0.25">
      <c r="B581" s="32">
        <v>20160573</v>
      </c>
      <c r="C581" s="32"/>
      <c r="D581" s="32"/>
      <c r="E581" s="32"/>
      <c r="F581" s="32"/>
      <c r="G581" s="244"/>
      <c r="H581" s="244"/>
      <c r="I581" s="91">
        <f t="shared" si="87"/>
        <v>0</v>
      </c>
      <c r="J581" s="32"/>
      <c r="K581" s="32"/>
      <c r="L581" s="32"/>
      <c r="M581" s="32"/>
      <c r="N581" s="32"/>
      <c r="O581" s="32"/>
      <c r="P581" s="32"/>
      <c r="Q581" s="32"/>
      <c r="R581" s="186"/>
      <c r="S581" s="186"/>
      <c r="T581" s="254"/>
      <c r="U581" s="254">
        <f t="shared" si="83"/>
        <v>0</v>
      </c>
      <c r="V581" s="254">
        <f t="shared" si="84"/>
        <v>0</v>
      </c>
      <c r="W581" s="255"/>
      <c r="X581" s="26">
        <f t="shared" si="88"/>
        <v>0</v>
      </c>
      <c r="Y581" s="26">
        <f t="shared" si="85"/>
        <v>0</v>
      </c>
      <c r="Z581" s="26">
        <f t="shared" si="86"/>
        <v>0</v>
      </c>
      <c r="AA581" s="32"/>
      <c r="AB581" s="289"/>
      <c r="AC581" s="289"/>
      <c r="AD581" s="32">
        <v>3</v>
      </c>
      <c r="AE581" s="32" t="str">
        <f t="shared" si="89"/>
        <v>25</v>
      </c>
      <c r="AF581" s="32"/>
      <c r="AG581" s="32"/>
      <c r="AH581" s="32"/>
      <c r="AI581" s="32"/>
      <c r="AJ581" s="32"/>
      <c r="AK581" s="32"/>
      <c r="AL581" s="32"/>
      <c r="AM581" s="32">
        <v>446</v>
      </c>
      <c r="AN581" s="32" t="str">
        <f t="shared" si="81"/>
        <v>No Retargeting</v>
      </c>
      <c r="AO581" s="32" t="s">
        <v>589</v>
      </c>
      <c r="AP581" s="32" t="str">
        <f t="shared" si="82"/>
        <v>no contextual</v>
      </c>
      <c r="AQ581" s="32"/>
      <c r="AR581" s="32"/>
      <c r="AS581" s="32"/>
      <c r="AT581" s="32"/>
    </row>
    <row r="582" spans="2:46" ht="15" customHeight="1" x14ac:dyDescent="0.25">
      <c r="B582" s="32">
        <v>20160574</v>
      </c>
      <c r="C582" s="32"/>
      <c r="D582" s="32"/>
      <c r="E582" s="32"/>
      <c r="F582" s="32"/>
      <c r="G582" s="244"/>
      <c r="H582" s="244"/>
      <c r="I582" s="91">
        <f t="shared" si="87"/>
        <v>0</v>
      </c>
      <c r="J582" s="32"/>
      <c r="K582" s="32"/>
      <c r="L582" s="32"/>
      <c r="M582" s="32"/>
      <c r="N582" s="32"/>
      <c r="O582" s="32"/>
      <c r="P582" s="32"/>
      <c r="Q582" s="32"/>
      <c r="R582" s="186"/>
      <c r="S582" s="186"/>
      <c r="T582" s="254"/>
      <c r="U582" s="254">
        <f t="shared" si="83"/>
        <v>0</v>
      </c>
      <c r="V582" s="254">
        <f t="shared" si="84"/>
        <v>0</v>
      </c>
      <c r="W582" s="255"/>
      <c r="X582" s="26">
        <f t="shared" si="88"/>
        <v>0</v>
      </c>
      <c r="Y582" s="26">
        <f t="shared" si="85"/>
        <v>0</v>
      </c>
      <c r="Z582" s="26">
        <f t="shared" si="86"/>
        <v>0</v>
      </c>
      <c r="AA582" s="32"/>
      <c r="AB582" s="289"/>
      <c r="AC582" s="289"/>
      <c r="AD582" s="32">
        <v>3</v>
      </c>
      <c r="AE582" s="32" t="str">
        <f t="shared" si="89"/>
        <v>25</v>
      </c>
      <c r="AF582" s="32"/>
      <c r="AG582" s="32"/>
      <c r="AH582" s="32"/>
      <c r="AI582" s="32"/>
      <c r="AJ582" s="32"/>
      <c r="AK582" s="32"/>
      <c r="AL582" s="32"/>
      <c r="AM582" s="32">
        <v>447</v>
      </c>
      <c r="AN582" s="32" t="str">
        <f t="shared" si="81"/>
        <v>No Retargeting</v>
      </c>
      <c r="AO582" s="32" t="s">
        <v>589</v>
      </c>
      <c r="AP582" s="32" t="str">
        <f t="shared" si="82"/>
        <v>no contextual</v>
      </c>
      <c r="AQ582" s="32"/>
      <c r="AR582" s="32"/>
      <c r="AS582" s="32"/>
      <c r="AT582" s="32"/>
    </row>
    <row r="583" spans="2:46" ht="15" customHeight="1" x14ac:dyDescent="0.25">
      <c r="B583" s="32">
        <v>20160575</v>
      </c>
      <c r="C583" s="32"/>
      <c r="D583" s="32"/>
      <c r="E583" s="32"/>
      <c r="F583" s="32"/>
      <c r="G583" s="244"/>
      <c r="H583" s="244"/>
      <c r="I583" s="91">
        <f t="shared" si="87"/>
        <v>0</v>
      </c>
      <c r="J583" s="32"/>
      <c r="K583" s="32"/>
      <c r="L583" s="32"/>
      <c r="M583" s="32"/>
      <c r="N583" s="32"/>
      <c r="O583" s="32"/>
      <c r="P583" s="32"/>
      <c r="Q583" s="32"/>
      <c r="R583" s="186"/>
      <c r="S583" s="186"/>
      <c r="T583" s="254"/>
      <c r="U583" s="254">
        <f t="shared" si="83"/>
        <v>0</v>
      </c>
      <c r="V583" s="254">
        <f t="shared" si="84"/>
        <v>0</v>
      </c>
      <c r="W583" s="255"/>
      <c r="X583" s="26">
        <f t="shared" si="88"/>
        <v>0</v>
      </c>
      <c r="Y583" s="26">
        <f t="shared" si="85"/>
        <v>0</v>
      </c>
      <c r="Z583" s="26">
        <f t="shared" si="86"/>
        <v>0</v>
      </c>
      <c r="AA583" s="32"/>
      <c r="AB583" s="289"/>
      <c r="AC583" s="289"/>
      <c r="AD583" s="32">
        <v>3</v>
      </c>
      <c r="AE583" s="32" t="str">
        <f t="shared" si="89"/>
        <v>25</v>
      </c>
      <c r="AF583" s="32"/>
      <c r="AG583" s="32"/>
      <c r="AH583" s="32"/>
      <c r="AI583" s="32"/>
      <c r="AJ583" s="32"/>
      <c r="AK583" s="32"/>
      <c r="AL583" s="32"/>
      <c r="AM583" s="32">
        <v>448</v>
      </c>
      <c r="AN583" s="32" t="str">
        <f t="shared" si="81"/>
        <v>No Retargeting</v>
      </c>
      <c r="AO583" s="32" t="s">
        <v>589</v>
      </c>
      <c r="AP583" s="32" t="str">
        <f t="shared" si="82"/>
        <v>no contextual</v>
      </c>
      <c r="AQ583" s="32"/>
      <c r="AR583" s="32"/>
      <c r="AS583" s="32"/>
      <c r="AT583" s="32"/>
    </row>
    <row r="584" spans="2:46" ht="15" customHeight="1" x14ac:dyDescent="0.25">
      <c r="B584" s="32">
        <v>20160576</v>
      </c>
      <c r="C584" s="32"/>
      <c r="D584" s="32"/>
      <c r="E584" s="32"/>
      <c r="F584" s="32"/>
      <c r="G584" s="244"/>
      <c r="H584" s="244"/>
      <c r="I584" s="91">
        <f t="shared" si="87"/>
        <v>0</v>
      </c>
      <c r="J584" s="32"/>
      <c r="K584" s="32"/>
      <c r="L584" s="32"/>
      <c r="M584" s="32"/>
      <c r="N584" s="32"/>
      <c r="O584" s="32"/>
      <c r="P584" s="32"/>
      <c r="Q584" s="32"/>
      <c r="R584" s="186"/>
      <c r="S584" s="186"/>
      <c r="T584" s="254"/>
      <c r="U584" s="254">
        <f t="shared" si="83"/>
        <v>0</v>
      </c>
      <c r="V584" s="254">
        <f t="shared" si="84"/>
        <v>0</v>
      </c>
      <c r="W584" s="255"/>
      <c r="X584" s="26">
        <f t="shared" si="88"/>
        <v>0</v>
      </c>
      <c r="Y584" s="26">
        <f t="shared" si="85"/>
        <v>0</v>
      </c>
      <c r="Z584" s="26">
        <f t="shared" si="86"/>
        <v>0</v>
      </c>
      <c r="AA584" s="32"/>
      <c r="AB584" s="289"/>
      <c r="AC584" s="289"/>
      <c r="AD584" s="32">
        <v>3</v>
      </c>
      <c r="AE584" s="32" t="str">
        <f t="shared" si="89"/>
        <v>25</v>
      </c>
      <c r="AF584" s="32"/>
      <c r="AG584" s="32"/>
      <c r="AH584" s="32"/>
      <c r="AI584" s="32"/>
      <c r="AJ584" s="32"/>
      <c r="AK584" s="32"/>
      <c r="AL584" s="32"/>
      <c r="AM584" s="32">
        <v>449</v>
      </c>
      <c r="AN584" s="32" t="str">
        <f t="shared" si="81"/>
        <v>No Retargeting</v>
      </c>
      <c r="AO584" s="32" t="s">
        <v>589</v>
      </c>
      <c r="AP584" s="32" t="str">
        <f t="shared" si="82"/>
        <v>no contextual</v>
      </c>
      <c r="AQ584" s="32"/>
      <c r="AR584" s="32"/>
      <c r="AS584" s="32"/>
      <c r="AT584" s="32"/>
    </row>
    <row r="585" spans="2:46" ht="15" customHeight="1" x14ac:dyDescent="0.25">
      <c r="B585" s="32">
        <v>20160577</v>
      </c>
      <c r="C585" s="32"/>
      <c r="D585" s="32"/>
      <c r="E585" s="32"/>
      <c r="F585" s="32"/>
      <c r="G585" s="244"/>
      <c r="H585" s="244"/>
      <c r="I585" s="91">
        <f t="shared" si="87"/>
        <v>0</v>
      </c>
      <c r="J585" s="32"/>
      <c r="K585" s="32"/>
      <c r="L585" s="32"/>
      <c r="M585" s="32"/>
      <c r="N585" s="32"/>
      <c r="O585" s="32"/>
      <c r="P585" s="32"/>
      <c r="Q585" s="32"/>
      <c r="R585" s="186"/>
      <c r="S585" s="186"/>
      <c r="T585" s="254"/>
      <c r="U585" s="254">
        <f t="shared" si="83"/>
        <v>0</v>
      </c>
      <c r="V585" s="254">
        <f t="shared" si="84"/>
        <v>0</v>
      </c>
      <c r="W585" s="255"/>
      <c r="X585" s="26">
        <f t="shared" si="88"/>
        <v>0</v>
      </c>
      <c r="Y585" s="26">
        <f t="shared" si="85"/>
        <v>0</v>
      </c>
      <c r="Z585" s="26">
        <f t="shared" si="86"/>
        <v>0</v>
      </c>
      <c r="AA585" s="32"/>
      <c r="AB585" s="289"/>
      <c r="AC585" s="289"/>
      <c r="AD585" s="32">
        <v>3</v>
      </c>
      <c r="AE585" s="32" t="str">
        <f t="shared" si="89"/>
        <v>25</v>
      </c>
      <c r="AF585" s="32"/>
      <c r="AG585" s="32"/>
      <c r="AH585" s="32"/>
      <c r="AI585" s="32"/>
      <c r="AJ585" s="32"/>
      <c r="AK585" s="32"/>
      <c r="AL585" s="32"/>
      <c r="AM585" s="32">
        <v>450</v>
      </c>
      <c r="AN585" s="32" t="str">
        <f t="shared" ref="AN585:AN648" si="90">IF(ISNUMBER(SEARCH("retargeting",L585&amp;M585&amp;N585&amp;O585,1)),"Specify Tagging","No Retargeting")</f>
        <v>No Retargeting</v>
      </c>
      <c r="AO585" s="32" t="s">
        <v>589</v>
      </c>
      <c r="AP585" s="32" t="str">
        <f t="shared" ref="AP585:AP648" si="91">IF(ISNUMBER(SEARCH("Context",L585&amp;M585&amp;N585&amp;O585,1)),"Please Provide list","no contextual")</f>
        <v>no contextual</v>
      </c>
      <c r="AQ585" s="32"/>
      <c r="AR585" s="32"/>
      <c r="AS585" s="32"/>
      <c r="AT585" s="32"/>
    </row>
    <row r="586" spans="2:46" ht="15" customHeight="1" x14ac:dyDescent="0.25">
      <c r="B586" s="32">
        <v>20160578</v>
      </c>
      <c r="C586" s="32"/>
      <c r="D586" s="32"/>
      <c r="E586" s="32"/>
      <c r="F586" s="32"/>
      <c r="G586" s="244"/>
      <c r="H586" s="244"/>
      <c r="I586" s="91">
        <f t="shared" si="87"/>
        <v>0</v>
      </c>
      <c r="J586" s="32"/>
      <c r="K586" s="32"/>
      <c r="L586" s="32"/>
      <c r="M586" s="32"/>
      <c r="N586" s="32"/>
      <c r="O586" s="32"/>
      <c r="P586" s="32"/>
      <c r="Q586" s="32"/>
      <c r="R586" s="186"/>
      <c r="S586" s="186"/>
      <c r="T586" s="254"/>
      <c r="U586" s="254">
        <f t="shared" ref="U586:U649" si="92">T586*R586</f>
        <v>0</v>
      </c>
      <c r="V586" s="254">
        <f t="shared" ref="V586:V649" si="93">T586*S586</f>
        <v>0</v>
      </c>
      <c r="W586" s="255"/>
      <c r="X586" s="26">
        <f t="shared" si="88"/>
        <v>0</v>
      </c>
      <c r="Y586" s="26">
        <f t="shared" ref="Y586:Y649" si="94">X586*R586</f>
        <v>0</v>
      </c>
      <c r="Z586" s="26">
        <f t="shared" ref="Z586:Z649" si="95">X586*S586</f>
        <v>0</v>
      </c>
      <c r="AA586" s="32"/>
      <c r="AB586" s="289"/>
      <c r="AC586" s="289"/>
      <c r="AD586" s="32">
        <v>3</v>
      </c>
      <c r="AE586" s="32" t="str">
        <f t="shared" si="89"/>
        <v>25</v>
      </c>
      <c r="AF586" s="32"/>
      <c r="AG586" s="32"/>
      <c r="AH586" s="32"/>
      <c r="AI586" s="32"/>
      <c r="AJ586" s="32"/>
      <c r="AK586" s="32"/>
      <c r="AL586" s="32"/>
      <c r="AM586" s="32">
        <v>451</v>
      </c>
      <c r="AN586" s="32" t="str">
        <f t="shared" si="90"/>
        <v>No Retargeting</v>
      </c>
      <c r="AO586" s="32" t="s">
        <v>589</v>
      </c>
      <c r="AP586" s="32" t="str">
        <f t="shared" si="91"/>
        <v>no contextual</v>
      </c>
      <c r="AQ586" s="32"/>
      <c r="AR586" s="32"/>
      <c r="AS586" s="32"/>
      <c r="AT586" s="32"/>
    </row>
    <row r="587" spans="2:46" ht="15" customHeight="1" x14ac:dyDescent="0.25">
      <c r="B587" s="32">
        <v>20160579</v>
      </c>
      <c r="C587" s="32"/>
      <c r="D587" s="32"/>
      <c r="E587" s="32"/>
      <c r="F587" s="32"/>
      <c r="G587" s="244"/>
      <c r="H587" s="244"/>
      <c r="I587" s="91">
        <f t="shared" si="87"/>
        <v>0</v>
      </c>
      <c r="J587" s="32"/>
      <c r="K587" s="32"/>
      <c r="L587" s="32"/>
      <c r="M587" s="32"/>
      <c r="N587" s="32"/>
      <c r="O587" s="32"/>
      <c r="P587" s="32"/>
      <c r="Q587" s="32"/>
      <c r="R587" s="186"/>
      <c r="S587" s="186"/>
      <c r="T587" s="254"/>
      <c r="U587" s="254">
        <f t="shared" si="92"/>
        <v>0</v>
      </c>
      <c r="V587" s="254">
        <f t="shared" si="93"/>
        <v>0</v>
      </c>
      <c r="W587" s="255"/>
      <c r="X587" s="26">
        <f t="shared" si="88"/>
        <v>0</v>
      </c>
      <c r="Y587" s="26">
        <f t="shared" si="94"/>
        <v>0</v>
      </c>
      <c r="Z587" s="26">
        <f t="shared" si="95"/>
        <v>0</v>
      </c>
      <c r="AA587" s="32"/>
      <c r="AB587" s="289"/>
      <c r="AC587" s="289"/>
      <c r="AD587" s="32">
        <v>3</v>
      </c>
      <c r="AE587" s="32" t="str">
        <f t="shared" si="89"/>
        <v>25</v>
      </c>
      <c r="AF587" s="32"/>
      <c r="AG587" s="32"/>
      <c r="AH587" s="32"/>
      <c r="AI587" s="32"/>
      <c r="AJ587" s="32"/>
      <c r="AK587" s="32"/>
      <c r="AL587" s="32"/>
      <c r="AM587" s="32">
        <v>452</v>
      </c>
      <c r="AN587" s="32" t="str">
        <f t="shared" si="90"/>
        <v>No Retargeting</v>
      </c>
      <c r="AO587" s="32" t="s">
        <v>589</v>
      </c>
      <c r="AP587" s="32" t="str">
        <f t="shared" si="91"/>
        <v>no contextual</v>
      </c>
      <c r="AQ587" s="32"/>
      <c r="AR587" s="32"/>
      <c r="AS587" s="32"/>
      <c r="AT587" s="32"/>
    </row>
    <row r="588" spans="2:46" ht="15" customHeight="1" x14ac:dyDescent="0.25">
      <c r="B588" s="32">
        <v>20160580</v>
      </c>
      <c r="C588" s="32"/>
      <c r="D588" s="32"/>
      <c r="E588" s="32"/>
      <c r="F588" s="32"/>
      <c r="G588" s="244"/>
      <c r="H588" s="244"/>
      <c r="I588" s="91">
        <f t="shared" si="87"/>
        <v>0</v>
      </c>
      <c r="J588" s="32"/>
      <c r="K588" s="32"/>
      <c r="L588" s="32"/>
      <c r="M588" s="32"/>
      <c r="N588" s="32"/>
      <c r="O588" s="32"/>
      <c r="P588" s="32"/>
      <c r="Q588" s="32"/>
      <c r="R588" s="186"/>
      <c r="S588" s="186"/>
      <c r="T588" s="254"/>
      <c r="U588" s="254">
        <f t="shared" si="92"/>
        <v>0</v>
      </c>
      <c r="V588" s="254">
        <f t="shared" si="93"/>
        <v>0</v>
      </c>
      <c r="W588" s="255"/>
      <c r="X588" s="26">
        <f t="shared" si="88"/>
        <v>0</v>
      </c>
      <c r="Y588" s="26">
        <f t="shared" si="94"/>
        <v>0</v>
      </c>
      <c r="Z588" s="26">
        <f t="shared" si="95"/>
        <v>0</v>
      </c>
      <c r="AA588" s="32"/>
      <c r="AB588" s="289"/>
      <c r="AC588" s="289"/>
      <c r="AD588" s="32">
        <v>3</v>
      </c>
      <c r="AE588" s="32" t="str">
        <f t="shared" si="89"/>
        <v>25</v>
      </c>
      <c r="AF588" s="32"/>
      <c r="AG588" s="32"/>
      <c r="AH588" s="32"/>
      <c r="AI588" s="32"/>
      <c r="AJ588" s="32"/>
      <c r="AK588" s="32"/>
      <c r="AL588" s="32"/>
      <c r="AM588" s="32">
        <v>453</v>
      </c>
      <c r="AN588" s="32" t="str">
        <f t="shared" si="90"/>
        <v>No Retargeting</v>
      </c>
      <c r="AO588" s="32" t="s">
        <v>589</v>
      </c>
      <c r="AP588" s="32" t="str">
        <f t="shared" si="91"/>
        <v>no contextual</v>
      </c>
      <c r="AQ588" s="32"/>
      <c r="AR588" s="32"/>
      <c r="AS588" s="32"/>
      <c r="AT588" s="32"/>
    </row>
    <row r="589" spans="2:46" ht="15" customHeight="1" x14ac:dyDescent="0.25">
      <c r="B589" s="32">
        <v>20160581</v>
      </c>
      <c r="C589" s="32"/>
      <c r="D589" s="32"/>
      <c r="E589" s="32"/>
      <c r="F589" s="32"/>
      <c r="G589" s="244"/>
      <c r="H589" s="244"/>
      <c r="I589" s="91">
        <f t="shared" si="87"/>
        <v>0</v>
      </c>
      <c r="J589" s="32"/>
      <c r="K589" s="32"/>
      <c r="L589" s="32"/>
      <c r="M589" s="32"/>
      <c r="N589" s="32"/>
      <c r="O589" s="32"/>
      <c r="P589" s="32"/>
      <c r="Q589" s="32"/>
      <c r="R589" s="186"/>
      <c r="S589" s="186"/>
      <c r="T589" s="254"/>
      <c r="U589" s="254">
        <f t="shared" si="92"/>
        <v>0</v>
      </c>
      <c r="V589" s="254">
        <f t="shared" si="93"/>
        <v>0</v>
      </c>
      <c r="W589" s="255"/>
      <c r="X589" s="26">
        <f t="shared" si="88"/>
        <v>0</v>
      </c>
      <c r="Y589" s="26">
        <f t="shared" si="94"/>
        <v>0</v>
      </c>
      <c r="Z589" s="26">
        <f t="shared" si="95"/>
        <v>0</v>
      </c>
      <c r="AA589" s="32"/>
      <c r="AB589" s="289"/>
      <c r="AC589" s="289"/>
      <c r="AD589" s="32">
        <v>3</v>
      </c>
      <c r="AE589" s="32" t="str">
        <f t="shared" si="89"/>
        <v>25</v>
      </c>
      <c r="AF589" s="32"/>
      <c r="AG589" s="32"/>
      <c r="AH589" s="32"/>
      <c r="AI589" s="32"/>
      <c r="AJ589" s="32"/>
      <c r="AK589" s="32"/>
      <c r="AL589" s="32"/>
      <c r="AM589" s="32">
        <v>454</v>
      </c>
      <c r="AN589" s="32" t="str">
        <f t="shared" si="90"/>
        <v>No Retargeting</v>
      </c>
      <c r="AO589" s="32" t="s">
        <v>589</v>
      </c>
      <c r="AP589" s="32" t="str">
        <f t="shared" si="91"/>
        <v>no contextual</v>
      </c>
      <c r="AQ589" s="32"/>
      <c r="AR589" s="32"/>
      <c r="AS589" s="32"/>
      <c r="AT589" s="32"/>
    </row>
    <row r="590" spans="2:46" ht="15" customHeight="1" x14ac:dyDescent="0.25">
      <c r="B590" s="32">
        <v>20160582</v>
      </c>
      <c r="C590" s="32"/>
      <c r="D590" s="32"/>
      <c r="E590" s="32"/>
      <c r="F590" s="32"/>
      <c r="G590" s="244"/>
      <c r="H590" s="244"/>
      <c r="I590" s="91">
        <f t="shared" si="87"/>
        <v>0</v>
      </c>
      <c r="J590" s="32"/>
      <c r="K590" s="32"/>
      <c r="L590" s="32"/>
      <c r="M590" s="32"/>
      <c r="N590" s="32"/>
      <c r="O590" s="32"/>
      <c r="P590" s="32"/>
      <c r="Q590" s="32"/>
      <c r="R590" s="186"/>
      <c r="S590" s="186"/>
      <c r="T590" s="254"/>
      <c r="U590" s="254">
        <f t="shared" si="92"/>
        <v>0</v>
      </c>
      <c r="V590" s="254">
        <f t="shared" si="93"/>
        <v>0</v>
      </c>
      <c r="W590" s="255"/>
      <c r="X590" s="26">
        <f t="shared" si="88"/>
        <v>0</v>
      </c>
      <c r="Y590" s="26">
        <f t="shared" si="94"/>
        <v>0</v>
      </c>
      <c r="Z590" s="26">
        <f t="shared" si="95"/>
        <v>0</v>
      </c>
      <c r="AA590" s="32"/>
      <c r="AB590" s="289"/>
      <c r="AC590" s="289"/>
      <c r="AD590" s="32">
        <v>3</v>
      </c>
      <c r="AE590" s="32" t="str">
        <f t="shared" si="89"/>
        <v>25</v>
      </c>
      <c r="AF590" s="32"/>
      <c r="AG590" s="32"/>
      <c r="AH590" s="32"/>
      <c r="AI590" s="32"/>
      <c r="AJ590" s="32"/>
      <c r="AK590" s="32"/>
      <c r="AL590" s="32"/>
      <c r="AM590" s="32">
        <v>455</v>
      </c>
      <c r="AN590" s="32" t="str">
        <f t="shared" si="90"/>
        <v>No Retargeting</v>
      </c>
      <c r="AO590" s="32" t="s">
        <v>589</v>
      </c>
      <c r="AP590" s="32" t="str">
        <f t="shared" si="91"/>
        <v>no contextual</v>
      </c>
      <c r="AQ590" s="32"/>
      <c r="AR590" s="32"/>
      <c r="AS590" s="32"/>
      <c r="AT590" s="32"/>
    </row>
    <row r="591" spans="2:46" ht="15" customHeight="1" x14ac:dyDescent="0.25">
      <c r="B591" s="32">
        <v>20160583</v>
      </c>
      <c r="C591" s="32"/>
      <c r="D591" s="32"/>
      <c r="E591" s="32"/>
      <c r="F591" s="32"/>
      <c r="G591" s="244"/>
      <c r="H591" s="244"/>
      <c r="I591" s="91">
        <f t="shared" si="87"/>
        <v>0</v>
      </c>
      <c r="J591" s="32"/>
      <c r="K591" s="32"/>
      <c r="L591" s="32"/>
      <c r="M591" s="32"/>
      <c r="N591" s="32"/>
      <c r="O591" s="32"/>
      <c r="P591" s="32"/>
      <c r="Q591" s="32"/>
      <c r="R591" s="186"/>
      <c r="S591" s="186"/>
      <c r="T591" s="254"/>
      <c r="U591" s="254">
        <f t="shared" si="92"/>
        <v>0</v>
      </c>
      <c r="V591" s="254">
        <f t="shared" si="93"/>
        <v>0</v>
      </c>
      <c r="W591" s="255"/>
      <c r="X591" s="26">
        <f t="shared" si="88"/>
        <v>0</v>
      </c>
      <c r="Y591" s="26">
        <f t="shared" si="94"/>
        <v>0</v>
      </c>
      <c r="Z591" s="26">
        <f t="shared" si="95"/>
        <v>0</v>
      </c>
      <c r="AA591" s="32"/>
      <c r="AB591" s="289"/>
      <c r="AC591" s="289"/>
      <c r="AD591" s="32">
        <v>3</v>
      </c>
      <c r="AE591" s="32" t="str">
        <f t="shared" si="89"/>
        <v>25</v>
      </c>
      <c r="AF591" s="32"/>
      <c r="AG591" s="32"/>
      <c r="AH591" s="32"/>
      <c r="AI591" s="32"/>
      <c r="AJ591" s="32"/>
      <c r="AK591" s="32"/>
      <c r="AL591" s="32"/>
      <c r="AM591" s="32">
        <v>456</v>
      </c>
      <c r="AN591" s="32" t="str">
        <f t="shared" si="90"/>
        <v>No Retargeting</v>
      </c>
      <c r="AO591" s="32" t="s">
        <v>589</v>
      </c>
      <c r="AP591" s="32" t="str">
        <f t="shared" si="91"/>
        <v>no contextual</v>
      </c>
      <c r="AQ591" s="32"/>
      <c r="AR591" s="32"/>
      <c r="AS591" s="32"/>
      <c r="AT591" s="32"/>
    </row>
    <row r="592" spans="2:46" ht="15" customHeight="1" x14ac:dyDescent="0.25">
      <c r="B592" s="32">
        <v>20160584</v>
      </c>
      <c r="C592" s="32"/>
      <c r="D592" s="32"/>
      <c r="E592" s="32"/>
      <c r="F592" s="32"/>
      <c r="G592" s="244"/>
      <c r="H592" s="244"/>
      <c r="I592" s="91">
        <f t="shared" ref="I592:I655" si="96">IF(G592=0,0,(WORKDAY(G592,-5,Holidays)))</f>
        <v>0</v>
      </c>
      <c r="J592" s="32"/>
      <c r="K592" s="32"/>
      <c r="L592" s="32"/>
      <c r="M592" s="32"/>
      <c r="N592" s="32"/>
      <c r="O592" s="32"/>
      <c r="P592" s="32"/>
      <c r="Q592" s="32"/>
      <c r="R592" s="186"/>
      <c r="S592" s="186"/>
      <c r="T592" s="254"/>
      <c r="U592" s="254">
        <f t="shared" si="92"/>
        <v>0</v>
      </c>
      <c r="V592" s="254">
        <f t="shared" si="93"/>
        <v>0</v>
      </c>
      <c r="W592" s="255"/>
      <c r="X592" s="26">
        <f t="shared" ref="X592:X655" si="97">T592/1000*W592</f>
        <v>0</v>
      </c>
      <c r="Y592" s="26">
        <f t="shared" si="94"/>
        <v>0</v>
      </c>
      <c r="Z592" s="26">
        <f t="shared" si="95"/>
        <v>0</v>
      </c>
      <c r="AA592" s="32"/>
      <c r="AB592" s="289"/>
      <c r="AC592" s="289"/>
      <c r="AD592" s="32">
        <v>3</v>
      </c>
      <c r="AE592" s="32" t="str">
        <f t="shared" ref="AE592:AE655" si="98">IF(J592="xaxis TV","10","25")</f>
        <v>25</v>
      </c>
      <c r="AF592" s="32"/>
      <c r="AG592" s="32"/>
      <c r="AH592" s="32"/>
      <c r="AI592" s="32"/>
      <c r="AJ592" s="32"/>
      <c r="AK592" s="32"/>
      <c r="AL592" s="32"/>
      <c r="AM592" s="32">
        <v>457</v>
      </c>
      <c r="AN592" s="32" t="str">
        <f t="shared" si="90"/>
        <v>No Retargeting</v>
      </c>
      <c r="AO592" s="32" t="s">
        <v>589</v>
      </c>
      <c r="AP592" s="32" t="str">
        <f t="shared" si="91"/>
        <v>no contextual</v>
      </c>
      <c r="AQ592" s="32"/>
      <c r="AR592" s="32"/>
      <c r="AS592" s="32"/>
      <c r="AT592" s="32"/>
    </row>
    <row r="593" spans="2:46" ht="15" customHeight="1" x14ac:dyDescent="0.25">
      <c r="B593" s="32">
        <v>20160585</v>
      </c>
      <c r="C593" s="32"/>
      <c r="D593" s="32"/>
      <c r="E593" s="32"/>
      <c r="F593" s="32"/>
      <c r="G593" s="244"/>
      <c r="H593" s="244"/>
      <c r="I593" s="91">
        <f t="shared" si="96"/>
        <v>0</v>
      </c>
      <c r="J593" s="32"/>
      <c r="K593" s="32"/>
      <c r="L593" s="32"/>
      <c r="M593" s="32"/>
      <c r="N593" s="32"/>
      <c r="O593" s="32"/>
      <c r="P593" s="32"/>
      <c r="Q593" s="32"/>
      <c r="R593" s="186"/>
      <c r="S593" s="186"/>
      <c r="T593" s="254"/>
      <c r="U593" s="254">
        <f t="shared" si="92"/>
        <v>0</v>
      </c>
      <c r="V593" s="254">
        <f t="shared" si="93"/>
        <v>0</v>
      </c>
      <c r="W593" s="255"/>
      <c r="X593" s="26">
        <f t="shared" si="97"/>
        <v>0</v>
      </c>
      <c r="Y593" s="26">
        <f t="shared" si="94"/>
        <v>0</v>
      </c>
      <c r="Z593" s="26">
        <f t="shared" si="95"/>
        <v>0</v>
      </c>
      <c r="AA593" s="32"/>
      <c r="AB593" s="289"/>
      <c r="AC593" s="289"/>
      <c r="AD593" s="32">
        <v>3</v>
      </c>
      <c r="AE593" s="32" t="str">
        <f t="shared" si="98"/>
        <v>25</v>
      </c>
      <c r="AF593" s="32"/>
      <c r="AG593" s="32"/>
      <c r="AH593" s="32"/>
      <c r="AI593" s="32"/>
      <c r="AJ593" s="32"/>
      <c r="AK593" s="32"/>
      <c r="AL593" s="32"/>
      <c r="AM593" s="32">
        <v>458</v>
      </c>
      <c r="AN593" s="32" t="str">
        <f t="shared" si="90"/>
        <v>No Retargeting</v>
      </c>
      <c r="AO593" s="32" t="s">
        <v>589</v>
      </c>
      <c r="AP593" s="32" t="str">
        <f t="shared" si="91"/>
        <v>no contextual</v>
      </c>
      <c r="AQ593" s="32"/>
      <c r="AR593" s="32"/>
      <c r="AS593" s="32"/>
      <c r="AT593" s="32"/>
    </row>
    <row r="594" spans="2:46" ht="15" customHeight="1" x14ac:dyDescent="0.25">
      <c r="B594" s="32">
        <v>20160586</v>
      </c>
      <c r="C594" s="32"/>
      <c r="D594" s="32"/>
      <c r="E594" s="32"/>
      <c r="F594" s="32"/>
      <c r="G594" s="244"/>
      <c r="H594" s="244"/>
      <c r="I594" s="91">
        <f t="shared" si="96"/>
        <v>0</v>
      </c>
      <c r="J594" s="32"/>
      <c r="K594" s="32"/>
      <c r="L594" s="32"/>
      <c r="M594" s="32"/>
      <c r="N594" s="32"/>
      <c r="O594" s="32"/>
      <c r="P594" s="32"/>
      <c r="Q594" s="32"/>
      <c r="R594" s="186"/>
      <c r="S594" s="186"/>
      <c r="T594" s="254"/>
      <c r="U594" s="254">
        <f t="shared" si="92"/>
        <v>0</v>
      </c>
      <c r="V594" s="254">
        <f t="shared" si="93"/>
        <v>0</v>
      </c>
      <c r="W594" s="255"/>
      <c r="X594" s="26">
        <f t="shared" si="97"/>
        <v>0</v>
      </c>
      <c r="Y594" s="26">
        <f t="shared" si="94"/>
        <v>0</v>
      </c>
      <c r="Z594" s="26">
        <f t="shared" si="95"/>
        <v>0</v>
      </c>
      <c r="AA594" s="32"/>
      <c r="AB594" s="289"/>
      <c r="AC594" s="289"/>
      <c r="AD594" s="32">
        <v>3</v>
      </c>
      <c r="AE594" s="32" t="str">
        <f t="shared" si="98"/>
        <v>25</v>
      </c>
      <c r="AF594" s="32"/>
      <c r="AG594" s="32"/>
      <c r="AH594" s="32"/>
      <c r="AI594" s="32"/>
      <c r="AJ594" s="32"/>
      <c r="AK594" s="32"/>
      <c r="AL594" s="32"/>
      <c r="AM594" s="32">
        <v>459</v>
      </c>
      <c r="AN594" s="32" t="str">
        <f t="shared" si="90"/>
        <v>No Retargeting</v>
      </c>
      <c r="AO594" s="32" t="s">
        <v>589</v>
      </c>
      <c r="AP594" s="32" t="str">
        <f t="shared" si="91"/>
        <v>no contextual</v>
      </c>
      <c r="AQ594" s="32"/>
      <c r="AR594" s="32"/>
      <c r="AS594" s="32"/>
      <c r="AT594" s="32"/>
    </row>
    <row r="595" spans="2:46" ht="15" customHeight="1" x14ac:dyDescent="0.25">
      <c r="B595" s="32">
        <v>20160587</v>
      </c>
      <c r="C595" s="32"/>
      <c r="D595" s="32"/>
      <c r="E595" s="32"/>
      <c r="F595" s="32"/>
      <c r="G595" s="244"/>
      <c r="H595" s="244"/>
      <c r="I595" s="91">
        <f t="shared" si="96"/>
        <v>0</v>
      </c>
      <c r="J595" s="32"/>
      <c r="K595" s="32"/>
      <c r="L595" s="32"/>
      <c r="M595" s="32"/>
      <c r="N595" s="32"/>
      <c r="O595" s="32"/>
      <c r="P595" s="32"/>
      <c r="Q595" s="32"/>
      <c r="R595" s="186"/>
      <c r="S595" s="186"/>
      <c r="T595" s="254"/>
      <c r="U595" s="254">
        <f t="shared" si="92"/>
        <v>0</v>
      </c>
      <c r="V595" s="254">
        <f t="shared" si="93"/>
        <v>0</v>
      </c>
      <c r="W595" s="255"/>
      <c r="X595" s="26">
        <f t="shared" si="97"/>
        <v>0</v>
      </c>
      <c r="Y595" s="26">
        <f t="shared" si="94"/>
        <v>0</v>
      </c>
      <c r="Z595" s="26">
        <f t="shared" si="95"/>
        <v>0</v>
      </c>
      <c r="AA595" s="32"/>
      <c r="AB595" s="289"/>
      <c r="AC595" s="289"/>
      <c r="AD595" s="32">
        <v>3</v>
      </c>
      <c r="AE595" s="32" t="str">
        <f t="shared" si="98"/>
        <v>25</v>
      </c>
      <c r="AF595" s="32"/>
      <c r="AG595" s="32"/>
      <c r="AH595" s="32"/>
      <c r="AI595" s="32"/>
      <c r="AJ595" s="32"/>
      <c r="AK595" s="32"/>
      <c r="AL595" s="32"/>
      <c r="AM595" s="32">
        <v>460</v>
      </c>
      <c r="AN595" s="32" t="str">
        <f t="shared" si="90"/>
        <v>No Retargeting</v>
      </c>
      <c r="AO595" s="32" t="s">
        <v>589</v>
      </c>
      <c r="AP595" s="32" t="str">
        <f t="shared" si="91"/>
        <v>no contextual</v>
      </c>
      <c r="AQ595" s="32"/>
      <c r="AR595" s="32"/>
      <c r="AS595" s="32"/>
      <c r="AT595" s="32"/>
    </row>
    <row r="596" spans="2:46" ht="15" customHeight="1" x14ac:dyDescent="0.25">
      <c r="B596" s="32">
        <v>20160588</v>
      </c>
      <c r="C596" s="32"/>
      <c r="D596" s="32"/>
      <c r="E596" s="32"/>
      <c r="F596" s="32"/>
      <c r="G596" s="244"/>
      <c r="H596" s="244"/>
      <c r="I596" s="91">
        <f t="shared" si="96"/>
        <v>0</v>
      </c>
      <c r="J596" s="32"/>
      <c r="K596" s="32"/>
      <c r="L596" s="32"/>
      <c r="M596" s="32"/>
      <c r="N596" s="32"/>
      <c r="O596" s="32"/>
      <c r="P596" s="32"/>
      <c r="Q596" s="32"/>
      <c r="R596" s="186"/>
      <c r="S596" s="186"/>
      <c r="T596" s="254"/>
      <c r="U596" s="254">
        <f t="shared" si="92"/>
        <v>0</v>
      </c>
      <c r="V596" s="254">
        <f t="shared" si="93"/>
        <v>0</v>
      </c>
      <c r="W596" s="255"/>
      <c r="X596" s="26">
        <f t="shared" si="97"/>
        <v>0</v>
      </c>
      <c r="Y596" s="26">
        <f t="shared" si="94"/>
        <v>0</v>
      </c>
      <c r="Z596" s="26">
        <f t="shared" si="95"/>
        <v>0</v>
      </c>
      <c r="AA596" s="32"/>
      <c r="AB596" s="289"/>
      <c r="AC596" s="289"/>
      <c r="AD596" s="32">
        <v>3</v>
      </c>
      <c r="AE596" s="32" t="str">
        <f t="shared" si="98"/>
        <v>25</v>
      </c>
      <c r="AF596" s="32"/>
      <c r="AG596" s="32"/>
      <c r="AH596" s="32"/>
      <c r="AI596" s="32"/>
      <c r="AJ596" s="32"/>
      <c r="AK596" s="32"/>
      <c r="AL596" s="32"/>
      <c r="AM596" s="32">
        <v>461</v>
      </c>
      <c r="AN596" s="32" t="str">
        <f t="shared" si="90"/>
        <v>No Retargeting</v>
      </c>
      <c r="AO596" s="32" t="s">
        <v>589</v>
      </c>
      <c r="AP596" s="32" t="str">
        <f t="shared" si="91"/>
        <v>no contextual</v>
      </c>
      <c r="AQ596" s="32"/>
      <c r="AR596" s="32"/>
      <c r="AS596" s="32"/>
      <c r="AT596" s="32"/>
    </row>
    <row r="597" spans="2:46" ht="15" customHeight="1" x14ac:dyDescent="0.25">
      <c r="B597" s="32">
        <v>20160589</v>
      </c>
      <c r="C597" s="32"/>
      <c r="D597" s="32"/>
      <c r="E597" s="32"/>
      <c r="F597" s="32"/>
      <c r="G597" s="244"/>
      <c r="H597" s="244"/>
      <c r="I597" s="91">
        <f t="shared" si="96"/>
        <v>0</v>
      </c>
      <c r="J597" s="32"/>
      <c r="K597" s="32"/>
      <c r="L597" s="32"/>
      <c r="M597" s="32"/>
      <c r="N597" s="32"/>
      <c r="O597" s="32"/>
      <c r="P597" s="32"/>
      <c r="Q597" s="32"/>
      <c r="R597" s="186"/>
      <c r="S597" s="186"/>
      <c r="T597" s="254"/>
      <c r="U597" s="254">
        <f t="shared" si="92"/>
        <v>0</v>
      </c>
      <c r="V597" s="254">
        <f t="shared" si="93"/>
        <v>0</v>
      </c>
      <c r="W597" s="255"/>
      <c r="X597" s="26">
        <f t="shared" si="97"/>
        <v>0</v>
      </c>
      <c r="Y597" s="26">
        <f t="shared" si="94"/>
        <v>0</v>
      </c>
      <c r="Z597" s="26">
        <f t="shared" si="95"/>
        <v>0</v>
      </c>
      <c r="AA597" s="32"/>
      <c r="AB597" s="289"/>
      <c r="AC597" s="289"/>
      <c r="AD597" s="32">
        <v>3</v>
      </c>
      <c r="AE597" s="32" t="str">
        <f t="shared" si="98"/>
        <v>25</v>
      </c>
      <c r="AF597" s="32"/>
      <c r="AG597" s="32"/>
      <c r="AH597" s="32"/>
      <c r="AI597" s="32"/>
      <c r="AJ597" s="32"/>
      <c r="AK597" s="32"/>
      <c r="AL597" s="32"/>
      <c r="AM597" s="32">
        <v>462</v>
      </c>
      <c r="AN597" s="32" t="str">
        <f t="shared" si="90"/>
        <v>No Retargeting</v>
      </c>
      <c r="AO597" s="32" t="s">
        <v>589</v>
      </c>
      <c r="AP597" s="32" t="str">
        <f t="shared" si="91"/>
        <v>no contextual</v>
      </c>
      <c r="AQ597" s="32"/>
      <c r="AR597" s="32"/>
      <c r="AS597" s="32"/>
      <c r="AT597" s="32"/>
    </row>
    <row r="598" spans="2:46" ht="15" customHeight="1" x14ac:dyDescent="0.25">
      <c r="B598" s="32">
        <v>20160590</v>
      </c>
      <c r="C598" s="32"/>
      <c r="D598" s="32"/>
      <c r="E598" s="32"/>
      <c r="F598" s="32"/>
      <c r="G598" s="244"/>
      <c r="H598" s="244"/>
      <c r="I598" s="91">
        <f t="shared" si="96"/>
        <v>0</v>
      </c>
      <c r="J598" s="32"/>
      <c r="K598" s="32"/>
      <c r="L598" s="32"/>
      <c r="M598" s="32"/>
      <c r="N598" s="32"/>
      <c r="O598" s="32"/>
      <c r="P598" s="32"/>
      <c r="Q598" s="32"/>
      <c r="R598" s="186"/>
      <c r="S598" s="186"/>
      <c r="T598" s="254"/>
      <c r="U598" s="254">
        <f t="shared" si="92"/>
        <v>0</v>
      </c>
      <c r="V598" s="254">
        <f t="shared" si="93"/>
        <v>0</v>
      </c>
      <c r="W598" s="255"/>
      <c r="X598" s="26">
        <f t="shared" si="97"/>
        <v>0</v>
      </c>
      <c r="Y598" s="26">
        <f t="shared" si="94"/>
        <v>0</v>
      </c>
      <c r="Z598" s="26">
        <f t="shared" si="95"/>
        <v>0</v>
      </c>
      <c r="AA598" s="32"/>
      <c r="AB598" s="289"/>
      <c r="AC598" s="289"/>
      <c r="AD598" s="32">
        <v>3</v>
      </c>
      <c r="AE598" s="32" t="str">
        <f t="shared" si="98"/>
        <v>25</v>
      </c>
      <c r="AF598" s="32"/>
      <c r="AG598" s="32"/>
      <c r="AH598" s="32"/>
      <c r="AI598" s="32"/>
      <c r="AJ598" s="32"/>
      <c r="AK598" s="32"/>
      <c r="AL598" s="32"/>
      <c r="AM598" s="32">
        <v>463</v>
      </c>
      <c r="AN598" s="32" t="str">
        <f t="shared" si="90"/>
        <v>No Retargeting</v>
      </c>
      <c r="AO598" s="32" t="s">
        <v>589</v>
      </c>
      <c r="AP598" s="32" t="str">
        <f t="shared" si="91"/>
        <v>no contextual</v>
      </c>
      <c r="AQ598" s="32"/>
      <c r="AR598" s="32"/>
      <c r="AS598" s="32"/>
      <c r="AT598" s="32"/>
    </row>
    <row r="599" spans="2:46" ht="15" customHeight="1" x14ac:dyDescent="0.25">
      <c r="B599" s="32">
        <v>20160591</v>
      </c>
      <c r="C599" s="32"/>
      <c r="D599" s="32"/>
      <c r="E599" s="32"/>
      <c r="F599" s="32"/>
      <c r="G599" s="244"/>
      <c r="H599" s="244"/>
      <c r="I599" s="91">
        <f t="shared" si="96"/>
        <v>0</v>
      </c>
      <c r="J599" s="32"/>
      <c r="K599" s="32"/>
      <c r="L599" s="32"/>
      <c r="M599" s="32"/>
      <c r="N599" s="32"/>
      <c r="O599" s="32"/>
      <c r="P599" s="32"/>
      <c r="Q599" s="32"/>
      <c r="R599" s="186"/>
      <c r="S599" s="186"/>
      <c r="T599" s="254"/>
      <c r="U599" s="254">
        <f t="shared" si="92"/>
        <v>0</v>
      </c>
      <c r="V599" s="254">
        <f t="shared" si="93"/>
        <v>0</v>
      </c>
      <c r="W599" s="255"/>
      <c r="X599" s="26">
        <f t="shared" si="97"/>
        <v>0</v>
      </c>
      <c r="Y599" s="26">
        <f t="shared" si="94"/>
        <v>0</v>
      </c>
      <c r="Z599" s="26">
        <f t="shared" si="95"/>
        <v>0</v>
      </c>
      <c r="AA599" s="32"/>
      <c r="AB599" s="289"/>
      <c r="AC599" s="289"/>
      <c r="AD599" s="32">
        <v>3</v>
      </c>
      <c r="AE599" s="32" t="str">
        <f t="shared" si="98"/>
        <v>25</v>
      </c>
      <c r="AF599" s="32"/>
      <c r="AG599" s="32"/>
      <c r="AH599" s="32"/>
      <c r="AI599" s="32"/>
      <c r="AJ599" s="32"/>
      <c r="AK599" s="32"/>
      <c r="AL599" s="32"/>
      <c r="AM599" s="32">
        <v>464</v>
      </c>
      <c r="AN599" s="32" t="str">
        <f t="shared" si="90"/>
        <v>No Retargeting</v>
      </c>
      <c r="AO599" s="32" t="s">
        <v>589</v>
      </c>
      <c r="AP599" s="32" t="str">
        <f t="shared" si="91"/>
        <v>no contextual</v>
      </c>
      <c r="AQ599" s="32"/>
      <c r="AR599" s="32"/>
      <c r="AS599" s="32"/>
      <c r="AT599" s="32"/>
    </row>
    <row r="600" spans="2:46" ht="15" customHeight="1" x14ac:dyDescent="0.25">
      <c r="B600" s="32">
        <v>20160592</v>
      </c>
      <c r="C600" s="32"/>
      <c r="D600" s="32"/>
      <c r="E600" s="32"/>
      <c r="F600" s="32"/>
      <c r="G600" s="244"/>
      <c r="H600" s="244"/>
      <c r="I600" s="91">
        <f t="shared" si="96"/>
        <v>0</v>
      </c>
      <c r="J600" s="32"/>
      <c r="K600" s="32"/>
      <c r="L600" s="32"/>
      <c r="M600" s="32"/>
      <c r="N600" s="32"/>
      <c r="O600" s="32"/>
      <c r="P600" s="32"/>
      <c r="Q600" s="32"/>
      <c r="R600" s="186"/>
      <c r="S600" s="186"/>
      <c r="T600" s="254"/>
      <c r="U600" s="254">
        <f t="shared" si="92"/>
        <v>0</v>
      </c>
      <c r="V600" s="254">
        <f t="shared" si="93"/>
        <v>0</v>
      </c>
      <c r="W600" s="255"/>
      <c r="X600" s="26">
        <f t="shared" si="97"/>
        <v>0</v>
      </c>
      <c r="Y600" s="26">
        <f t="shared" si="94"/>
        <v>0</v>
      </c>
      <c r="Z600" s="26">
        <f t="shared" si="95"/>
        <v>0</v>
      </c>
      <c r="AA600" s="32"/>
      <c r="AB600" s="289"/>
      <c r="AC600" s="289"/>
      <c r="AD600" s="32">
        <v>3</v>
      </c>
      <c r="AE600" s="32" t="str">
        <f t="shared" si="98"/>
        <v>25</v>
      </c>
      <c r="AF600" s="32"/>
      <c r="AG600" s="32"/>
      <c r="AH600" s="32"/>
      <c r="AI600" s="32"/>
      <c r="AJ600" s="32"/>
      <c r="AK600" s="32"/>
      <c r="AL600" s="32"/>
      <c r="AM600" s="32">
        <v>465</v>
      </c>
      <c r="AN600" s="32" t="str">
        <f t="shared" si="90"/>
        <v>No Retargeting</v>
      </c>
      <c r="AO600" s="32" t="s">
        <v>589</v>
      </c>
      <c r="AP600" s="32" t="str">
        <f t="shared" si="91"/>
        <v>no contextual</v>
      </c>
      <c r="AQ600" s="32"/>
      <c r="AR600" s="32"/>
      <c r="AS600" s="32"/>
      <c r="AT600" s="32"/>
    </row>
    <row r="601" spans="2:46" ht="15" customHeight="1" x14ac:dyDescent="0.25">
      <c r="B601" s="32">
        <v>20160593</v>
      </c>
      <c r="C601" s="32"/>
      <c r="D601" s="32"/>
      <c r="E601" s="32"/>
      <c r="F601" s="32"/>
      <c r="G601" s="244"/>
      <c r="H601" s="244"/>
      <c r="I601" s="91">
        <f t="shared" si="96"/>
        <v>0</v>
      </c>
      <c r="J601" s="32"/>
      <c r="K601" s="32"/>
      <c r="L601" s="32"/>
      <c r="M601" s="32"/>
      <c r="N601" s="32"/>
      <c r="O601" s="32"/>
      <c r="P601" s="32"/>
      <c r="Q601" s="32"/>
      <c r="R601" s="186"/>
      <c r="S601" s="186"/>
      <c r="T601" s="254"/>
      <c r="U601" s="254">
        <f t="shared" si="92"/>
        <v>0</v>
      </c>
      <c r="V601" s="254">
        <f t="shared" si="93"/>
        <v>0</v>
      </c>
      <c r="W601" s="255"/>
      <c r="X601" s="26">
        <f t="shared" si="97"/>
        <v>0</v>
      </c>
      <c r="Y601" s="26">
        <f t="shared" si="94"/>
        <v>0</v>
      </c>
      <c r="Z601" s="26">
        <f t="shared" si="95"/>
        <v>0</v>
      </c>
      <c r="AA601" s="32"/>
      <c r="AB601" s="289"/>
      <c r="AC601" s="289"/>
      <c r="AD601" s="32">
        <v>3</v>
      </c>
      <c r="AE601" s="32" t="str">
        <f t="shared" si="98"/>
        <v>25</v>
      </c>
      <c r="AF601" s="32"/>
      <c r="AG601" s="32"/>
      <c r="AH601" s="32"/>
      <c r="AI601" s="32"/>
      <c r="AJ601" s="32"/>
      <c r="AK601" s="32"/>
      <c r="AL601" s="32"/>
      <c r="AM601" s="32">
        <v>466</v>
      </c>
      <c r="AN601" s="32" t="str">
        <f t="shared" si="90"/>
        <v>No Retargeting</v>
      </c>
      <c r="AO601" s="32" t="s">
        <v>589</v>
      </c>
      <c r="AP601" s="32" t="str">
        <f t="shared" si="91"/>
        <v>no contextual</v>
      </c>
      <c r="AQ601" s="32"/>
      <c r="AR601" s="32"/>
      <c r="AS601" s="32"/>
      <c r="AT601" s="32"/>
    </row>
    <row r="602" spans="2:46" ht="15" customHeight="1" x14ac:dyDescent="0.25">
      <c r="B602" s="32">
        <v>20160594</v>
      </c>
      <c r="C602" s="32"/>
      <c r="D602" s="32"/>
      <c r="E602" s="32"/>
      <c r="F602" s="32"/>
      <c r="G602" s="244"/>
      <c r="H602" s="244"/>
      <c r="I602" s="91">
        <f t="shared" si="96"/>
        <v>0</v>
      </c>
      <c r="J602" s="32"/>
      <c r="K602" s="32"/>
      <c r="L602" s="32"/>
      <c r="M602" s="32"/>
      <c r="N602" s="32"/>
      <c r="O602" s="32"/>
      <c r="P602" s="32"/>
      <c r="Q602" s="32"/>
      <c r="R602" s="186"/>
      <c r="S602" s="186"/>
      <c r="T602" s="254"/>
      <c r="U602" s="254">
        <f t="shared" si="92"/>
        <v>0</v>
      </c>
      <c r="V602" s="254">
        <f t="shared" si="93"/>
        <v>0</v>
      </c>
      <c r="W602" s="255"/>
      <c r="X602" s="26">
        <f t="shared" si="97"/>
        <v>0</v>
      </c>
      <c r="Y602" s="26">
        <f t="shared" si="94"/>
        <v>0</v>
      </c>
      <c r="Z602" s="26">
        <f t="shared" si="95"/>
        <v>0</v>
      </c>
      <c r="AA602" s="32"/>
      <c r="AB602" s="289"/>
      <c r="AC602" s="289"/>
      <c r="AD602" s="32">
        <v>3</v>
      </c>
      <c r="AE602" s="32" t="str">
        <f t="shared" si="98"/>
        <v>25</v>
      </c>
      <c r="AF602" s="32"/>
      <c r="AG602" s="32"/>
      <c r="AH602" s="32"/>
      <c r="AI602" s="32"/>
      <c r="AJ602" s="32"/>
      <c r="AK602" s="32"/>
      <c r="AL602" s="32"/>
      <c r="AM602" s="32">
        <v>467</v>
      </c>
      <c r="AN602" s="32" t="str">
        <f t="shared" si="90"/>
        <v>No Retargeting</v>
      </c>
      <c r="AO602" s="32" t="s">
        <v>589</v>
      </c>
      <c r="AP602" s="32" t="str">
        <f t="shared" si="91"/>
        <v>no contextual</v>
      </c>
      <c r="AQ602" s="32"/>
      <c r="AR602" s="32"/>
      <c r="AS602" s="32"/>
      <c r="AT602" s="32"/>
    </row>
    <row r="603" spans="2:46" ht="15" customHeight="1" x14ac:dyDescent="0.25">
      <c r="B603" s="32">
        <v>20160595</v>
      </c>
      <c r="C603" s="32"/>
      <c r="D603" s="32"/>
      <c r="E603" s="32"/>
      <c r="F603" s="32"/>
      <c r="G603" s="244"/>
      <c r="H603" s="244"/>
      <c r="I603" s="91">
        <f t="shared" si="96"/>
        <v>0</v>
      </c>
      <c r="J603" s="32"/>
      <c r="K603" s="32"/>
      <c r="L603" s="32"/>
      <c r="M603" s="32"/>
      <c r="N603" s="32"/>
      <c r="O603" s="32"/>
      <c r="P603" s="32"/>
      <c r="Q603" s="32"/>
      <c r="R603" s="186"/>
      <c r="S603" s="186"/>
      <c r="T603" s="254"/>
      <c r="U603" s="254">
        <f t="shared" si="92"/>
        <v>0</v>
      </c>
      <c r="V603" s="254">
        <f t="shared" si="93"/>
        <v>0</v>
      </c>
      <c r="W603" s="255"/>
      <c r="X603" s="26">
        <f t="shared" si="97"/>
        <v>0</v>
      </c>
      <c r="Y603" s="26">
        <f t="shared" si="94"/>
        <v>0</v>
      </c>
      <c r="Z603" s="26">
        <f t="shared" si="95"/>
        <v>0</v>
      </c>
      <c r="AA603" s="32"/>
      <c r="AB603" s="289"/>
      <c r="AC603" s="289"/>
      <c r="AD603" s="32">
        <v>3</v>
      </c>
      <c r="AE603" s="32" t="str">
        <f t="shared" si="98"/>
        <v>25</v>
      </c>
      <c r="AF603" s="32"/>
      <c r="AG603" s="32"/>
      <c r="AH603" s="32"/>
      <c r="AI603" s="32"/>
      <c r="AJ603" s="32"/>
      <c r="AK603" s="32"/>
      <c r="AL603" s="32"/>
      <c r="AM603" s="32">
        <v>468</v>
      </c>
      <c r="AN603" s="32" t="str">
        <f t="shared" si="90"/>
        <v>No Retargeting</v>
      </c>
      <c r="AO603" s="32" t="s">
        <v>589</v>
      </c>
      <c r="AP603" s="32" t="str">
        <f t="shared" si="91"/>
        <v>no contextual</v>
      </c>
      <c r="AQ603" s="32"/>
      <c r="AR603" s="32"/>
      <c r="AS603" s="32"/>
      <c r="AT603" s="32"/>
    </row>
    <row r="604" spans="2:46" ht="15" customHeight="1" x14ac:dyDescent="0.25">
      <c r="B604" s="32">
        <v>20160596</v>
      </c>
      <c r="C604" s="32"/>
      <c r="D604" s="32"/>
      <c r="E604" s="32"/>
      <c r="F604" s="32"/>
      <c r="G604" s="244"/>
      <c r="H604" s="244"/>
      <c r="I604" s="91">
        <f t="shared" si="96"/>
        <v>0</v>
      </c>
      <c r="J604" s="32"/>
      <c r="K604" s="32"/>
      <c r="L604" s="32"/>
      <c r="M604" s="32"/>
      <c r="N604" s="32"/>
      <c r="O604" s="32"/>
      <c r="P604" s="32"/>
      <c r="Q604" s="32"/>
      <c r="R604" s="186"/>
      <c r="S604" s="186"/>
      <c r="T604" s="254"/>
      <c r="U604" s="254">
        <f t="shared" si="92"/>
        <v>0</v>
      </c>
      <c r="V604" s="254">
        <f t="shared" si="93"/>
        <v>0</v>
      </c>
      <c r="W604" s="255"/>
      <c r="X604" s="26">
        <f t="shared" si="97"/>
        <v>0</v>
      </c>
      <c r="Y604" s="26">
        <f t="shared" si="94"/>
        <v>0</v>
      </c>
      <c r="Z604" s="26">
        <f t="shared" si="95"/>
        <v>0</v>
      </c>
      <c r="AA604" s="32"/>
      <c r="AB604" s="289"/>
      <c r="AC604" s="289"/>
      <c r="AD604" s="32">
        <v>3</v>
      </c>
      <c r="AE604" s="32" t="str">
        <f t="shared" si="98"/>
        <v>25</v>
      </c>
      <c r="AF604" s="32"/>
      <c r="AG604" s="32"/>
      <c r="AH604" s="32"/>
      <c r="AI604" s="32"/>
      <c r="AJ604" s="32"/>
      <c r="AK604" s="32"/>
      <c r="AL604" s="32"/>
      <c r="AM604" s="32">
        <v>469</v>
      </c>
      <c r="AN604" s="32" t="str">
        <f t="shared" si="90"/>
        <v>No Retargeting</v>
      </c>
      <c r="AO604" s="32" t="s">
        <v>589</v>
      </c>
      <c r="AP604" s="32" t="str">
        <f t="shared" si="91"/>
        <v>no contextual</v>
      </c>
      <c r="AQ604" s="32"/>
      <c r="AR604" s="32"/>
      <c r="AS604" s="32"/>
      <c r="AT604" s="32"/>
    </row>
    <row r="605" spans="2:46" ht="15" customHeight="1" x14ac:dyDescent="0.25">
      <c r="B605" s="32">
        <v>20160597</v>
      </c>
      <c r="C605" s="32"/>
      <c r="D605" s="32"/>
      <c r="E605" s="32"/>
      <c r="F605" s="32"/>
      <c r="G605" s="244"/>
      <c r="H605" s="244"/>
      <c r="I605" s="91">
        <f t="shared" si="96"/>
        <v>0</v>
      </c>
      <c r="J605" s="32"/>
      <c r="K605" s="32"/>
      <c r="L605" s="32"/>
      <c r="M605" s="32"/>
      <c r="N605" s="32"/>
      <c r="O605" s="32"/>
      <c r="P605" s="32"/>
      <c r="Q605" s="32"/>
      <c r="R605" s="186"/>
      <c r="S605" s="186"/>
      <c r="T605" s="254"/>
      <c r="U605" s="254">
        <f t="shared" si="92"/>
        <v>0</v>
      </c>
      <c r="V605" s="254">
        <f t="shared" si="93"/>
        <v>0</v>
      </c>
      <c r="W605" s="255"/>
      <c r="X605" s="26">
        <f t="shared" si="97"/>
        <v>0</v>
      </c>
      <c r="Y605" s="26">
        <f t="shared" si="94"/>
        <v>0</v>
      </c>
      <c r="Z605" s="26">
        <f t="shared" si="95"/>
        <v>0</v>
      </c>
      <c r="AA605" s="32"/>
      <c r="AB605" s="289"/>
      <c r="AC605" s="289"/>
      <c r="AD605" s="32">
        <v>3</v>
      </c>
      <c r="AE605" s="32" t="str">
        <f t="shared" si="98"/>
        <v>25</v>
      </c>
      <c r="AF605" s="32"/>
      <c r="AG605" s="32"/>
      <c r="AH605" s="32"/>
      <c r="AI605" s="32"/>
      <c r="AJ605" s="32"/>
      <c r="AK605" s="32"/>
      <c r="AL605" s="32"/>
      <c r="AM605" s="32">
        <v>470</v>
      </c>
      <c r="AN605" s="32" t="str">
        <f t="shared" si="90"/>
        <v>No Retargeting</v>
      </c>
      <c r="AO605" s="32" t="s">
        <v>589</v>
      </c>
      <c r="AP605" s="32" t="str">
        <f t="shared" si="91"/>
        <v>no contextual</v>
      </c>
      <c r="AQ605" s="32"/>
      <c r="AR605" s="32"/>
      <c r="AS605" s="32"/>
      <c r="AT605" s="32"/>
    </row>
    <row r="606" spans="2:46" ht="15" customHeight="1" x14ac:dyDescent="0.25">
      <c r="B606" s="32">
        <v>20160598</v>
      </c>
      <c r="C606" s="32"/>
      <c r="D606" s="32"/>
      <c r="E606" s="32"/>
      <c r="F606" s="32"/>
      <c r="G606" s="244"/>
      <c r="H606" s="244"/>
      <c r="I606" s="91">
        <f t="shared" si="96"/>
        <v>0</v>
      </c>
      <c r="J606" s="32"/>
      <c r="K606" s="32"/>
      <c r="L606" s="32"/>
      <c r="M606" s="32"/>
      <c r="N606" s="32"/>
      <c r="O606" s="32"/>
      <c r="P606" s="32"/>
      <c r="Q606" s="32"/>
      <c r="R606" s="186"/>
      <c r="S606" s="186"/>
      <c r="T606" s="254"/>
      <c r="U606" s="254">
        <f t="shared" si="92"/>
        <v>0</v>
      </c>
      <c r="V606" s="254">
        <f t="shared" si="93"/>
        <v>0</v>
      </c>
      <c r="W606" s="255"/>
      <c r="X606" s="26">
        <f t="shared" si="97"/>
        <v>0</v>
      </c>
      <c r="Y606" s="26">
        <f t="shared" si="94"/>
        <v>0</v>
      </c>
      <c r="Z606" s="26">
        <f t="shared" si="95"/>
        <v>0</v>
      </c>
      <c r="AA606" s="32"/>
      <c r="AB606" s="289"/>
      <c r="AC606" s="289"/>
      <c r="AD606" s="32">
        <v>3</v>
      </c>
      <c r="AE606" s="32" t="str">
        <f t="shared" si="98"/>
        <v>25</v>
      </c>
      <c r="AF606" s="32"/>
      <c r="AG606" s="32"/>
      <c r="AH606" s="32"/>
      <c r="AI606" s="32"/>
      <c r="AJ606" s="32"/>
      <c r="AK606" s="32"/>
      <c r="AL606" s="32"/>
      <c r="AM606" s="32">
        <v>471</v>
      </c>
      <c r="AN606" s="32" t="str">
        <f t="shared" si="90"/>
        <v>No Retargeting</v>
      </c>
      <c r="AO606" s="32" t="s">
        <v>589</v>
      </c>
      <c r="AP606" s="32" t="str">
        <f t="shared" si="91"/>
        <v>no contextual</v>
      </c>
      <c r="AQ606" s="32"/>
      <c r="AR606" s="32"/>
      <c r="AS606" s="32"/>
      <c r="AT606" s="32"/>
    </row>
    <row r="607" spans="2:46" ht="15" customHeight="1" x14ac:dyDescent="0.25">
      <c r="B607" s="32">
        <v>20160599</v>
      </c>
      <c r="C607" s="32"/>
      <c r="D607" s="32"/>
      <c r="E607" s="32"/>
      <c r="F607" s="32"/>
      <c r="G607" s="244"/>
      <c r="H607" s="244"/>
      <c r="I607" s="91">
        <f t="shared" si="96"/>
        <v>0</v>
      </c>
      <c r="J607" s="32"/>
      <c r="K607" s="32"/>
      <c r="L607" s="32"/>
      <c r="M607" s="32"/>
      <c r="N607" s="32"/>
      <c r="O607" s="32"/>
      <c r="P607" s="32"/>
      <c r="Q607" s="32"/>
      <c r="R607" s="186"/>
      <c r="S607" s="186"/>
      <c r="T607" s="254"/>
      <c r="U607" s="254">
        <f t="shared" si="92"/>
        <v>0</v>
      </c>
      <c r="V607" s="254">
        <f t="shared" si="93"/>
        <v>0</v>
      </c>
      <c r="W607" s="255"/>
      <c r="X607" s="26">
        <f t="shared" si="97"/>
        <v>0</v>
      </c>
      <c r="Y607" s="26">
        <f t="shared" si="94"/>
        <v>0</v>
      </c>
      <c r="Z607" s="26">
        <f t="shared" si="95"/>
        <v>0</v>
      </c>
      <c r="AA607" s="32"/>
      <c r="AB607" s="289"/>
      <c r="AC607" s="289"/>
      <c r="AD607" s="32">
        <v>3</v>
      </c>
      <c r="AE607" s="32" t="str">
        <f t="shared" si="98"/>
        <v>25</v>
      </c>
      <c r="AF607" s="32"/>
      <c r="AG607" s="32"/>
      <c r="AH607" s="32"/>
      <c r="AI607" s="32"/>
      <c r="AJ607" s="32"/>
      <c r="AK607" s="32"/>
      <c r="AL607" s="32"/>
      <c r="AM607" s="32">
        <v>472</v>
      </c>
      <c r="AN607" s="32" t="str">
        <f t="shared" si="90"/>
        <v>No Retargeting</v>
      </c>
      <c r="AO607" s="32" t="s">
        <v>589</v>
      </c>
      <c r="AP607" s="32" t="str">
        <f t="shared" si="91"/>
        <v>no contextual</v>
      </c>
      <c r="AQ607" s="32"/>
      <c r="AR607" s="32"/>
      <c r="AS607" s="32"/>
      <c r="AT607" s="32"/>
    </row>
    <row r="608" spans="2:46" ht="15" customHeight="1" x14ac:dyDescent="0.25">
      <c r="B608" s="32">
        <v>20160600</v>
      </c>
      <c r="C608" s="32"/>
      <c r="D608" s="32"/>
      <c r="E608" s="32"/>
      <c r="F608" s="32"/>
      <c r="G608" s="244"/>
      <c r="H608" s="244"/>
      <c r="I608" s="91">
        <f t="shared" si="96"/>
        <v>0</v>
      </c>
      <c r="J608" s="32"/>
      <c r="K608" s="32"/>
      <c r="L608" s="32"/>
      <c r="M608" s="32"/>
      <c r="N608" s="32"/>
      <c r="O608" s="32"/>
      <c r="P608" s="32"/>
      <c r="Q608" s="32"/>
      <c r="R608" s="186"/>
      <c r="S608" s="186"/>
      <c r="T608" s="254"/>
      <c r="U608" s="254">
        <f t="shared" si="92"/>
        <v>0</v>
      </c>
      <c r="V608" s="254">
        <f t="shared" si="93"/>
        <v>0</v>
      </c>
      <c r="W608" s="255"/>
      <c r="X608" s="26">
        <f t="shared" si="97"/>
        <v>0</v>
      </c>
      <c r="Y608" s="26">
        <f t="shared" si="94"/>
        <v>0</v>
      </c>
      <c r="Z608" s="26">
        <f t="shared" si="95"/>
        <v>0</v>
      </c>
      <c r="AA608" s="32"/>
      <c r="AB608" s="289"/>
      <c r="AC608" s="289"/>
      <c r="AD608" s="32">
        <v>3</v>
      </c>
      <c r="AE608" s="32" t="str">
        <f t="shared" si="98"/>
        <v>25</v>
      </c>
      <c r="AF608" s="32"/>
      <c r="AG608" s="32"/>
      <c r="AH608" s="32"/>
      <c r="AI608" s="32"/>
      <c r="AJ608" s="32"/>
      <c r="AK608" s="32"/>
      <c r="AL608" s="32"/>
      <c r="AM608" s="32">
        <v>473</v>
      </c>
      <c r="AN608" s="32" t="str">
        <f t="shared" si="90"/>
        <v>No Retargeting</v>
      </c>
      <c r="AO608" s="32" t="s">
        <v>589</v>
      </c>
      <c r="AP608" s="32" t="str">
        <f t="shared" si="91"/>
        <v>no contextual</v>
      </c>
      <c r="AQ608" s="32"/>
      <c r="AR608" s="32"/>
      <c r="AS608" s="32"/>
      <c r="AT608" s="32"/>
    </row>
    <row r="609" spans="2:46" ht="15" customHeight="1" x14ac:dyDescent="0.25">
      <c r="B609" s="32">
        <v>20160601</v>
      </c>
      <c r="C609" s="32"/>
      <c r="D609" s="32"/>
      <c r="E609" s="32"/>
      <c r="F609" s="32"/>
      <c r="G609" s="244"/>
      <c r="H609" s="244"/>
      <c r="I609" s="91">
        <f t="shared" si="96"/>
        <v>0</v>
      </c>
      <c r="J609" s="32"/>
      <c r="K609" s="32"/>
      <c r="L609" s="32"/>
      <c r="M609" s="32"/>
      <c r="N609" s="32"/>
      <c r="O609" s="32"/>
      <c r="P609" s="32"/>
      <c r="Q609" s="32"/>
      <c r="R609" s="186"/>
      <c r="S609" s="186"/>
      <c r="T609" s="254"/>
      <c r="U609" s="254">
        <f t="shared" si="92"/>
        <v>0</v>
      </c>
      <c r="V609" s="254">
        <f t="shared" si="93"/>
        <v>0</v>
      </c>
      <c r="W609" s="255"/>
      <c r="X609" s="26">
        <f t="shared" si="97"/>
        <v>0</v>
      </c>
      <c r="Y609" s="26">
        <f t="shared" si="94"/>
        <v>0</v>
      </c>
      <c r="Z609" s="26">
        <f t="shared" si="95"/>
        <v>0</v>
      </c>
      <c r="AA609" s="32"/>
      <c r="AB609" s="289"/>
      <c r="AC609" s="289"/>
      <c r="AD609" s="32">
        <v>3</v>
      </c>
      <c r="AE609" s="32" t="str">
        <f t="shared" si="98"/>
        <v>25</v>
      </c>
      <c r="AF609" s="32"/>
      <c r="AG609" s="32"/>
      <c r="AH609" s="32"/>
      <c r="AI609" s="32"/>
      <c r="AJ609" s="32"/>
      <c r="AK609" s="32"/>
      <c r="AL609" s="32"/>
      <c r="AM609" s="32">
        <v>474</v>
      </c>
      <c r="AN609" s="32" t="str">
        <f t="shared" si="90"/>
        <v>No Retargeting</v>
      </c>
      <c r="AO609" s="32" t="s">
        <v>589</v>
      </c>
      <c r="AP609" s="32" t="str">
        <f t="shared" si="91"/>
        <v>no contextual</v>
      </c>
      <c r="AQ609" s="32"/>
      <c r="AR609" s="32"/>
      <c r="AS609" s="32"/>
      <c r="AT609" s="32"/>
    </row>
    <row r="610" spans="2:46" ht="15" customHeight="1" x14ac:dyDescent="0.25">
      <c r="B610" s="32">
        <v>20160602</v>
      </c>
      <c r="C610" s="32"/>
      <c r="D610" s="32"/>
      <c r="E610" s="32"/>
      <c r="F610" s="32"/>
      <c r="G610" s="244"/>
      <c r="H610" s="244"/>
      <c r="I610" s="91">
        <f t="shared" si="96"/>
        <v>0</v>
      </c>
      <c r="J610" s="32"/>
      <c r="K610" s="32"/>
      <c r="L610" s="32"/>
      <c r="M610" s="32"/>
      <c r="N610" s="32"/>
      <c r="O610" s="32"/>
      <c r="P610" s="32"/>
      <c r="Q610" s="32"/>
      <c r="R610" s="186"/>
      <c r="S610" s="186"/>
      <c r="T610" s="254"/>
      <c r="U610" s="254">
        <f t="shared" si="92"/>
        <v>0</v>
      </c>
      <c r="V610" s="254">
        <f t="shared" si="93"/>
        <v>0</v>
      </c>
      <c r="W610" s="255"/>
      <c r="X610" s="26">
        <f t="shared" si="97"/>
        <v>0</v>
      </c>
      <c r="Y610" s="26">
        <f t="shared" si="94"/>
        <v>0</v>
      </c>
      <c r="Z610" s="26">
        <f t="shared" si="95"/>
        <v>0</v>
      </c>
      <c r="AA610" s="32"/>
      <c r="AB610" s="289"/>
      <c r="AC610" s="289"/>
      <c r="AD610" s="32">
        <v>3</v>
      </c>
      <c r="AE610" s="32" t="str">
        <f t="shared" si="98"/>
        <v>25</v>
      </c>
      <c r="AF610" s="32"/>
      <c r="AG610" s="32"/>
      <c r="AH610" s="32"/>
      <c r="AI610" s="32"/>
      <c r="AJ610" s="32"/>
      <c r="AK610" s="32"/>
      <c r="AL610" s="32"/>
      <c r="AM610" s="32">
        <v>475</v>
      </c>
      <c r="AN610" s="32" t="str">
        <f t="shared" si="90"/>
        <v>No Retargeting</v>
      </c>
      <c r="AO610" s="32" t="s">
        <v>589</v>
      </c>
      <c r="AP610" s="32" t="str">
        <f t="shared" si="91"/>
        <v>no contextual</v>
      </c>
      <c r="AQ610" s="32"/>
      <c r="AR610" s="32"/>
      <c r="AS610" s="32"/>
      <c r="AT610" s="32"/>
    </row>
    <row r="611" spans="2:46" ht="15" customHeight="1" x14ac:dyDescent="0.25">
      <c r="B611" s="32">
        <v>20160603</v>
      </c>
      <c r="C611" s="32"/>
      <c r="D611" s="32"/>
      <c r="E611" s="32"/>
      <c r="F611" s="32"/>
      <c r="G611" s="244"/>
      <c r="H611" s="244"/>
      <c r="I611" s="91">
        <f t="shared" si="96"/>
        <v>0</v>
      </c>
      <c r="J611" s="32"/>
      <c r="K611" s="32"/>
      <c r="L611" s="32"/>
      <c r="M611" s="32"/>
      <c r="N611" s="32"/>
      <c r="O611" s="32"/>
      <c r="P611" s="32"/>
      <c r="Q611" s="32"/>
      <c r="R611" s="186"/>
      <c r="S611" s="186"/>
      <c r="T611" s="254"/>
      <c r="U611" s="254">
        <f t="shared" si="92"/>
        <v>0</v>
      </c>
      <c r="V611" s="254">
        <f t="shared" si="93"/>
        <v>0</v>
      </c>
      <c r="W611" s="255"/>
      <c r="X611" s="26">
        <f t="shared" si="97"/>
        <v>0</v>
      </c>
      <c r="Y611" s="26">
        <f t="shared" si="94"/>
        <v>0</v>
      </c>
      <c r="Z611" s="26">
        <f t="shared" si="95"/>
        <v>0</v>
      </c>
      <c r="AA611" s="32"/>
      <c r="AB611" s="289"/>
      <c r="AC611" s="289"/>
      <c r="AD611" s="32">
        <v>3</v>
      </c>
      <c r="AE611" s="32" t="str">
        <f t="shared" si="98"/>
        <v>25</v>
      </c>
      <c r="AF611" s="32"/>
      <c r="AG611" s="32"/>
      <c r="AH611" s="32"/>
      <c r="AI611" s="32"/>
      <c r="AJ611" s="32"/>
      <c r="AK611" s="32"/>
      <c r="AL611" s="32"/>
      <c r="AM611" s="32">
        <v>476</v>
      </c>
      <c r="AN611" s="32" t="str">
        <f t="shared" si="90"/>
        <v>No Retargeting</v>
      </c>
      <c r="AO611" s="32" t="s">
        <v>589</v>
      </c>
      <c r="AP611" s="32" t="str">
        <f t="shared" si="91"/>
        <v>no contextual</v>
      </c>
      <c r="AQ611" s="32"/>
      <c r="AR611" s="32"/>
      <c r="AS611" s="32"/>
      <c r="AT611" s="32"/>
    </row>
    <row r="612" spans="2:46" ht="15" customHeight="1" x14ac:dyDescent="0.25">
      <c r="B612" s="32">
        <v>20160604</v>
      </c>
      <c r="C612" s="32"/>
      <c r="D612" s="32"/>
      <c r="E612" s="32"/>
      <c r="F612" s="32"/>
      <c r="G612" s="244"/>
      <c r="H612" s="244"/>
      <c r="I612" s="91">
        <f t="shared" si="96"/>
        <v>0</v>
      </c>
      <c r="J612" s="32"/>
      <c r="K612" s="32"/>
      <c r="L612" s="32"/>
      <c r="M612" s="32"/>
      <c r="N612" s="32"/>
      <c r="O612" s="32"/>
      <c r="P612" s="32"/>
      <c r="Q612" s="32"/>
      <c r="R612" s="186"/>
      <c r="S612" s="186"/>
      <c r="T612" s="254"/>
      <c r="U612" s="254">
        <f t="shared" si="92"/>
        <v>0</v>
      </c>
      <c r="V612" s="254">
        <f t="shared" si="93"/>
        <v>0</v>
      </c>
      <c r="W612" s="255"/>
      <c r="X612" s="26">
        <f t="shared" si="97"/>
        <v>0</v>
      </c>
      <c r="Y612" s="26">
        <f t="shared" si="94"/>
        <v>0</v>
      </c>
      <c r="Z612" s="26">
        <f t="shared" si="95"/>
        <v>0</v>
      </c>
      <c r="AA612" s="32"/>
      <c r="AB612" s="289"/>
      <c r="AC612" s="289"/>
      <c r="AD612" s="32">
        <v>3</v>
      </c>
      <c r="AE612" s="32" t="str">
        <f t="shared" si="98"/>
        <v>25</v>
      </c>
      <c r="AF612" s="32"/>
      <c r="AG612" s="32"/>
      <c r="AH612" s="32"/>
      <c r="AI612" s="32"/>
      <c r="AJ612" s="32"/>
      <c r="AK612" s="32"/>
      <c r="AL612" s="32"/>
      <c r="AM612" s="32">
        <v>477</v>
      </c>
      <c r="AN612" s="32" t="str">
        <f t="shared" si="90"/>
        <v>No Retargeting</v>
      </c>
      <c r="AO612" s="32" t="s">
        <v>589</v>
      </c>
      <c r="AP612" s="32" t="str">
        <f t="shared" si="91"/>
        <v>no contextual</v>
      </c>
      <c r="AQ612" s="32"/>
      <c r="AR612" s="32"/>
      <c r="AS612" s="32"/>
      <c r="AT612" s="32"/>
    </row>
    <row r="613" spans="2:46" ht="15" customHeight="1" x14ac:dyDescent="0.25">
      <c r="B613" s="32">
        <v>20160605</v>
      </c>
      <c r="C613" s="32"/>
      <c r="D613" s="32"/>
      <c r="E613" s="32"/>
      <c r="F613" s="32"/>
      <c r="G613" s="244"/>
      <c r="H613" s="244"/>
      <c r="I613" s="91">
        <f t="shared" si="96"/>
        <v>0</v>
      </c>
      <c r="J613" s="32"/>
      <c r="K613" s="32"/>
      <c r="L613" s="32"/>
      <c r="M613" s="32"/>
      <c r="N613" s="32"/>
      <c r="O613" s="32"/>
      <c r="P613" s="32"/>
      <c r="Q613" s="32"/>
      <c r="R613" s="186"/>
      <c r="S613" s="186"/>
      <c r="T613" s="254"/>
      <c r="U613" s="254">
        <f t="shared" si="92"/>
        <v>0</v>
      </c>
      <c r="V613" s="254">
        <f t="shared" si="93"/>
        <v>0</v>
      </c>
      <c r="W613" s="255"/>
      <c r="X613" s="26">
        <f t="shared" si="97"/>
        <v>0</v>
      </c>
      <c r="Y613" s="26">
        <f t="shared" si="94"/>
        <v>0</v>
      </c>
      <c r="Z613" s="26">
        <f t="shared" si="95"/>
        <v>0</v>
      </c>
      <c r="AA613" s="32"/>
      <c r="AB613" s="289"/>
      <c r="AC613" s="289"/>
      <c r="AD613" s="32">
        <v>3</v>
      </c>
      <c r="AE613" s="32" t="str">
        <f t="shared" si="98"/>
        <v>25</v>
      </c>
      <c r="AF613" s="32"/>
      <c r="AG613" s="32"/>
      <c r="AH613" s="32"/>
      <c r="AI613" s="32"/>
      <c r="AJ613" s="32"/>
      <c r="AK613" s="32"/>
      <c r="AL613" s="32"/>
      <c r="AM613" s="32">
        <v>478</v>
      </c>
      <c r="AN613" s="32" t="str">
        <f t="shared" si="90"/>
        <v>No Retargeting</v>
      </c>
      <c r="AO613" s="32" t="s">
        <v>589</v>
      </c>
      <c r="AP613" s="32" t="str">
        <f t="shared" si="91"/>
        <v>no contextual</v>
      </c>
      <c r="AQ613" s="32"/>
      <c r="AR613" s="32"/>
      <c r="AS613" s="32"/>
      <c r="AT613" s="32"/>
    </row>
    <row r="614" spans="2:46" ht="15" customHeight="1" x14ac:dyDescent="0.25">
      <c r="B614" s="32">
        <v>20160606</v>
      </c>
      <c r="C614" s="32"/>
      <c r="D614" s="32"/>
      <c r="E614" s="32"/>
      <c r="F614" s="32"/>
      <c r="G614" s="244"/>
      <c r="H614" s="244"/>
      <c r="I614" s="91">
        <f t="shared" si="96"/>
        <v>0</v>
      </c>
      <c r="J614" s="32"/>
      <c r="K614" s="32"/>
      <c r="L614" s="32"/>
      <c r="M614" s="32"/>
      <c r="N614" s="32"/>
      <c r="O614" s="32"/>
      <c r="P614" s="32"/>
      <c r="Q614" s="32"/>
      <c r="R614" s="186"/>
      <c r="S614" s="186"/>
      <c r="T614" s="254"/>
      <c r="U614" s="254">
        <f t="shared" si="92"/>
        <v>0</v>
      </c>
      <c r="V614" s="254">
        <f t="shared" si="93"/>
        <v>0</v>
      </c>
      <c r="W614" s="255"/>
      <c r="X614" s="26">
        <f t="shared" si="97"/>
        <v>0</v>
      </c>
      <c r="Y614" s="26">
        <f t="shared" si="94"/>
        <v>0</v>
      </c>
      <c r="Z614" s="26">
        <f t="shared" si="95"/>
        <v>0</v>
      </c>
      <c r="AA614" s="32"/>
      <c r="AB614" s="289"/>
      <c r="AC614" s="289"/>
      <c r="AD614" s="32">
        <v>3</v>
      </c>
      <c r="AE614" s="32" t="str">
        <f t="shared" si="98"/>
        <v>25</v>
      </c>
      <c r="AF614" s="32"/>
      <c r="AG614" s="32"/>
      <c r="AH614" s="32"/>
      <c r="AI614" s="32"/>
      <c r="AJ614" s="32"/>
      <c r="AK614" s="32"/>
      <c r="AL614" s="32"/>
      <c r="AM614" s="32">
        <v>479</v>
      </c>
      <c r="AN614" s="32" t="str">
        <f t="shared" si="90"/>
        <v>No Retargeting</v>
      </c>
      <c r="AO614" s="32" t="s">
        <v>589</v>
      </c>
      <c r="AP614" s="32" t="str">
        <f t="shared" si="91"/>
        <v>no contextual</v>
      </c>
      <c r="AQ614" s="32"/>
      <c r="AR614" s="32"/>
      <c r="AS614" s="32"/>
      <c r="AT614" s="32"/>
    </row>
    <row r="615" spans="2:46" ht="15" customHeight="1" x14ac:dyDescent="0.25">
      <c r="B615" s="32">
        <v>20160607</v>
      </c>
      <c r="C615" s="32"/>
      <c r="D615" s="32"/>
      <c r="E615" s="32"/>
      <c r="F615" s="32"/>
      <c r="G615" s="244"/>
      <c r="H615" s="244"/>
      <c r="I615" s="91">
        <f t="shared" si="96"/>
        <v>0</v>
      </c>
      <c r="J615" s="32"/>
      <c r="K615" s="32"/>
      <c r="L615" s="32"/>
      <c r="M615" s="32"/>
      <c r="N615" s="32"/>
      <c r="O615" s="32"/>
      <c r="P615" s="32"/>
      <c r="Q615" s="32"/>
      <c r="R615" s="186"/>
      <c r="S615" s="186"/>
      <c r="T615" s="254"/>
      <c r="U615" s="254">
        <f t="shared" si="92"/>
        <v>0</v>
      </c>
      <c r="V615" s="254">
        <f t="shared" si="93"/>
        <v>0</v>
      </c>
      <c r="W615" s="255"/>
      <c r="X615" s="26">
        <f t="shared" si="97"/>
        <v>0</v>
      </c>
      <c r="Y615" s="26">
        <f t="shared" si="94"/>
        <v>0</v>
      </c>
      <c r="Z615" s="26">
        <f t="shared" si="95"/>
        <v>0</v>
      </c>
      <c r="AA615" s="32"/>
      <c r="AB615" s="289"/>
      <c r="AC615" s="289"/>
      <c r="AD615" s="32">
        <v>3</v>
      </c>
      <c r="AE615" s="32" t="str">
        <f t="shared" si="98"/>
        <v>25</v>
      </c>
      <c r="AF615" s="32"/>
      <c r="AG615" s="32"/>
      <c r="AH615" s="32"/>
      <c r="AI615" s="32"/>
      <c r="AJ615" s="32"/>
      <c r="AK615" s="32"/>
      <c r="AL615" s="32"/>
      <c r="AM615" s="32">
        <v>480</v>
      </c>
      <c r="AN615" s="32" t="str">
        <f t="shared" si="90"/>
        <v>No Retargeting</v>
      </c>
      <c r="AO615" s="32" t="s">
        <v>589</v>
      </c>
      <c r="AP615" s="32" t="str">
        <f t="shared" si="91"/>
        <v>no contextual</v>
      </c>
      <c r="AQ615" s="32"/>
      <c r="AR615" s="32"/>
      <c r="AS615" s="32"/>
      <c r="AT615" s="32"/>
    </row>
    <row r="616" spans="2:46" ht="15" customHeight="1" x14ac:dyDescent="0.25">
      <c r="B616" s="32">
        <v>20160608</v>
      </c>
      <c r="C616" s="32"/>
      <c r="D616" s="32"/>
      <c r="E616" s="32"/>
      <c r="F616" s="32"/>
      <c r="G616" s="244"/>
      <c r="H616" s="244"/>
      <c r="I616" s="91">
        <f t="shared" si="96"/>
        <v>0</v>
      </c>
      <c r="J616" s="32"/>
      <c r="K616" s="32"/>
      <c r="L616" s="32"/>
      <c r="M616" s="32"/>
      <c r="N616" s="32"/>
      <c r="O616" s="32"/>
      <c r="P616" s="32"/>
      <c r="Q616" s="32"/>
      <c r="R616" s="186"/>
      <c r="S616" s="186"/>
      <c r="T616" s="254"/>
      <c r="U616" s="254">
        <f t="shared" si="92"/>
        <v>0</v>
      </c>
      <c r="V616" s="254">
        <f t="shared" si="93"/>
        <v>0</v>
      </c>
      <c r="W616" s="255"/>
      <c r="X616" s="26">
        <f t="shared" si="97"/>
        <v>0</v>
      </c>
      <c r="Y616" s="26">
        <f t="shared" si="94"/>
        <v>0</v>
      </c>
      <c r="Z616" s="26">
        <f t="shared" si="95"/>
        <v>0</v>
      </c>
      <c r="AA616" s="32"/>
      <c r="AB616" s="289"/>
      <c r="AC616" s="289"/>
      <c r="AD616" s="32">
        <v>3</v>
      </c>
      <c r="AE616" s="32" t="str">
        <f t="shared" si="98"/>
        <v>25</v>
      </c>
      <c r="AF616" s="32"/>
      <c r="AG616" s="32"/>
      <c r="AH616" s="32"/>
      <c r="AI616" s="32"/>
      <c r="AJ616" s="32"/>
      <c r="AK616" s="32"/>
      <c r="AL616" s="32"/>
      <c r="AM616" s="32">
        <v>481</v>
      </c>
      <c r="AN616" s="32" t="str">
        <f t="shared" si="90"/>
        <v>No Retargeting</v>
      </c>
      <c r="AO616" s="32" t="s">
        <v>589</v>
      </c>
      <c r="AP616" s="32" t="str">
        <f t="shared" si="91"/>
        <v>no contextual</v>
      </c>
      <c r="AQ616" s="32"/>
      <c r="AR616" s="32"/>
      <c r="AS616" s="32"/>
      <c r="AT616" s="32"/>
    </row>
    <row r="617" spans="2:46" ht="15" customHeight="1" x14ac:dyDescent="0.25">
      <c r="B617" s="32">
        <v>20160609</v>
      </c>
      <c r="C617" s="32"/>
      <c r="D617" s="32"/>
      <c r="E617" s="32"/>
      <c r="F617" s="32"/>
      <c r="G617" s="244"/>
      <c r="H617" s="244"/>
      <c r="I617" s="91">
        <f t="shared" si="96"/>
        <v>0</v>
      </c>
      <c r="J617" s="32"/>
      <c r="K617" s="32"/>
      <c r="L617" s="32"/>
      <c r="M617" s="32"/>
      <c r="N617" s="32"/>
      <c r="O617" s="32"/>
      <c r="P617" s="32"/>
      <c r="Q617" s="32"/>
      <c r="R617" s="186"/>
      <c r="S617" s="186"/>
      <c r="T617" s="254"/>
      <c r="U617" s="254">
        <f t="shared" si="92"/>
        <v>0</v>
      </c>
      <c r="V617" s="254">
        <f t="shared" si="93"/>
        <v>0</v>
      </c>
      <c r="W617" s="255"/>
      <c r="X617" s="26">
        <f t="shared" si="97"/>
        <v>0</v>
      </c>
      <c r="Y617" s="26">
        <f t="shared" si="94"/>
        <v>0</v>
      </c>
      <c r="Z617" s="26">
        <f t="shared" si="95"/>
        <v>0</v>
      </c>
      <c r="AA617" s="32"/>
      <c r="AB617" s="289"/>
      <c r="AC617" s="289"/>
      <c r="AD617" s="32">
        <v>3</v>
      </c>
      <c r="AE617" s="32" t="str">
        <f t="shared" si="98"/>
        <v>25</v>
      </c>
      <c r="AF617" s="32"/>
      <c r="AG617" s="32"/>
      <c r="AH617" s="32"/>
      <c r="AI617" s="32"/>
      <c r="AJ617" s="32"/>
      <c r="AK617" s="32"/>
      <c r="AL617" s="32"/>
      <c r="AM617" s="32">
        <v>482</v>
      </c>
      <c r="AN617" s="32" t="str">
        <f t="shared" si="90"/>
        <v>No Retargeting</v>
      </c>
      <c r="AO617" s="32" t="s">
        <v>589</v>
      </c>
      <c r="AP617" s="32" t="str">
        <f t="shared" si="91"/>
        <v>no contextual</v>
      </c>
      <c r="AQ617" s="32"/>
      <c r="AR617" s="32"/>
      <c r="AS617" s="32"/>
      <c r="AT617" s="32"/>
    </row>
    <row r="618" spans="2:46" ht="15" customHeight="1" x14ac:dyDescent="0.25">
      <c r="B618" s="32">
        <v>20160610</v>
      </c>
      <c r="C618" s="32"/>
      <c r="D618" s="32"/>
      <c r="E618" s="32"/>
      <c r="F618" s="32"/>
      <c r="G618" s="244"/>
      <c r="H618" s="244"/>
      <c r="I618" s="91">
        <f t="shared" si="96"/>
        <v>0</v>
      </c>
      <c r="J618" s="32"/>
      <c r="K618" s="32"/>
      <c r="L618" s="32"/>
      <c r="M618" s="32"/>
      <c r="N618" s="32"/>
      <c r="O618" s="32"/>
      <c r="P618" s="32"/>
      <c r="Q618" s="32"/>
      <c r="R618" s="186"/>
      <c r="S618" s="186"/>
      <c r="T618" s="254"/>
      <c r="U618" s="254">
        <f t="shared" si="92"/>
        <v>0</v>
      </c>
      <c r="V618" s="254">
        <f t="shared" si="93"/>
        <v>0</v>
      </c>
      <c r="W618" s="255"/>
      <c r="X618" s="26">
        <f t="shared" si="97"/>
        <v>0</v>
      </c>
      <c r="Y618" s="26">
        <f t="shared" si="94"/>
        <v>0</v>
      </c>
      <c r="Z618" s="26">
        <f t="shared" si="95"/>
        <v>0</v>
      </c>
      <c r="AA618" s="32" t="str">
        <f t="shared" ref="AA618:AA655" si="99">IF(ISNUMBER(SEARCH("Signed",Q618,1)),"Missing PO","-")</f>
        <v>-</v>
      </c>
      <c r="AB618" s="289"/>
      <c r="AC618" s="289"/>
      <c r="AD618" s="32">
        <v>3</v>
      </c>
      <c r="AE618" s="32" t="str">
        <f t="shared" si="98"/>
        <v>25</v>
      </c>
      <c r="AF618" s="32"/>
      <c r="AG618" s="32"/>
      <c r="AH618" s="32"/>
      <c r="AI618" s="32"/>
      <c r="AJ618" s="32"/>
      <c r="AK618" s="32"/>
      <c r="AL618" s="32"/>
      <c r="AM618" s="32">
        <v>483</v>
      </c>
      <c r="AN618" s="32" t="str">
        <f t="shared" si="90"/>
        <v>No Retargeting</v>
      </c>
      <c r="AO618" s="32" t="s">
        <v>589</v>
      </c>
      <c r="AP618" s="32" t="str">
        <f t="shared" si="91"/>
        <v>no contextual</v>
      </c>
      <c r="AQ618" s="32"/>
      <c r="AR618" s="32"/>
      <c r="AS618" s="32"/>
      <c r="AT618" s="32"/>
    </row>
    <row r="619" spans="2:46" ht="15" customHeight="1" x14ac:dyDescent="0.25">
      <c r="B619" s="32">
        <v>20160611</v>
      </c>
      <c r="C619" s="32"/>
      <c r="D619" s="32"/>
      <c r="E619" s="32"/>
      <c r="F619" s="32"/>
      <c r="G619" s="244"/>
      <c r="H619" s="244"/>
      <c r="I619" s="91">
        <f t="shared" si="96"/>
        <v>0</v>
      </c>
      <c r="J619" s="32"/>
      <c r="K619" s="32"/>
      <c r="L619" s="32"/>
      <c r="M619" s="32"/>
      <c r="N619" s="32"/>
      <c r="O619" s="32"/>
      <c r="P619" s="32"/>
      <c r="Q619" s="32"/>
      <c r="R619" s="186"/>
      <c r="S619" s="186"/>
      <c r="T619" s="254"/>
      <c r="U619" s="254">
        <f t="shared" si="92"/>
        <v>0</v>
      </c>
      <c r="V619" s="254">
        <f t="shared" si="93"/>
        <v>0</v>
      </c>
      <c r="W619" s="255"/>
      <c r="X619" s="26">
        <f t="shared" si="97"/>
        <v>0</v>
      </c>
      <c r="Y619" s="26">
        <f t="shared" si="94"/>
        <v>0</v>
      </c>
      <c r="Z619" s="26">
        <f t="shared" si="95"/>
        <v>0</v>
      </c>
      <c r="AA619" s="32" t="str">
        <f t="shared" si="99"/>
        <v>-</v>
      </c>
      <c r="AB619" s="289"/>
      <c r="AC619" s="289"/>
      <c r="AD619" s="32">
        <v>3</v>
      </c>
      <c r="AE619" s="32" t="str">
        <f t="shared" si="98"/>
        <v>25</v>
      </c>
      <c r="AF619" s="32"/>
      <c r="AG619" s="32"/>
      <c r="AH619" s="32"/>
      <c r="AI619" s="32"/>
      <c r="AJ619" s="32"/>
      <c r="AK619" s="32"/>
      <c r="AL619" s="32"/>
      <c r="AM619" s="32">
        <v>484</v>
      </c>
      <c r="AN619" s="32" t="str">
        <f t="shared" si="90"/>
        <v>No Retargeting</v>
      </c>
      <c r="AO619" s="32" t="s">
        <v>589</v>
      </c>
      <c r="AP619" s="32" t="str">
        <f t="shared" si="91"/>
        <v>no contextual</v>
      </c>
      <c r="AQ619" s="32"/>
      <c r="AR619" s="32"/>
      <c r="AS619" s="32"/>
      <c r="AT619" s="32"/>
    </row>
    <row r="620" spans="2:46" ht="15" customHeight="1" x14ac:dyDescent="0.25">
      <c r="B620" s="32">
        <v>20160612</v>
      </c>
      <c r="C620" s="32"/>
      <c r="D620" s="32"/>
      <c r="E620" s="32"/>
      <c r="F620" s="32"/>
      <c r="G620" s="244"/>
      <c r="H620" s="244"/>
      <c r="I620" s="91">
        <f t="shared" si="96"/>
        <v>0</v>
      </c>
      <c r="J620" s="32"/>
      <c r="K620" s="32"/>
      <c r="L620" s="32"/>
      <c r="M620" s="32"/>
      <c r="N620" s="32"/>
      <c r="O620" s="32"/>
      <c r="P620" s="32"/>
      <c r="Q620" s="32"/>
      <c r="R620" s="186"/>
      <c r="S620" s="186"/>
      <c r="T620" s="254"/>
      <c r="U620" s="254">
        <f t="shared" si="92"/>
        <v>0</v>
      </c>
      <c r="V620" s="254">
        <f t="shared" si="93"/>
        <v>0</v>
      </c>
      <c r="W620" s="255"/>
      <c r="X620" s="26">
        <f t="shared" si="97"/>
        <v>0</v>
      </c>
      <c r="Y620" s="26">
        <f t="shared" si="94"/>
        <v>0</v>
      </c>
      <c r="Z620" s="26">
        <f t="shared" si="95"/>
        <v>0</v>
      </c>
      <c r="AA620" s="32" t="str">
        <f t="shared" si="99"/>
        <v>-</v>
      </c>
      <c r="AB620" s="289"/>
      <c r="AC620" s="289"/>
      <c r="AD620" s="32">
        <v>3</v>
      </c>
      <c r="AE620" s="32" t="str">
        <f t="shared" si="98"/>
        <v>25</v>
      </c>
      <c r="AF620" s="32"/>
      <c r="AG620" s="32"/>
      <c r="AH620" s="32"/>
      <c r="AI620" s="32"/>
      <c r="AJ620" s="32"/>
      <c r="AK620" s="32"/>
      <c r="AL620" s="32"/>
      <c r="AM620" s="32">
        <v>485</v>
      </c>
      <c r="AN620" s="32" t="str">
        <f t="shared" si="90"/>
        <v>No Retargeting</v>
      </c>
      <c r="AO620" s="32" t="s">
        <v>589</v>
      </c>
      <c r="AP620" s="32" t="str">
        <f t="shared" si="91"/>
        <v>no contextual</v>
      </c>
      <c r="AQ620" s="32"/>
      <c r="AR620" s="32"/>
      <c r="AS620" s="32"/>
      <c r="AT620" s="32"/>
    </row>
    <row r="621" spans="2:46" ht="15" customHeight="1" x14ac:dyDescent="0.25">
      <c r="B621" s="32">
        <v>20160613</v>
      </c>
      <c r="C621" s="32"/>
      <c r="D621" s="32"/>
      <c r="E621" s="32"/>
      <c r="F621" s="32"/>
      <c r="G621" s="244"/>
      <c r="H621" s="244"/>
      <c r="I621" s="91">
        <f t="shared" si="96"/>
        <v>0</v>
      </c>
      <c r="J621" s="32"/>
      <c r="K621" s="32"/>
      <c r="L621" s="32"/>
      <c r="M621" s="32"/>
      <c r="N621" s="32"/>
      <c r="O621" s="32"/>
      <c r="P621" s="32"/>
      <c r="Q621" s="32"/>
      <c r="R621" s="186"/>
      <c r="S621" s="186"/>
      <c r="T621" s="254"/>
      <c r="U621" s="254">
        <f t="shared" si="92"/>
        <v>0</v>
      </c>
      <c r="V621" s="254">
        <f t="shared" si="93"/>
        <v>0</v>
      </c>
      <c r="W621" s="255"/>
      <c r="X621" s="26">
        <f t="shared" si="97"/>
        <v>0</v>
      </c>
      <c r="Y621" s="26">
        <f t="shared" si="94"/>
        <v>0</v>
      </c>
      <c r="Z621" s="26">
        <f t="shared" si="95"/>
        <v>0</v>
      </c>
      <c r="AA621" s="32" t="str">
        <f t="shared" si="99"/>
        <v>-</v>
      </c>
      <c r="AB621" s="289"/>
      <c r="AC621" s="289"/>
      <c r="AD621" s="32">
        <v>3</v>
      </c>
      <c r="AE621" s="32" t="str">
        <f t="shared" si="98"/>
        <v>25</v>
      </c>
      <c r="AF621" s="32"/>
      <c r="AG621" s="32"/>
      <c r="AH621" s="32"/>
      <c r="AI621" s="32"/>
      <c r="AJ621" s="32"/>
      <c r="AK621" s="32"/>
      <c r="AL621" s="32"/>
      <c r="AM621" s="32">
        <v>486</v>
      </c>
      <c r="AN621" s="32" t="str">
        <f t="shared" si="90"/>
        <v>No Retargeting</v>
      </c>
      <c r="AO621" s="32" t="s">
        <v>589</v>
      </c>
      <c r="AP621" s="32" t="str">
        <f t="shared" si="91"/>
        <v>no contextual</v>
      </c>
      <c r="AQ621" s="32"/>
      <c r="AR621" s="32"/>
      <c r="AS621" s="32"/>
      <c r="AT621" s="32"/>
    </row>
    <row r="622" spans="2:46" ht="15" customHeight="1" x14ac:dyDescent="0.25">
      <c r="B622" s="32">
        <v>20160614</v>
      </c>
      <c r="C622" s="32"/>
      <c r="D622" s="32"/>
      <c r="E622" s="32"/>
      <c r="F622" s="32"/>
      <c r="G622" s="244"/>
      <c r="H622" s="244"/>
      <c r="I622" s="91">
        <f t="shared" si="96"/>
        <v>0</v>
      </c>
      <c r="J622" s="32"/>
      <c r="K622" s="32"/>
      <c r="L622" s="32"/>
      <c r="M622" s="32"/>
      <c r="N622" s="32"/>
      <c r="O622" s="32"/>
      <c r="P622" s="32"/>
      <c r="Q622" s="32"/>
      <c r="R622" s="186"/>
      <c r="S622" s="186"/>
      <c r="T622" s="254"/>
      <c r="U622" s="254">
        <f t="shared" si="92"/>
        <v>0</v>
      </c>
      <c r="V622" s="254">
        <f t="shared" si="93"/>
        <v>0</v>
      </c>
      <c r="W622" s="255"/>
      <c r="X622" s="26">
        <f t="shared" si="97"/>
        <v>0</v>
      </c>
      <c r="Y622" s="26">
        <f t="shared" si="94"/>
        <v>0</v>
      </c>
      <c r="Z622" s="26">
        <f t="shared" si="95"/>
        <v>0</v>
      </c>
      <c r="AA622" s="32" t="str">
        <f t="shared" si="99"/>
        <v>-</v>
      </c>
      <c r="AB622" s="289"/>
      <c r="AC622" s="289"/>
      <c r="AD622" s="32">
        <v>3</v>
      </c>
      <c r="AE622" s="32" t="str">
        <f t="shared" si="98"/>
        <v>25</v>
      </c>
      <c r="AF622" s="32"/>
      <c r="AG622" s="32"/>
      <c r="AH622" s="32"/>
      <c r="AI622" s="32"/>
      <c r="AJ622" s="32"/>
      <c r="AK622" s="32"/>
      <c r="AL622" s="32"/>
      <c r="AM622" s="32">
        <v>487</v>
      </c>
      <c r="AN622" s="32" t="str">
        <f t="shared" si="90"/>
        <v>No Retargeting</v>
      </c>
      <c r="AO622" s="32" t="s">
        <v>589</v>
      </c>
      <c r="AP622" s="32" t="str">
        <f t="shared" si="91"/>
        <v>no contextual</v>
      </c>
      <c r="AQ622" s="32"/>
      <c r="AR622" s="32"/>
      <c r="AS622" s="32"/>
      <c r="AT622" s="32"/>
    </row>
    <row r="623" spans="2:46" ht="15" customHeight="1" x14ac:dyDescent="0.25">
      <c r="B623" s="32">
        <v>20160615</v>
      </c>
      <c r="C623" s="32"/>
      <c r="D623" s="32"/>
      <c r="E623" s="32"/>
      <c r="F623" s="32"/>
      <c r="G623" s="244"/>
      <c r="H623" s="244"/>
      <c r="I623" s="91">
        <f t="shared" si="96"/>
        <v>0</v>
      </c>
      <c r="J623" s="32"/>
      <c r="K623" s="32"/>
      <c r="L623" s="32"/>
      <c r="M623" s="32"/>
      <c r="N623" s="32"/>
      <c r="O623" s="32"/>
      <c r="P623" s="32"/>
      <c r="Q623" s="32"/>
      <c r="R623" s="186"/>
      <c r="S623" s="186"/>
      <c r="T623" s="254"/>
      <c r="U623" s="254">
        <f t="shared" si="92"/>
        <v>0</v>
      </c>
      <c r="V623" s="254">
        <f t="shared" si="93"/>
        <v>0</v>
      </c>
      <c r="W623" s="255"/>
      <c r="X623" s="26">
        <f t="shared" si="97"/>
        <v>0</v>
      </c>
      <c r="Y623" s="26">
        <f t="shared" si="94"/>
        <v>0</v>
      </c>
      <c r="Z623" s="26">
        <f t="shared" si="95"/>
        <v>0</v>
      </c>
      <c r="AA623" s="32" t="str">
        <f t="shared" si="99"/>
        <v>-</v>
      </c>
      <c r="AB623" s="289"/>
      <c r="AC623" s="289"/>
      <c r="AD623" s="32">
        <v>3</v>
      </c>
      <c r="AE623" s="32" t="str">
        <f t="shared" si="98"/>
        <v>25</v>
      </c>
      <c r="AF623" s="32"/>
      <c r="AG623" s="32"/>
      <c r="AH623" s="32"/>
      <c r="AI623" s="32"/>
      <c r="AJ623" s="32"/>
      <c r="AK623" s="32"/>
      <c r="AL623" s="32"/>
      <c r="AM623" s="32">
        <v>488</v>
      </c>
      <c r="AN623" s="32" t="str">
        <f t="shared" si="90"/>
        <v>No Retargeting</v>
      </c>
      <c r="AO623" s="32" t="s">
        <v>589</v>
      </c>
      <c r="AP623" s="32" t="str">
        <f t="shared" si="91"/>
        <v>no contextual</v>
      </c>
      <c r="AQ623" s="32"/>
      <c r="AR623" s="32"/>
      <c r="AS623" s="32"/>
      <c r="AT623" s="32"/>
    </row>
    <row r="624" spans="2:46" ht="15" customHeight="1" x14ac:dyDescent="0.25">
      <c r="B624" s="32">
        <v>20160616</v>
      </c>
      <c r="C624" s="32"/>
      <c r="D624" s="32"/>
      <c r="E624" s="32"/>
      <c r="F624" s="32"/>
      <c r="G624" s="244"/>
      <c r="H624" s="244"/>
      <c r="I624" s="91">
        <f t="shared" si="96"/>
        <v>0</v>
      </c>
      <c r="J624" s="32"/>
      <c r="K624" s="32"/>
      <c r="L624" s="32"/>
      <c r="M624" s="32"/>
      <c r="N624" s="32"/>
      <c r="O624" s="32"/>
      <c r="P624" s="32"/>
      <c r="Q624" s="32"/>
      <c r="R624" s="186"/>
      <c r="S624" s="186"/>
      <c r="T624" s="254"/>
      <c r="U624" s="254">
        <f t="shared" si="92"/>
        <v>0</v>
      </c>
      <c r="V624" s="254">
        <f t="shared" si="93"/>
        <v>0</v>
      </c>
      <c r="W624" s="255"/>
      <c r="X624" s="26">
        <f t="shared" si="97"/>
        <v>0</v>
      </c>
      <c r="Y624" s="26">
        <f t="shared" si="94"/>
        <v>0</v>
      </c>
      <c r="Z624" s="26">
        <f t="shared" si="95"/>
        <v>0</v>
      </c>
      <c r="AA624" s="32" t="str">
        <f t="shared" si="99"/>
        <v>-</v>
      </c>
      <c r="AB624" s="289"/>
      <c r="AC624" s="289"/>
      <c r="AD624" s="32">
        <v>3</v>
      </c>
      <c r="AE624" s="32" t="str">
        <f t="shared" si="98"/>
        <v>25</v>
      </c>
      <c r="AF624" s="32"/>
      <c r="AG624" s="32"/>
      <c r="AH624" s="32"/>
      <c r="AI624" s="32"/>
      <c r="AJ624" s="32"/>
      <c r="AK624" s="32"/>
      <c r="AL624" s="32"/>
      <c r="AM624" s="32">
        <v>489</v>
      </c>
      <c r="AN624" s="32" t="str">
        <f t="shared" si="90"/>
        <v>No Retargeting</v>
      </c>
      <c r="AO624" s="32" t="s">
        <v>589</v>
      </c>
      <c r="AP624" s="32" t="str">
        <f t="shared" si="91"/>
        <v>no contextual</v>
      </c>
      <c r="AQ624" s="32"/>
      <c r="AR624" s="32"/>
      <c r="AS624" s="32"/>
      <c r="AT624" s="32"/>
    </row>
    <row r="625" spans="2:46" ht="15" customHeight="1" x14ac:dyDescent="0.25">
      <c r="B625" s="32">
        <v>20160617</v>
      </c>
      <c r="C625" s="32"/>
      <c r="D625" s="32"/>
      <c r="E625" s="32"/>
      <c r="F625" s="32"/>
      <c r="G625" s="244"/>
      <c r="H625" s="244"/>
      <c r="I625" s="91">
        <f t="shared" si="96"/>
        <v>0</v>
      </c>
      <c r="J625" s="32"/>
      <c r="K625" s="32"/>
      <c r="L625" s="32"/>
      <c r="M625" s="32"/>
      <c r="N625" s="32"/>
      <c r="O625" s="32"/>
      <c r="P625" s="32"/>
      <c r="Q625" s="32"/>
      <c r="R625" s="186"/>
      <c r="S625" s="186"/>
      <c r="T625" s="254"/>
      <c r="U625" s="254">
        <f t="shared" si="92"/>
        <v>0</v>
      </c>
      <c r="V625" s="254">
        <f t="shared" si="93"/>
        <v>0</v>
      </c>
      <c r="W625" s="255"/>
      <c r="X625" s="26">
        <f t="shared" si="97"/>
        <v>0</v>
      </c>
      <c r="Y625" s="26">
        <f t="shared" si="94"/>
        <v>0</v>
      </c>
      <c r="Z625" s="26">
        <f t="shared" si="95"/>
        <v>0</v>
      </c>
      <c r="AA625" s="32" t="str">
        <f t="shared" si="99"/>
        <v>-</v>
      </c>
      <c r="AB625" s="289"/>
      <c r="AC625" s="289"/>
      <c r="AD625" s="32">
        <v>3</v>
      </c>
      <c r="AE625" s="32" t="str">
        <f t="shared" si="98"/>
        <v>25</v>
      </c>
      <c r="AF625" s="32"/>
      <c r="AG625" s="32"/>
      <c r="AH625" s="32"/>
      <c r="AI625" s="32"/>
      <c r="AJ625" s="32"/>
      <c r="AK625" s="32"/>
      <c r="AL625" s="32"/>
      <c r="AM625" s="32">
        <v>490</v>
      </c>
      <c r="AN625" s="32" t="str">
        <f t="shared" si="90"/>
        <v>No Retargeting</v>
      </c>
      <c r="AO625" s="32" t="s">
        <v>589</v>
      </c>
      <c r="AP625" s="32" t="str">
        <f t="shared" si="91"/>
        <v>no contextual</v>
      </c>
      <c r="AQ625" s="32"/>
      <c r="AR625" s="32"/>
      <c r="AS625" s="32"/>
      <c r="AT625" s="32"/>
    </row>
    <row r="626" spans="2:46" ht="15" customHeight="1" x14ac:dyDescent="0.25">
      <c r="B626" s="32">
        <v>20160618</v>
      </c>
      <c r="C626" s="32"/>
      <c r="D626" s="32"/>
      <c r="E626" s="32"/>
      <c r="F626" s="32"/>
      <c r="G626" s="244"/>
      <c r="H626" s="244"/>
      <c r="I626" s="91">
        <f t="shared" si="96"/>
        <v>0</v>
      </c>
      <c r="J626" s="32"/>
      <c r="K626" s="32"/>
      <c r="L626" s="32"/>
      <c r="M626" s="32"/>
      <c r="N626" s="32"/>
      <c r="O626" s="32"/>
      <c r="P626" s="32"/>
      <c r="Q626" s="32"/>
      <c r="R626" s="186"/>
      <c r="S626" s="186"/>
      <c r="T626" s="254"/>
      <c r="U626" s="254">
        <f t="shared" si="92"/>
        <v>0</v>
      </c>
      <c r="V626" s="254">
        <f t="shared" si="93"/>
        <v>0</v>
      </c>
      <c r="W626" s="255"/>
      <c r="X626" s="26">
        <f t="shared" si="97"/>
        <v>0</v>
      </c>
      <c r="Y626" s="26">
        <f t="shared" si="94"/>
        <v>0</v>
      </c>
      <c r="Z626" s="26">
        <f t="shared" si="95"/>
        <v>0</v>
      </c>
      <c r="AA626" s="32" t="str">
        <f t="shared" si="99"/>
        <v>-</v>
      </c>
      <c r="AB626" s="289"/>
      <c r="AC626" s="289"/>
      <c r="AD626" s="32">
        <v>3</v>
      </c>
      <c r="AE626" s="32" t="str">
        <f t="shared" si="98"/>
        <v>25</v>
      </c>
      <c r="AF626" s="32"/>
      <c r="AG626" s="32"/>
      <c r="AH626" s="32"/>
      <c r="AI626" s="32"/>
      <c r="AJ626" s="32"/>
      <c r="AK626" s="32"/>
      <c r="AL626" s="32"/>
      <c r="AM626" s="32">
        <v>491</v>
      </c>
      <c r="AN626" s="32" t="str">
        <f t="shared" si="90"/>
        <v>No Retargeting</v>
      </c>
      <c r="AO626" s="32" t="s">
        <v>589</v>
      </c>
      <c r="AP626" s="32" t="str">
        <f t="shared" si="91"/>
        <v>no contextual</v>
      </c>
      <c r="AQ626" s="32"/>
      <c r="AR626" s="32"/>
      <c r="AS626" s="32"/>
      <c r="AT626" s="32"/>
    </row>
    <row r="627" spans="2:46" ht="15" customHeight="1" x14ac:dyDescent="0.25">
      <c r="B627" s="32">
        <v>20160619</v>
      </c>
      <c r="C627" s="32"/>
      <c r="D627" s="32"/>
      <c r="E627" s="32"/>
      <c r="F627" s="32"/>
      <c r="G627" s="244"/>
      <c r="H627" s="244"/>
      <c r="I627" s="91">
        <f t="shared" si="96"/>
        <v>0</v>
      </c>
      <c r="J627" s="32"/>
      <c r="K627" s="32"/>
      <c r="L627" s="32"/>
      <c r="M627" s="32"/>
      <c r="N627" s="32"/>
      <c r="O627" s="32"/>
      <c r="P627" s="32"/>
      <c r="Q627" s="32"/>
      <c r="R627" s="186"/>
      <c r="S627" s="186"/>
      <c r="T627" s="254"/>
      <c r="U627" s="254">
        <f t="shared" si="92"/>
        <v>0</v>
      </c>
      <c r="V627" s="254">
        <f t="shared" si="93"/>
        <v>0</v>
      </c>
      <c r="W627" s="255"/>
      <c r="X627" s="26">
        <f t="shared" si="97"/>
        <v>0</v>
      </c>
      <c r="Y627" s="26">
        <f t="shared" si="94"/>
        <v>0</v>
      </c>
      <c r="Z627" s="26">
        <f t="shared" si="95"/>
        <v>0</v>
      </c>
      <c r="AA627" s="32" t="str">
        <f t="shared" si="99"/>
        <v>-</v>
      </c>
      <c r="AB627" s="289"/>
      <c r="AC627" s="289"/>
      <c r="AD627" s="32">
        <v>3</v>
      </c>
      <c r="AE627" s="32" t="str">
        <f t="shared" si="98"/>
        <v>25</v>
      </c>
      <c r="AF627" s="32"/>
      <c r="AG627" s="32"/>
      <c r="AH627" s="32"/>
      <c r="AI627" s="32"/>
      <c r="AJ627" s="32"/>
      <c r="AK627" s="32"/>
      <c r="AL627" s="32"/>
      <c r="AM627" s="32">
        <v>492</v>
      </c>
      <c r="AN627" s="32" t="str">
        <f t="shared" si="90"/>
        <v>No Retargeting</v>
      </c>
      <c r="AO627" s="32" t="s">
        <v>589</v>
      </c>
      <c r="AP627" s="32" t="str">
        <f t="shared" si="91"/>
        <v>no contextual</v>
      </c>
      <c r="AQ627" s="32"/>
      <c r="AR627" s="32"/>
      <c r="AS627" s="32"/>
      <c r="AT627" s="32"/>
    </row>
    <row r="628" spans="2:46" ht="15" customHeight="1" x14ac:dyDescent="0.25">
      <c r="B628" s="32">
        <v>20160620</v>
      </c>
      <c r="C628" s="32"/>
      <c r="D628" s="32"/>
      <c r="E628" s="32"/>
      <c r="F628" s="32"/>
      <c r="G628" s="244"/>
      <c r="H628" s="244"/>
      <c r="I628" s="91">
        <f t="shared" si="96"/>
        <v>0</v>
      </c>
      <c r="J628" s="32"/>
      <c r="K628" s="32"/>
      <c r="L628" s="32"/>
      <c r="M628" s="32"/>
      <c r="N628" s="32"/>
      <c r="O628" s="32"/>
      <c r="P628" s="32"/>
      <c r="Q628" s="32"/>
      <c r="R628" s="186"/>
      <c r="S628" s="186"/>
      <c r="T628" s="254"/>
      <c r="U628" s="254">
        <f t="shared" si="92"/>
        <v>0</v>
      </c>
      <c r="V628" s="254">
        <f t="shared" si="93"/>
        <v>0</v>
      </c>
      <c r="W628" s="255"/>
      <c r="X628" s="26">
        <f t="shared" si="97"/>
        <v>0</v>
      </c>
      <c r="Y628" s="26">
        <f t="shared" si="94"/>
        <v>0</v>
      </c>
      <c r="Z628" s="26">
        <f t="shared" si="95"/>
        <v>0</v>
      </c>
      <c r="AA628" s="32" t="str">
        <f t="shared" si="99"/>
        <v>-</v>
      </c>
      <c r="AB628" s="289"/>
      <c r="AC628" s="289"/>
      <c r="AD628" s="32">
        <v>3</v>
      </c>
      <c r="AE628" s="32" t="str">
        <f t="shared" si="98"/>
        <v>25</v>
      </c>
      <c r="AF628" s="32"/>
      <c r="AG628" s="32"/>
      <c r="AH628" s="32"/>
      <c r="AI628" s="32"/>
      <c r="AJ628" s="32"/>
      <c r="AK628" s="32"/>
      <c r="AL628" s="32"/>
      <c r="AM628" s="32">
        <v>493</v>
      </c>
      <c r="AN628" s="32" t="str">
        <f t="shared" si="90"/>
        <v>No Retargeting</v>
      </c>
      <c r="AO628" s="32" t="s">
        <v>589</v>
      </c>
      <c r="AP628" s="32" t="str">
        <f t="shared" si="91"/>
        <v>no contextual</v>
      </c>
      <c r="AQ628" s="32"/>
      <c r="AR628" s="32"/>
      <c r="AS628" s="32"/>
      <c r="AT628" s="32"/>
    </row>
    <row r="629" spans="2:46" ht="15" customHeight="1" x14ac:dyDescent="0.25">
      <c r="B629" s="32">
        <v>20160621</v>
      </c>
      <c r="C629" s="32"/>
      <c r="D629" s="32"/>
      <c r="E629" s="32"/>
      <c r="F629" s="32"/>
      <c r="G629" s="244"/>
      <c r="H629" s="244"/>
      <c r="I629" s="91">
        <f t="shared" si="96"/>
        <v>0</v>
      </c>
      <c r="J629" s="32"/>
      <c r="K629" s="32"/>
      <c r="L629" s="32"/>
      <c r="M629" s="32"/>
      <c r="N629" s="32"/>
      <c r="O629" s="32"/>
      <c r="P629" s="32"/>
      <c r="Q629" s="32"/>
      <c r="R629" s="186"/>
      <c r="S629" s="186"/>
      <c r="T629" s="254"/>
      <c r="U629" s="254">
        <f t="shared" si="92"/>
        <v>0</v>
      </c>
      <c r="V629" s="254">
        <f t="shared" si="93"/>
        <v>0</v>
      </c>
      <c r="W629" s="255"/>
      <c r="X629" s="26">
        <f t="shared" si="97"/>
        <v>0</v>
      </c>
      <c r="Y629" s="26">
        <f t="shared" si="94"/>
        <v>0</v>
      </c>
      <c r="Z629" s="26">
        <f t="shared" si="95"/>
        <v>0</v>
      </c>
      <c r="AA629" s="32" t="str">
        <f t="shared" si="99"/>
        <v>-</v>
      </c>
      <c r="AB629" s="289"/>
      <c r="AC629" s="289"/>
      <c r="AD629" s="32">
        <v>3</v>
      </c>
      <c r="AE629" s="32" t="str">
        <f t="shared" si="98"/>
        <v>25</v>
      </c>
      <c r="AF629" s="32"/>
      <c r="AG629" s="32"/>
      <c r="AH629" s="32"/>
      <c r="AI629" s="32"/>
      <c r="AJ629" s="32"/>
      <c r="AK629" s="32"/>
      <c r="AL629" s="32"/>
      <c r="AM629" s="32">
        <v>494</v>
      </c>
      <c r="AN629" s="32" t="str">
        <f t="shared" si="90"/>
        <v>No Retargeting</v>
      </c>
      <c r="AO629" s="32" t="s">
        <v>589</v>
      </c>
      <c r="AP629" s="32" t="str">
        <f t="shared" si="91"/>
        <v>no contextual</v>
      </c>
      <c r="AQ629" s="32"/>
      <c r="AR629" s="32"/>
      <c r="AS629" s="32"/>
      <c r="AT629" s="32"/>
    </row>
    <row r="630" spans="2:46" ht="15" customHeight="1" x14ac:dyDescent="0.25">
      <c r="B630" s="32">
        <v>20160622</v>
      </c>
      <c r="C630" s="32"/>
      <c r="D630" s="32"/>
      <c r="E630" s="32"/>
      <c r="F630" s="32"/>
      <c r="G630" s="244"/>
      <c r="H630" s="244"/>
      <c r="I630" s="91">
        <f t="shared" si="96"/>
        <v>0</v>
      </c>
      <c r="J630" s="32"/>
      <c r="K630" s="32"/>
      <c r="L630" s="32"/>
      <c r="M630" s="32"/>
      <c r="N630" s="32"/>
      <c r="O630" s="32"/>
      <c r="P630" s="32"/>
      <c r="Q630" s="32"/>
      <c r="R630" s="186"/>
      <c r="S630" s="186"/>
      <c r="T630" s="254"/>
      <c r="U630" s="254">
        <f t="shared" si="92"/>
        <v>0</v>
      </c>
      <c r="V630" s="254">
        <f t="shared" si="93"/>
        <v>0</v>
      </c>
      <c r="W630" s="255"/>
      <c r="X630" s="26">
        <f t="shared" si="97"/>
        <v>0</v>
      </c>
      <c r="Y630" s="26">
        <f t="shared" si="94"/>
        <v>0</v>
      </c>
      <c r="Z630" s="26">
        <f t="shared" si="95"/>
        <v>0</v>
      </c>
      <c r="AA630" s="32" t="str">
        <f t="shared" si="99"/>
        <v>-</v>
      </c>
      <c r="AB630" s="289"/>
      <c r="AC630" s="289"/>
      <c r="AD630" s="32">
        <v>3</v>
      </c>
      <c r="AE630" s="32" t="str">
        <f t="shared" si="98"/>
        <v>25</v>
      </c>
      <c r="AF630" s="32"/>
      <c r="AG630" s="32"/>
      <c r="AH630" s="32"/>
      <c r="AI630" s="32"/>
      <c r="AJ630" s="32"/>
      <c r="AK630" s="32"/>
      <c r="AL630" s="32"/>
      <c r="AM630" s="32">
        <v>495</v>
      </c>
      <c r="AN630" s="32" t="str">
        <f t="shared" si="90"/>
        <v>No Retargeting</v>
      </c>
      <c r="AO630" s="32" t="s">
        <v>589</v>
      </c>
      <c r="AP630" s="32" t="str">
        <f t="shared" si="91"/>
        <v>no contextual</v>
      </c>
      <c r="AQ630" s="32"/>
      <c r="AR630" s="32"/>
      <c r="AS630" s="32"/>
      <c r="AT630" s="32"/>
    </row>
    <row r="631" spans="2:46" ht="15" customHeight="1" x14ac:dyDescent="0.25">
      <c r="B631" s="32">
        <v>20160623</v>
      </c>
      <c r="C631" s="32"/>
      <c r="D631" s="32"/>
      <c r="E631" s="32"/>
      <c r="F631" s="32"/>
      <c r="G631" s="244"/>
      <c r="H631" s="244"/>
      <c r="I631" s="91">
        <f t="shared" si="96"/>
        <v>0</v>
      </c>
      <c r="J631" s="32"/>
      <c r="K631" s="32"/>
      <c r="L631" s="32"/>
      <c r="M631" s="32"/>
      <c r="N631" s="32"/>
      <c r="O631" s="32"/>
      <c r="P631" s="32"/>
      <c r="Q631" s="32"/>
      <c r="R631" s="186"/>
      <c r="S631" s="186"/>
      <c r="T631" s="254"/>
      <c r="U631" s="254">
        <f t="shared" si="92"/>
        <v>0</v>
      </c>
      <c r="V631" s="254">
        <f t="shared" si="93"/>
        <v>0</v>
      </c>
      <c r="W631" s="255"/>
      <c r="X631" s="26">
        <f t="shared" si="97"/>
        <v>0</v>
      </c>
      <c r="Y631" s="26">
        <f t="shared" si="94"/>
        <v>0</v>
      </c>
      <c r="Z631" s="26">
        <f t="shared" si="95"/>
        <v>0</v>
      </c>
      <c r="AA631" s="32" t="str">
        <f t="shared" si="99"/>
        <v>-</v>
      </c>
      <c r="AB631" s="289"/>
      <c r="AC631" s="289"/>
      <c r="AD631" s="32">
        <v>3</v>
      </c>
      <c r="AE631" s="32" t="str">
        <f t="shared" si="98"/>
        <v>25</v>
      </c>
      <c r="AF631" s="32"/>
      <c r="AG631" s="32"/>
      <c r="AH631" s="32"/>
      <c r="AI631" s="32"/>
      <c r="AJ631" s="32"/>
      <c r="AK631" s="32"/>
      <c r="AL631" s="32"/>
      <c r="AM631" s="32">
        <v>496</v>
      </c>
      <c r="AN631" s="32" t="str">
        <f t="shared" si="90"/>
        <v>No Retargeting</v>
      </c>
      <c r="AO631" s="32" t="s">
        <v>589</v>
      </c>
      <c r="AP631" s="32" t="str">
        <f t="shared" si="91"/>
        <v>no contextual</v>
      </c>
      <c r="AQ631" s="32"/>
      <c r="AR631" s="32"/>
      <c r="AS631" s="32"/>
      <c r="AT631" s="32"/>
    </row>
    <row r="632" spans="2:46" ht="15" customHeight="1" x14ac:dyDescent="0.25">
      <c r="B632" s="32">
        <v>20160624</v>
      </c>
      <c r="C632" s="32"/>
      <c r="D632" s="32"/>
      <c r="E632" s="32"/>
      <c r="F632" s="32"/>
      <c r="G632" s="244"/>
      <c r="H632" s="244"/>
      <c r="I632" s="91">
        <f t="shared" si="96"/>
        <v>0</v>
      </c>
      <c r="J632" s="32"/>
      <c r="K632" s="32"/>
      <c r="L632" s="32"/>
      <c r="M632" s="32"/>
      <c r="N632" s="32"/>
      <c r="O632" s="32"/>
      <c r="P632" s="32"/>
      <c r="Q632" s="32"/>
      <c r="R632" s="186"/>
      <c r="S632" s="186"/>
      <c r="T632" s="254"/>
      <c r="U632" s="254">
        <f t="shared" si="92"/>
        <v>0</v>
      </c>
      <c r="V632" s="254">
        <f t="shared" si="93"/>
        <v>0</v>
      </c>
      <c r="W632" s="255"/>
      <c r="X632" s="26">
        <f t="shared" si="97"/>
        <v>0</v>
      </c>
      <c r="Y632" s="26">
        <f t="shared" si="94"/>
        <v>0</v>
      </c>
      <c r="Z632" s="26">
        <f t="shared" si="95"/>
        <v>0</v>
      </c>
      <c r="AA632" s="32" t="str">
        <f t="shared" si="99"/>
        <v>-</v>
      </c>
      <c r="AB632" s="289"/>
      <c r="AC632" s="289"/>
      <c r="AD632" s="32">
        <v>3</v>
      </c>
      <c r="AE632" s="32" t="str">
        <f t="shared" si="98"/>
        <v>25</v>
      </c>
      <c r="AF632" s="32"/>
      <c r="AG632" s="32"/>
      <c r="AH632" s="32"/>
      <c r="AI632" s="32"/>
      <c r="AJ632" s="32"/>
      <c r="AK632" s="32"/>
      <c r="AL632" s="32"/>
      <c r="AM632" s="32">
        <v>497</v>
      </c>
      <c r="AN632" s="32" t="str">
        <f t="shared" si="90"/>
        <v>No Retargeting</v>
      </c>
      <c r="AO632" s="32" t="s">
        <v>589</v>
      </c>
      <c r="AP632" s="32" t="str">
        <f t="shared" si="91"/>
        <v>no contextual</v>
      </c>
      <c r="AQ632" s="32"/>
      <c r="AR632" s="32"/>
      <c r="AS632" s="32"/>
      <c r="AT632" s="32"/>
    </row>
    <row r="633" spans="2:46" ht="15" customHeight="1" x14ac:dyDescent="0.25">
      <c r="B633" s="32">
        <v>20160625</v>
      </c>
      <c r="C633" s="32"/>
      <c r="D633" s="32"/>
      <c r="E633" s="32"/>
      <c r="F633" s="32"/>
      <c r="G633" s="244"/>
      <c r="H633" s="244"/>
      <c r="I633" s="91">
        <f t="shared" si="96"/>
        <v>0</v>
      </c>
      <c r="J633" s="32"/>
      <c r="K633" s="32"/>
      <c r="L633" s="32"/>
      <c r="M633" s="32"/>
      <c r="N633" s="32"/>
      <c r="O633" s="32"/>
      <c r="P633" s="32"/>
      <c r="Q633" s="32"/>
      <c r="R633" s="186"/>
      <c r="S633" s="186"/>
      <c r="T633" s="254"/>
      <c r="U633" s="254">
        <f t="shared" si="92"/>
        <v>0</v>
      </c>
      <c r="V633" s="254">
        <f t="shared" si="93"/>
        <v>0</v>
      </c>
      <c r="W633" s="255"/>
      <c r="X633" s="26">
        <f t="shared" si="97"/>
        <v>0</v>
      </c>
      <c r="Y633" s="26">
        <f t="shared" si="94"/>
        <v>0</v>
      </c>
      <c r="Z633" s="26">
        <f t="shared" si="95"/>
        <v>0</v>
      </c>
      <c r="AA633" s="32" t="str">
        <f t="shared" si="99"/>
        <v>-</v>
      </c>
      <c r="AB633" s="289"/>
      <c r="AC633" s="289"/>
      <c r="AD633" s="32">
        <v>3</v>
      </c>
      <c r="AE633" s="32" t="str">
        <f t="shared" si="98"/>
        <v>25</v>
      </c>
      <c r="AF633" s="32"/>
      <c r="AG633" s="32"/>
      <c r="AH633" s="32"/>
      <c r="AI633" s="32"/>
      <c r="AJ633" s="32"/>
      <c r="AK633" s="32"/>
      <c r="AL633" s="32"/>
      <c r="AM633" s="32">
        <v>498</v>
      </c>
      <c r="AN633" s="32" t="str">
        <f t="shared" si="90"/>
        <v>No Retargeting</v>
      </c>
      <c r="AO633" s="32" t="s">
        <v>589</v>
      </c>
      <c r="AP633" s="32" t="str">
        <f t="shared" si="91"/>
        <v>no contextual</v>
      </c>
      <c r="AQ633" s="32"/>
      <c r="AR633" s="32"/>
      <c r="AS633" s="32"/>
      <c r="AT633" s="32"/>
    </row>
    <row r="634" spans="2:46" ht="15" customHeight="1" x14ac:dyDescent="0.25">
      <c r="B634" s="32">
        <v>20160626</v>
      </c>
      <c r="C634" s="32"/>
      <c r="D634" s="32"/>
      <c r="E634" s="32"/>
      <c r="F634" s="32"/>
      <c r="G634" s="244"/>
      <c r="H634" s="244"/>
      <c r="I634" s="91">
        <f t="shared" si="96"/>
        <v>0</v>
      </c>
      <c r="J634" s="32"/>
      <c r="K634" s="32"/>
      <c r="L634" s="32"/>
      <c r="M634" s="32"/>
      <c r="N634" s="32"/>
      <c r="O634" s="32"/>
      <c r="P634" s="32"/>
      <c r="Q634" s="32"/>
      <c r="R634" s="186"/>
      <c r="S634" s="186"/>
      <c r="T634" s="254"/>
      <c r="U634" s="254">
        <f t="shared" si="92"/>
        <v>0</v>
      </c>
      <c r="V634" s="254">
        <f t="shared" si="93"/>
        <v>0</v>
      </c>
      <c r="W634" s="255"/>
      <c r="X634" s="26">
        <f t="shared" si="97"/>
        <v>0</v>
      </c>
      <c r="Y634" s="26">
        <f t="shared" si="94"/>
        <v>0</v>
      </c>
      <c r="Z634" s="26">
        <f t="shared" si="95"/>
        <v>0</v>
      </c>
      <c r="AA634" s="32" t="str">
        <f t="shared" si="99"/>
        <v>-</v>
      </c>
      <c r="AB634" s="289"/>
      <c r="AC634" s="289"/>
      <c r="AD634" s="32">
        <v>3</v>
      </c>
      <c r="AE634" s="32" t="str">
        <f t="shared" si="98"/>
        <v>25</v>
      </c>
      <c r="AF634" s="32"/>
      <c r="AG634" s="32"/>
      <c r="AH634" s="32"/>
      <c r="AI634" s="32"/>
      <c r="AJ634" s="32"/>
      <c r="AK634" s="32"/>
      <c r="AL634" s="32"/>
      <c r="AM634" s="32">
        <v>499</v>
      </c>
      <c r="AN634" s="32" t="str">
        <f t="shared" si="90"/>
        <v>No Retargeting</v>
      </c>
      <c r="AO634" s="32" t="s">
        <v>589</v>
      </c>
      <c r="AP634" s="32" t="str">
        <f t="shared" si="91"/>
        <v>no contextual</v>
      </c>
      <c r="AQ634" s="32"/>
      <c r="AR634" s="32"/>
      <c r="AS634" s="32"/>
      <c r="AT634" s="32"/>
    </row>
    <row r="635" spans="2:46" ht="15" customHeight="1" x14ac:dyDescent="0.25">
      <c r="B635" s="32">
        <v>20160627</v>
      </c>
      <c r="C635" s="32"/>
      <c r="D635" s="32"/>
      <c r="E635" s="32"/>
      <c r="F635" s="32"/>
      <c r="G635" s="244"/>
      <c r="H635" s="244"/>
      <c r="I635" s="91">
        <f t="shared" si="96"/>
        <v>0</v>
      </c>
      <c r="J635" s="32"/>
      <c r="K635" s="32"/>
      <c r="L635" s="32"/>
      <c r="M635" s="32"/>
      <c r="N635" s="32"/>
      <c r="O635" s="32"/>
      <c r="P635" s="32"/>
      <c r="Q635" s="32"/>
      <c r="R635" s="186"/>
      <c r="S635" s="186"/>
      <c r="T635" s="254"/>
      <c r="U635" s="254">
        <f t="shared" si="92"/>
        <v>0</v>
      </c>
      <c r="V635" s="254">
        <f t="shared" si="93"/>
        <v>0</v>
      </c>
      <c r="W635" s="255"/>
      <c r="X635" s="26">
        <f t="shared" si="97"/>
        <v>0</v>
      </c>
      <c r="Y635" s="26">
        <f t="shared" si="94"/>
        <v>0</v>
      </c>
      <c r="Z635" s="26">
        <f t="shared" si="95"/>
        <v>0</v>
      </c>
      <c r="AA635" s="32" t="str">
        <f t="shared" si="99"/>
        <v>-</v>
      </c>
      <c r="AB635" s="289"/>
      <c r="AC635" s="289"/>
      <c r="AD635" s="32">
        <v>3</v>
      </c>
      <c r="AE635" s="32" t="str">
        <f t="shared" si="98"/>
        <v>25</v>
      </c>
      <c r="AF635" s="32"/>
      <c r="AG635" s="32"/>
      <c r="AH635" s="32"/>
      <c r="AI635" s="32"/>
      <c r="AJ635" s="32"/>
      <c r="AK635" s="32"/>
      <c r="AL635" s="32"/>
      <c r="AM635" s="32">
        <v>500</v>
      </c>
      <c r="AN635" s="32" t="str">
        <f t="shared" si="90"/>
        <v>No Retargeting</v>
      </c>
      <c r="AO635" s="32" t="s">
        <v>589</v>
      </c>
      <c r="AP635" s="32" t="str">
        <f t="shared" si="91"/>
        <v>no contextual</v>
      </c>
      <c r="AQ635" s="32"/>
      <c r="AR635" s="32"/>
      <c r="AS635" s="32"/>
      <c r="AT635" s="32"/>
    </row>
    <row r="636" spans="2:46" ht="15" customHeight="1" x14ac:dyDescent="0.25">
      <c r="B636" s="32">
        <v>20160628</v>
      </c>
      <c r="C636" s="32"/>
      <c r="D636" s="32"/>
      <c r="E636" s="32"/>
      <c r="F636" s="32"/>
      <c r="G636" s="244"/>
      <c r="H636" s="244"/>
      <c r="I636" s="91">
        <f t="shared" si="96"/>
        <v>0</v>
      </c>
      <c r="J636" s="32"/>
      <c r="K636" s="32"/>
      <c r="L636" s="32"/>
      <c r="M636" s="32"/>
      <c r="N636" s="32"/>
      <c r="O636" s="32"/>
      <c r="P636" s="32"/>
      <c r="Q636" s="32"/>
      <c r="R636" s="186"/>
      <c r="S636" s="186"/>
      <c r="T636" s="254"/>
      <c r="U636" s="254">
        <f t="shared" si="92"/>
        <v>0</v>
      </c>
      <c r="V636" s="254">
        <f t="shared" si="93"/>
        <v>0</v>
      </c>
      <c r="W636" s="255"/>
      <c r="X636" s="26">
        <f t="shared" si="97"/>
        <v>0</v>
      </c>
      <c r="Y636" s="26">
        <f t="shared" si="94"/>
        <v>0</v>
      </c>
      <c r="Z636" s="26">
        <f t="shared" si="95"/>
        <v>0</v>
      </c>
      <c r="AA636" s="32" t="str">
        <f t="shared" si="99"/>
        <v>-</v>
      </c>
      <c r="AB636" s="289"/>
      <c r="AC636" s="289"/>
      <c r="AD636" s="32">
        <v>3</v>
      </c>
      <c r="AE636" s="32" t="str">
        <f t="shared" si="98"/>
        <v>25</v>
      </c>
      <c r="AF636" s="32"/>
      <c r="AG636" s="32"/>
      <c r="AH636" s="32"/>
      <c r="AI636" s="32"/>
      <c r="AJ636" s="32"/>
      <c r="AK636" s="32"/>
      <c r="AL636" s="32"/>
      <c r="AM636" s="32">
        <v>501</v>
      </c>
      <c r="AN636" s="32" t="str">
        <f t="shared" si="90"/>
        <v>No Retargeting</v>
      </c>
      <c r="AO636" s="32" t="s">
        <v>589</v>
      </c>
      <c r="AP636" s="32" t="str">
        <f t="shared" si="91"/>
        <v>no contextual</v>
      </c>
      <c r="AQ636" s="32"/>
      <c r="AR636" s="32"/>
      <c r="AS636" s="32"/>
      <c r="AT636" s="32"/>
    </row>
    <row r="637" spans="2:46" ht="15" customHeight="1" x14ac:dyDescent="0.25">
      <c r="B637" s="32">
        <v>20160629</v>
      </c>
      <c r="C637" s="32"/>
      <c r="D637" s="32"/>
      <c r="E637" s="32"/>
      <c r="F637" s="32"/>
      <c r="G637" s="244"/>
      <c r="H637" s="244"/>
      <c r="I637" s="91">
        <f t="shared" si="96"/>
        <v>0</v>
      </c>
      <c r="J637" s="32"/>
      <c r="K637" s="32"/>
      <c r="L637" s="32"/>
      <c r="M637" s="32"/>
      <c r="N637" s="32"/>
      <c r="O637" s="32"/>
      <c r="P637" s="32"/>
      <c r="Q637" s="32"/>
      <c r="R637" s="186"/>
      <c r="S637" s="186"/>
      <c r="T637" s="254"/>
      <c r="U637" s="254">
        <f t="shared" si="92"/>
        <v>0</v>
      </c>
      <c r="V637" s="254">
        <f t="shared" si="93"/>
        <v>0</v>
      </c>
      <c r="W637" s="255"/>
      <c r="X637" s="26">
        <f t="shared" si="97"/>
        <v>0</v>
      </c>
      <c r="Y637" s="26">
        <f t="shared" si="94"/>
        <v>0</v>
      </c>
      <c r="Z637" s="26">
        <f t="shared" si="95"/>
        <v>0</v>
      </c>
      <c r="AA637" s="32" t="str">
        <f t="shared" si="99"/>
        <v>-</v>
      </c>
      <c r="AB637" s="289"/>
      <c r="AC637" s="289"/>
      <c r="AD637" s="32">
        <v>3</v>
      </c>
      <c r="AE637" s="32" t="str">
        <f t="shared" si="98"/>
        <v>25</v>
      </c>
      <c r="AF637" s="32"/>
      <c r="AG637" s="32"/>
      <c r="AH637" s="32"/>
      <c r="AI637" s="32"/>
      <c r="AJ637" s="32"/>
      <c r="AK637" s="32"/>
      <c r="AL637" s="32"/>
      <c r="AM637" s="32">
        <v>502</v>
      </c>
      <c r="AN637" s="32" t="str">
        <f t="shared" si="90"/>
        <v>No Retargeting</v>
      </c>
      <c r="AO637" s="32" t="s">
        <v>589</v>
      </c>
      <c r="AP637" s="32" t="str">
        <f t="shared" si="91"/>
        <v>no contextual</v>
      </c>
      <c r="AQ637" s="32"/>
      <c r="AR637" s="32"/>
      <c r="AS637" s="32"/>
      <c r="AT637" s="32"/>
    </row>
    <row r="638" spans="2:46" ht="15" customHeight="1" x14ac:dyDescent="0.25">
      <c r="B638" s="32">
        <v>20160630</v>
      </c>
      <c r="C638" s="32"/>
      <c r="D638" s="32"/>
      <c r="E638" s="32"/>
      <c r="F638" s="32"/>
      <c r="G638" s="244"/>
      <c r="H638" s="244"/>
      <c r="I638" s="91">
        <f t="shared" si="96"/>
        <v>0</v>
      </c>
      <c r="J638" s="32"/>
      <c r="K638" s="32"/>
      <c r="L638" s="32"/>
      <c r="M638" s="32"/>
      <c r="N638" s="32"/>
      <c r="O638" s="32"/>
      <c r="P638" s="32"/>
      <c r="Q638" s="32"/>
      <c r="R638" s="186"/>
      <c r="S638" s="186"/>
      <c r="T638" s="254"/>
      <c r="U638" s="254">
        <f t="shared" si="92"/>
        <v>0</v>
      </c>
      <c r="V638" s="254">
        <f t="shared" si="93"/>
        <v>0</v>
      </c>
      <c r="W638" s="255"/>
      <c r="X638" s="26">
        <f t="shared" si="97"/>
        <v>0</v>
      </c>
      <c r="Y638" s="26">
        <f t="shared" si="94"/>
        <v>0</v>
      </c>
      <c r="Z638" s="26">
        <f t="shared" si="95"/>
        <v>0</v>
      </c>
      <c r="AA638" s="32" t="str">
        <f t="shared" si="99"/>
        <v>-</v>
      </c>
      <c r="AB638" s="289"/>
      <c r="AC638" s="289"/>
      <c r="AD638" s="32">
        <v>3</v>
      </c>
      <c r="AE638" s="32" t="str">
        <f t="shared" si="98"/>
        <v>25</v>
      </c>
      <c r="AF638" s="32"/>
      <c r="AG638" s="32"/>
      <c r="AH638" s="32"/>
      <c r="AI638" s="32"/>
      <c r="AJ638" s="32"/>
      <c r="AK638" s="32"/>
      <c r="AL638" s="32"/>
      <c r="AM638" s="32">
        <v>503</v>
      </c>
      <c r="AN638" s="32" t="str">
        <f t="shared" si="90"/>
        <v>No Retargeting</v>
      </c>
      <c r="AO638" s="32" t="s">
        <v>589</v>
      </c>
      <c r="AP638" s="32" t="str">
        <f t="shared" si="91"/>
        <v>no contextual</v>
      </c>
      <c r="AQ638" s="32"/>
      <c r="AR638" s="32"/>
      <c r="AS638" s="32"/>
      <c r="AT638" s="32"/>
    </row>
    <row r="639" spans="2:46" ht="15" customHeight="1" x14ac:dyDescent="0.25">
      <c r="B639" s="32">
        <v>20160631</v>
      </c>
      <c r="C639" s="32"/>
      <c r="D639" s="32"/>
      <c r="E639" s="32"/>
      <c r="F639" s="32"/>
      <c r="G639" s="244"/>
      <c r="H639" s="244"/>
      <c r="I639" s="91">
        <f t="shared" si="96"/>
        <v>0</v>
      </c>
      <c r="J639" s="32"/>
      <c r="K639" s="32"/>
      <c r="L639" s="32"/>
      <c r="M639" s="32"/>
      <c r="N639" s="32"/>
      <c r="O639" s="32"/>
      <c r="P639" s="32"/>
      <c r="Q639" s="32"/>
      <c r="R639" s="186"/>
      <c r="S639" s="186"/>
      <c r="T639" s="254"/>
      <c r="U639" s="254">
        <f t="shared" si="92"/>
        <v>0</v>
      </c>
      <c r="V639" s="254">
        <f t="shared" si="93"/>
        <v>0</v>
      </c>
      <c r="W639" s="255"/>
      <c r="X639" s="26">
        <f t="shared" si="97"/>
        <v>0</v>
      </c>
      <c r="Y639" s="26">
        <f t="shared" si="94"/>
        <v>0</v>
      </c>
      <c r="Z639" s="26">
        <f t="shared" si="95"/>
        <v>0</v>
      </c>
      <c r="AA639" s="32" t="str">
        <f t="shared" si="99"/>
        <v>-</v>
      </c>
      <c r="AB639" s="289"/>
      <c r="AC639" s="289"/>
      <c r="AD639" s="32">
        <v>3</v>
      </c>
      <c r="AE639" s="32" t="str">
        <f t="shared" si="98"/>
        <v>25</v>
      </c>
      <c r="AF639" s="32"/>
      <c r="AG639" s="32"/>
      <c r="AH639" s="32"/>
      <c r="AI639" s="32"/>
      <c r="AJ639" s="32"/>
      <c r="AK639" s="32"/>
      <c r="AL639" s="32"/>
      <c r="AM639" s="32">
        <v>504</v>
      </c>
      <c r="AN639" s="32" t="str">
        <f t="shared" si="90"/>
        <v>No Retargeting</v>
      </c>
      <c r="AO639" s="32" t="s">
        <v>589</v>
      </c>
      <c r="AP639" s="32" t="str">
        <f t="shared" si="91"/>
        <v>no contextual</v>
      </c>
      <c r="AQ639" s="32"/>
      <c r="AR639" s="32"/>
      <c r="AS639" s="32"/>
      <c r="AT639" s="32"/>
    </row>
    <row r="640" spans="2:46" ht="15" customHeight="1" x14ac:dyDescent="0.25">
      <c r="B640" s="32">
        <v>20160632</v>
      </c>
      <c r="C640" s="32"/>
      <c r="D640" s="32"/>
      <c r="E640" s="32"/>
      <c r="F640" s="32"/>
      <c r="G640" s="244"/>
      <c r="H640" s="244"/>
      <c r="I640" s="91">
        <f t="shared" si="96"/>
        <v>0</v>
      </c>
      <c r="J640" s="32"/>
      <c r="K640" s="32"/>
      <c r="L640" s="32"/>
      <c r="M640" s="32"/>
      <c r="N640" s="32"/>
      <c r="O640" s="32"/>
      <c r="P640" s="32"/>
      <c r="Q640" s="32"/>
      <c r="R640" s="186"/>
      <c r="S640" s="186"/>
      <c r="T640" s="254"/>
      <c r="U640" s="254">
        <f t="shared" si="92"/>
        <v>0</v>
      </c>
      <c r="V640" s="254">
        <f t="shared" si="93"/>
        <v>0</v>
      </c>
      <c r="W640" s="255"/>
      <c r="X640" s="26">
        <f t="shared" si="97"/>
        <v>0</v>
      </c>
      <c r="Y640" s="26">
        <f t="shared" si="94"/>
        <v>0</v>
      </c>
      <c r="Z640" s="26">
        <f t="shared" si="95"/>
        <v>0</v>
      </c>
      <c r="AA640" s="32" t="str">
        <f t="shared" si="99"/>
        <v>-</v>
      </c>
      <c r="AB640" s="289"/>
      <c r="AC640" s="289"/>
      <c r="AD640" s="32">
        <v>3</v>
      </c>
      <c r="AE640" s="32" t="str">
        <f t="shared" si="98"/>
        <v>25</v>
      </c>
      <c r="AF640" s="32"/>
      <c r="AG640" s="32"/>
      <c r="AH640" s="32"/>
      <c r="AI640" s="32"/>
      <c r="AJ640" s="32"/>
      <c r="AK640" s="32"/>
      <c r="AL640" s="32"/>
      <c r="AM640" s="32">
        <v>505</v>
      </c>
      <c r="AN640" s="32" t="str">
        <f t="shared" si="90"/>
        <v>No Retargeting</v>
      </c>
      <c r="AO640" s="32" t="s">
        <v>589</v>
      </c>
      <c r="AP640" s="32" t="str">
        <f t="shared" si="91"/>
        <v>no contextual</v>
      </c>
      <c r="AQ640" s="32"/>
      <c r="AR640" s="32"/>
      <c r="AS640" s="32"/>
      <c r="AT640" s="32"/>
    </row>
    <row r="641" spans="2:46" ht="15" customHeight="1" x14ac:dyDescent="0.25">
      <c r="B641" s="32">
        <v>20160633</v>
      </c>
      <c r="C641" s="32"/>
      <c r="D641" s="32"/>
      <c r="E641" s="32"/>
      <c r="F641" s="32"/>
      <c r="G641" s="244"/>
      <c r="H641" s="244"/>
      <c r="I641" s="91">
        <f t="shared" si="96"/>
        <v>0</v>
      </c>
      <c r="J641" s="32"/>
      <c r="K641" s="32"/>
      <c r="L641" s="32"/>
      <c r="M641" s="32"/>
      <c r="N641" s="32"/>
      <c r="O641" s="32"/>
      <c r="P641" s="32"/>
      <c r="Q641" s="32"/>
      <c r="R641" s="186"/>
      <c r="S641" s="186"/>
      <c r="T641" s="254"/>
      <c r="U641" s="254">
        <f t="shared" si="92"/>
        <v>0</v>
      </c>
      <c r="V641" s="254">
        <f t="shared" si="93"/>
        <v>0</v>
      </c>
      <c r="W641" s="255"/>
      <c r="X641" s="26">
        <f t="shared" si="97"/>
        <v>0</v>
      </c>
      <c r="Y641" s="26">
        <f t="shared" si="94"/>
        <v>0</v>
      </c>
      <c r="Z641" s="26">
        <f t="shared" si="95"/>
        <v>0</v>
      </c>
      <c r="AA641" s="32" t="str">
        <f t="shared" si="99"/>
        <v>-</v>
      </c>
      <c r="AB641" s="289"/>
      <c r="AC641" s="289"/>
      <c r="AD641" s="32">
        <v>3</v>
      </c>
      <c r="AE641" s="32" t="str">
        <f t="shared" si="98"/>
        <v>25</v>
      </c>
      <c r="AF641" s="32"/>
      <c r="AG641" s="32"/>
      <c r="AH641" s="32"/>
      <c r="AI641" s="32"/>
      <c r="AJ641" s="32"/>
      <c r="AK641" s="32"/>
      <c r="AL641" s="32"/>
      <c r="AM641" s="32">
        <v>506</v>
      </c>
      <c r="AN641" s="32" t="str">
        <f t="shared" si="90"/>
        <v>No Retargeting</v>
      </c>
      <c r="AO641" s="32" t="s">
        <v>589</v>
      </c>
      <c r="AP641" s="32" t="str">
        <f t="shared" si="91"/>
        <v>no contextual</v>
      </c>
      <c r="AQ641" s="32"/>
      <c r="AR641" s="32"/>
      <c r="AS641" s="32"/>
      <c r="AT641" s="32"/>
    </row>
    <row r="642" spans="2:46" ht="15" customHeight="1" x14ac:dyDescent="0.25">
      <c r="B642" s="32">
        <v>20160634</v>
      </c>
      <c r="C642" s="32"/>
      <c r="D642" s="32"/>
      <c r="E642" s="32"/>
      <c r="F642" s="32"/>
      <c r="G642" s="244"/>
      <c r="H642" s="244"/>
      <c r="I642" s="91">
        <f t="shared" si="96"/>
        <v>0</v>
      </c>
      <c r="J642" s="32"/>
      <c r="K642" s="32"/>
      <c r="L642" s="32"/>
      <c r="M642" s="32"/>
      <c r="N642" s="32"/>
      <c r="O642" s="32"/>
      <c r="P642" s="32"/>
      <c r="Q642" s="32"/>
      <c r="R642" s="186"/>
      <c r="S642" s="186"/>
      <c r="T642" s="254"/>
      <c r="U642" s="254">
        <f t="shared" si="92"/>
        <v>0</v>
      </c>
      <c r="V642" s="254">
        <f t="shared" si="93"/>
        <v>0</v>
      </c>
      <c r="W642" s="255"/>
      <c r="X642" s="26">
        <f t="shared" si="97"/>
        <v>0</v>
      </c>
      <c r="Y642" s="26">
        <f t="shared" si="94"/>
        <v>0</v>
      </c>
      <c r="Z642" s="26">
        <f t="shared" si="95"/>
        <v>0</v>
      </c>
      <c r="AA642" s="32" t="str">
        <f t="shared" si="99"/>
        <v>-</v>
      </c>
      <c r="AB642" s="289"/>
      <c r="AC642" s="289"/>
      <c r="AD642" s="32">
        <v>3</v>
      </c>
      <c r="AE642" s="32" t="str">
        <f t="shared" si="98"/>
        <v>25</v>
      </c>
      <c r="AF642" s="32"/>
      <c r="AG642" s="32"/>
      <c r="AH642" s="32"/>
      <c r="AI642" s="32"/>
      <c r="AJ642" s="32"/>
      <c r="AK642" s="32"/>
      <c r="AL642" s="32"/>
      <c r="AM642" s="32">
        <v>507</v>
      </c>
      <c r="AN642" s="32" t="str">
        <f t="shared" si="90"/>
        <v>No Retargeting</v>
      </c>
      <c r="AO642" s="32" t="s">
        <v>589</v>
      </c>
      <c r="AP642" s="32" t="str">
        <f t="shared" si="91"/>
        <v>no contextual</v>
      </c>
      <c r="AQ642" s="32"/>
      <c r="AR642" s="32"/>
      <c r="AS642" s="32"/>
      <c r="AT642" s="32"/>
    </row>
    <row r="643" spans="2:46" ht="15" customHeight="1" x14ac:dyDescent="0.25">
      <c r="B643" s="32">
        <v>20160635</v>
      </c>
      <c r="C643" s="32"/>
      <c r="D643" s="32"/>
      <c r="E643" s="32"/>
      <c r="F643" s="32"/>
      <c r="G643" s="244"/>
      <c r="H643" s="244"/>
      <c r="I643" s="91">
        <f t="shared" si="96"/>
        <v>0</v>
      </c>
      <c r="J643" s="32"/>
      <c r="K643" s="32"/>
      <c r="L643" s="32"/>
      <c r="M643" s="32"/>
      <c r="N643" s="32"/>
      <c r="O643" s="32"/>
      <c r="P643" s="32"/>
      <c r="Q643" s="32"/>
      <c r="R643" s="186"/>
      <c r="S643" s="186"/>
      <c r="T643" s="254"/>
      <c r="U643" s="254">
        <f t="shared" si="92"/>
        <v>0</v>
      </c>
      <c r="V643" s="254">
        <f t="shared" si="93"/>
        <v>0</v>
      </c>
      <c r="W643" s="255"/>
      <c r="X643" s="26">
        <f t="shared" si="97"/>
        <v>0</v>
      </c>
      <c r="Y643" s="26">
        <f t="shared" si="94"/>
        <v>0</v>
      </c>
      <c r="Z643" s="26">
        <f t="shared" si="95"/>
        <v>0</v>
      </c>
      <c r="AA643" s="32" t="str">
        <f t="shared" si="99"/>
        <v>-</v>
      </c>
      <c r="AB643" s="289"/>
      <c r="AC643" s="289"/>
      <c r="AD643" s="32">
        <v>3</v>
      </c>
      <c r="AE643" s="32" t="str">
        <f t="shared" si="98"/>
        <v>25</v>
      </c>
      <c r="AF643" s="32"/>
      <c r="AG643" s="32"/>
      <c r="AH643" s="32"/>
      <c r="AI643" s="32"/>
      <c r="AJ643" s="32"/>
      <c r="AK643" s="32"/>
      <c r="AL643" s="32"/>
      <c r="AM643" s="32">
        <v>508</v>
      </c>
      <c r="AN643" s="32" t="str">
        <f t="shared" si="90"/>
        <v>No Retargeting</v>
      </c>
      <c r="AO643" s="32" t="s">
        <v>589</v>
      </c>
      <c r="AP643" s="32" t="str">
        <f t="shared" si="91"/>
        <v>no contextual</v>
      </c>
      <c r="AQ643" s="32"/>
      <c r="AR643" s="32"/>
      <c r="AS643" s="32"/>
      <c r="AT643" s="32"/>
    </row>
    <row r="644" spans="2:46" ht="15" customHeight="1" x14ac:dyDescent="0.25">
      <c r="B644" s="32">
        <v>20160636</v>
      </c>
      <c r="C644" s="32"/>
      <c r="D644" s="32"/>
      <c r="E644" s="32"/>
      <c r="F644" s="32"/>
      <c r="G644" s="244"/>
      <c r="H644" s="244"/>
      <c r="I644" s="91">
        <f t="shared" si="96"/>
        <v>0</v>
      </c>
      <c r="J644" s="32"/>
      <c r="K644" s="32"/>
      <c r="L644" s="32"/>
      <c r="M644" s="32"/>
      <c r="N644" s="32"/>
      <c r="O644" s="32"/>
      <c r="P644" s="32"/>
      <c r="Q644" s="32"/>
      <c r="R644" s="186"/>
      <c r="S644" s="186"/>
      <c r="T644" s="254"/>
      <c r="U644" s="254">
        <f t="shared" si="92"/>
        <v>0</v>
      </c>
      <c r="V644" s="254">
        <f t="shared" si="93"/>
        <v>0</v>
      </c>
      <c r="W644" s="255"/>
      <c r="X644" s="26">
        <f t="shared" si="97"/>
        <v>0</v>
      </c>
      <c r="Y644" s="26">
        <f t="shared" si="94"/>
        <v>0</v>
      </c>
      <c r="Z644" s="26">
        <f t="shared" si="95"/>
        <v>0</v>
      </c>
      <c r="AA644" s="32" t="str">
        <f t="shared" si="99"/>
        <v>-</v>
      </c>
      <c r="AB644" s="289"/>
      <c r="AC644" s="289"/>
      <c r="AD644" s="32">
        <v>3</v>
      </c>
      <c r="AE644" s="32" t="str">
        <f t="shared" si="98"/>
        <v>25</v>
      </c>
      <c r="AF644" s="32"/>
      <c r="AG644" s="32"/>
      <c r="AH644" s="32"/>
      <c r="AI644" s="32"/>
      <c r="AJ644" s="32"/>
      <c r="AK644" s="32"/>
      <c r="AL644" s="32"/>
      <c r="AM644" s="32">
        <v>509</v>
      </c>
      <c r="AN644" s="32" t="str">
        <f t="shared" si="90"/>
        <v>No Retargeting</v>
      </c>
      <c r="AO644" s="32" t="s">
        <v>589</v>
      </c>
      <c r="AP644" s="32" t="str">
        <f t="shared" si="91"/>
        <v>no contextual</v>
      </c>
      <c r="AQ644" s="32"/>
      <c r="AR644" s="32"/>
      <c r="AS644" s="32"/>
      <c r="AT644" s="32"/>
    </row>
    <row r="645" spans="2:46" ht="15" customHeight="1" x14ac:dyDescent="0.25">
      <c r="B645" s="32">
        <v>20160637</v>
      </c>
      <c r="C645" s="32"/>
      <c r="D645" s="32"/>
      <c r="E645" s="32"/>
      <c r="F645" s="32"/>
      <c r="G645" s="244"/>
      <c r="H645" s="244"/>
      <c r="I645" s="91">
        <f t="shared" si="96"/>
        <v>0</v>
      </c>
      <c r="J645" s="32"/>
      <c r="K645" s="32"/>
      <c r="L645" s="32"/>
      <c r="M645" s="32"/>
      <c r="N645" s="32"/>
      <c r="O645" s="32"/>
      <c r="P645" s="32"/>
      <c r="Q645" s="32"/>
      <c r="R645" s="186"/>
      <c r="S645" s="186"/>
      <c r="T645" s="254"/>
      <c r="U645" s="254">
        <f t="shared" si="92"/>
        <v>0</v>
      </c>
      <c r="V645" s="254">
        <f t="shared" si="93"/>
        <v>0</v>
      </c>
      <c r="W645" s="255"/>
      <c r="X645" s="26">
        <f t="shared" si="97"/>
        <v>0</v>
      </c>
      <c r="Y645" s="26">
        <f t="shared" si="94"/>
        <v>0</v>
      </c>
      <c r="Z645" s="26">
        <f t="shared" si="95"/>
        <v>0</v>
      </c>
      <c r="AA645" s="32" t="str">
        <f t="shared" si="99"/>
        <v>-</v>
      </c>
      <c r="AB645" s="289"/>
      <c r="AC645" s="289"/>
      <c r="AD645" s="32">
        <v>3</v>
      </c>
      <c r="AE645" s="32" t="str">
        <f t="shared" si="98"/>
        <v>25</v>
      </c>
      <c r="AF645" s="32"/>
      <c r="AG645" s="32"/>
      <c r="AH645" s="32"/>
      <c r="AI645" s="32"/>
      <c r="AJ645" s="32"/>
      <c r="AK645" s="32"/>
      <c r="AL645" s="32"/>
      <c r="AM645" s="32">
        <v>510</v>
      </c>
      <c r="AN645" s="32" t="str">
        <f t="shared" si="90"/>
        <v>No Retargeting</v>
      </c>
      <c r="AO645" s="32" t="s">
        <v>589</v>
      </c>
      <c r="AP645" s="32" t="str">
        <f t="shared" si="91"/>
        <v>no contextual</v>
      </c>
      <c r="AQ645" s="32"/>
      <c r="AR645" s="32"/>
      <c r="AS645" s="32"/>
      <c r="AT645" s="32"/>
    </row>
    <row r="646" spans="2:46" ht="15" customHeight="1" x14ac:dyDescent="0.25">
      <c r="B646" s="32">
        <v>20160638</v>
      </c>
      <c r="C646" s="32"/>
      <c r="D646" s="32"/>
      <c r="E646" s="32"/>
      <c r="F646" s="32"/>
      <c r="G646" s="244"/>
      <c r="H646" s="244"/>
      <c r="I646" s="91">
        <f t="shared" si="96"/>
        <v>0</v>
      </c>
      <c r="J646" s="32"/>
      <c r="K646" s="32"/>
      <c r="L646" s="32"/>
      <c r="M646" s="32"/>
      <c r="N646" s="32"/>
      <c r="O646" s="32"/>
      <c r="P646" s="32"/>
      <c r="Q646" s="32"/>
      <c r="R646" s="186"/>
      <c r="S646" s="186"/>
      <c r="T646" s="254"/>
      <c r="U646" s="254">
        <f t="shared" si="92"/>
        <v>0</v>
      </c>
      <c r="V646" s="254">
        <f t="shared" si="93"/>
        <v>0</v>
      </c>
      <c r="W646" s="255"/>
      <c r="X646" s="26">
        <f t="shared" si="97"/>
        <v>0</v>
      </c>
      <c r="Y646" s="26">
        <f t="shared" si="94"/>
        <v>0</v>
      </c>
      <c r="Z646" s="26">
        <f t="shared" si="95"/>
        <v>0</v>
      </c>
      <c r="AA646" s="32" t="str">
        <f t="shared" si="99"/>
        <v>-</v>
      </c>
      <c r="AB646" s="289"/>
      <c r="AC646" s="289"/>
      <c r="AD646" s="32">
        <v>3</v>
      </c>
      <c r="AE646" s="32" t="str">
        <f t="shared" si="98"/>
        <v>25</v>
      </c>
      <c r="AF646" s="32"/>
      <c r="AG646" s="32"/>
      <c r="AH646" s="32"/>
      <c r="AI646" s="32"/>
      <c r="AJ646" s="32"/>
      <c r="AK646" s="32"/>
      <c r="AL646" s="32"/>
      <c r="AM646" s="32">
        <v>511</v>
      </c>
      <c r="AN646" s="32" t="str">
        <f t="shared" si="90"/>
        <v>No Retargeting</v>
      </c>
      <c r="AO646" s="32" t="s">
        <v>589</v>
      </c>
      <c r="AP646" s="32" t="str">
        <f t="shared" si="91"/>
        <v>no contextual</v>
      </c>
      <c r="AQ646" s="32"/>
      <c r="AR646" s="32"/>
      <c r="AS646" s="32"/>
      <c r="AT646" s="32"/>
    </row>
    <row r="647" spans="2:46" ht="15" customHeight="1" x14ac:dyDescent="0.25">
      <c r="B647" s="32">
        <v>20160639</v>
      </c>
      <c r="C647" s="32"/>
      <c r="D647" s="32"/>
      <c r="E647" s="32"/>
      <c r="F647" s="32"/>
      <c r="G647" s="244"/>
      <c r="H647" s="244"/>
      <c r="I647" s="91">
        <f t="shared" si="96"/>
        <v>0</v>
      </c>
      <c r="J647" s="32"/>
      <c r="K647" s="32"/>
      <c r="L647" s="32"/>
      <c r="M647" s="32"/>
      <c r="N647" s="32"/>
      <c r="O647" s="32"/>
      <c r="P647" s="32"/>
      <c r="Q647" s="32"/>
      <c r="R647" s="186"/>
      <c r="S647" s="186"/>
      <c r="T647" s="254"/>
      <c r="U647" s="254">
        <f t="shared" si="92"/>
        <v>0</v>
      </c>
      <c r="V647" s="254">
        <f t="shared" si="93"/>
        <v>0</v>
      </c>
      <c r="W647" s="255"/>
      <c r="X647" s="26">
        <f t="shared" si="97"/>
        <v>0</v>
      </c>
      <c r="Y647" s="26">
        <f t="shared" si="94"/>
        <v>0</v>
      </c>
      <c r="Z647" s="26">
        <f t="shared" si="95"/>
        <v>0</v>
      </c>
      <c r="AA647" s="32" t="str">
        <f t="shared" si="99"/>
        <v>-</v>
      </c>
      <c r="AB647" s="289"/>
      <c r="AC647" s="289"/>
      <c r="AD647" s="32">
        <v>3</v>
      </c>
      <c r="AE647" s="32" t="str">
        <f t="shared" si="98"/>
        <v>25</v>
      </c>
      <c r="AF647" s="32"/>
      <c r="AG647" s="32"/>
      <c r="AH647" s="32"/>
      <c r="AI647" s="32"/>
      <c r="AJ647" s="32"/>
      <c r="AK647" s="32"/>
      <c r="AL647" s="32"/>
      <c r="AM647" s="32">
        <v>512</v>
      </c>
      <c r="AN647" s="32" t="str">
        <f t="shared" si="90"/>
        <v>No Retargeting</v>
      </c>
      <c r="AO647" s="32" t="s">
        <v>589</v>
      </c>
      <c r="AP647" s="32" t="str">
        <f t="shared" si="91"/>
        <v>no contextual</v>
      </c>
      <c r="AQ647" s="32"/>
      <c r="AR647" s="32"/>
      <c r="AS647" s="32"/>
      <c r="AT647" s="32"/>
    </row>
    <row r="648" spans="2:46" ht="15" customHeight="1" x14ac:dyDescent="0.25">
      <c r="B648" s="32">
        <v>20160640</v>
      </c>
      <c r="C648" s="32"/>
      <c r="D648" s="32"/>
      <c r="E648" s="32"/>
      <c r="F648" s="32"/>
      <c r="G648" s="244"/>
      <c r="H648" s="244"/>
      <c r="I648" s="91">
        <f t="shared" si="96"/>
        <v>0</v>
      </c>
      <c r="J648" s="32"/>
      <c r="K648" s="32"/>
      <c r="L648" s="32"/>
      <c r="M648" s="32"/>
      <c r="N648" s="32"/>
      <c r="O648" s="32"/>
      <c r="P648" s="32"/>
      <c r="Q648" s="32"/>
      <c r="R648" s="186"/>
      <c r="S648" s="186"/>
      <c r="T648" s="254"/>
      <c r="U648" s="254">
        <f t="shared" si="92"/>
        <v>0</v>
      </c>
      <c r="V648" s="254">
        <f t="shared" si="93"/>
        <v>0</v>
      </c>
      <c r="W648" s="255"/>
      <c r="X648" s="26">
        <f t="shared" si="97"/>
        <v>0</v>
      </c>
      <c r="Y648" s="26">
        <f t="shared" si="94"/>
        <v>0</v>
      </c>
      <c r="Z648" s="26">
        <f t="shared" si="95"/>
        <v>0</v>
      </c>
      <c r="AA648" s="32" t="str">
        <f t="shared" si="99"/>
        <v>-</v>
      </c>
      <c r="AB648" s="289"/>
      <c r="AC648" s="289"/>
      <c r="AD648" s="32">
        <v>3</v>
      </c>
      <c r="AE648" s="32" t="str">
        <f t="shared" si="98"/>
        <v>25</v>
      </c>
      <c r="AF648" s="32"/>
      <c r="AG648" s="32"/>
      <c r="AH648" s="32"/>
      <c r="AI648" s="32"/>
      <c r="AJ648" s="32"/>
      <c r="AK648" s="32"/>
      <c r="AL648" s="32"/>
      <c r="AM648" s="32">
        <v>513</v>
      </c>
      <c r="AN648" s="32" t="str">
        <f t="shared" si="90"/>
        <v>No Retargeting</v>
      </c>
      <c r="AO648" s="32" t="s">
        <v>589</v>
      </c>
      <c r="AP648" s="32" t="str">
        <f t="shared" si="91"/>
        <v>no contextual</v>
      </c>
      <c r="AQ648" s="32"/>
      <c r="AR648" s="32"/>
      <c r="AS648" s="32"/>
      <c r="AT648" s="32"/>
    </row>
    <row r="649" spans="2:46" ht="15" customHeight="1" x14ac:dyDescent="0.25">
      <c r="B649" s="32">
        <v>20160641</v>
      </c>
      <c r="C649" s="32"/>
      <c r="D649" s="32"/>
      <c r="E649" s="32"/>
      <c r="F649" s="32"/>
      <c r="G649" s="244"/>
      <c r="H649" s="244"/>
      <c r="I649" s="91">
        <f t="shared" si="96"/>
        <v>0</v>
      </c>
      <c r="J649" s="32"/>
      <c r="K649" s="32"/>
      <c r="L649" s="32"/>
      <c r="M649" s="32"/>
      <c r="N649" s="32"/>
      <c r="O649" s="32"/>
      <c r="P649" s="32"/>
      <c r="Q649" s="32"/>
      <c r="R649" s="186"/>
      <c r="S649" s="186"/>
      <c r="T649" s="254"/>
      <c r="U649" s="254">
        <f t="shared" si="92"/>
        <v>0</v>
      </c>
      <c r="V649" s="254">
        <f t="shared" si="93"/>
        <v>0</v>
      </c>
      <c r="W649" s="255"/>
      <c r="X649" s="26">
        <f t="shared" si="97"/>
        <v>0</v>
      </c>
      <c r="Y649" s="26">
        <f t="shared" si="94"/>
        <v>0</v>
      </c>
      <c r="Z649" s="26">
        <f t="shared" si="95"/>
        <v>0</v>
      </c>
      <c r="AA649" s="32" t="str">
        <f t="shared" si="99"/>
        <v>-</v>
      </c>
      <c r="AB649" s="289"/>
      <c r="AC649" s="289"/>
      <c r="AD649" s="32">
        <v>3</v>
      </c>
      <c r="AE649" s="32" t="str">
        <f t="shared" si="98"/>
        <v>25</v>
      </c>
      <c r="AF649" s="32"/>
      <c r="AG649" s="32"/>
      <c r="AH649" s="32"/>
      <c r="AI649" s="32"/>
      <c r="AJ649" s="32"/>
      <c r="AK649" s="32"/>
      <c r="AL649" s="32"/>
      <c r="AM649" s="32">
        <v>514</v>
      </c>
      <c r="AN649" s="32" t="str">
        <f t="shared" ref="AN649:AN712" si="100">IF(ISNUMBER(SEARCH("retargeting",L649&amp;M649&amp;N649&amp;O649,1)),"Specify Tagging","No Retargeting")</f>
        <v>No Retargeting</v>
      </c>
      <c r="AO649" s="32" t="s">
        <v>589</v>
      </c>
      <c r="AP649" s="32" t="str">
        <f t="shared" ref="AP649:AP712" si="101">IF(ISNUMBER(SEARCH("Context",L649&amp;M649&amp;N649&amp;O649,1)),"Please Provide list","no contextual")</f>
        <v>no contextual</v>
      </c>
      <c r="AQ649" s="32"/>
      <c r="AR649" s="32"/>
      <c r="AS649" s="32"/>
      <c r="AT649" s="32"/>
    </row>
    <row r="650" spans="2:46" ht="15" customHeight="1" x14ac:dyDescent="0.25">
      <c r="B650" s="32">
        <v>20160642</v>
      </c>
      <c r="C650" s="32"/>
      <c r="D650" s="32"/>
      <c r="E650" s="32"/>
      <c r="F650" s="32"/>
      <c r="G650" s="244"/>
      <c r="H650" s="244"/>
      <c r="I650" s="91">
        <f t="shared" si="96"/>
        <v>0</v>
      </c>
      <c r="J650" s="32"/>
      <c r="K650" s="32"/>
      <c r="L650" s="32"/>
      <c r="M650" s="32"/>
      <c r="N650" s="32"/>
      <c r="O650" s="32"/>
      <c r="P650" s="32"/>
      <c r="Q650" s="32"/>
      <c r="R650" s="186"/>
      <c r="S650" s="186"/>
      <c r="T650" s="254"/>
      <c r="U650" s="254">
        <f t="shared" ref="U650:U713" si="102">T650*R650</f>
        <v>0</v>
      </c>
      <c r="V650" s="254">
        <f t="shared" ref="V650:V713" si="103">T650*S650</f>
        <v>0</v>
      </c>
      <c r="W650" s="255"/>
      <c r="X650" s="26">
        <f t="shared" si="97"/>
        <v>0</v>
      </c>
      <c r="Y650" s="26">
        <f t="shared" ref="Y650:Y713" si="104">X650*R650</f>
        <v>0</v>
      </c>
      <c r="Z650" s="26">
        <f t="shared" ref="Z650:Z713" si="105">X650*S650</f>
        <v>0</v>
      </c>
      <c r="AA650" s="32" t="str">
        <f t="shared" si="99"/>
        <v>-</v>
      </c>
      <c r="AB650" s="289"/>
      <c r="AC650" s="289"/>
      <c r="AD650" s="32">
        <v>3</v>
      </c>
      <c r="AE650" s="32" t="str">
        <f t="shared" si="98"/>
        <v>25</v>
      </c>
      <c r="AF650" s="32"/>
      <c r="AG650" s="32"/>
      <c r="AH650" s="32"/>
      <c r="AI650" s="32"/>
      <c r="AJ650" s="32"/>
      <c r="AK650" s="32"/>
      <c r="AL650" s="32"/>
      <c r="AM650" s="32">
        <v>515</v>
      </c>
      <c r="AN650" s="32" t="str">
        <f t="shared" si="100"/>
        <v>No Retargeting</v>
      </c>
      <c r="AO650" s="32" t="s">
        <v>589</v>
      </c>
      <c r="AP650" s="32" t="str">
        <f t="shared" si="101"/>
        <v>no contextual</v>
      </c>
      <c r="AQ650" s="32"/>
      <c r="AR650" s="32"/>
      <c r="AS650" s="32"/>
      <c r="AT650" s="32"/>
    </row>
    <row r="651" spans="2:46" ht="15" customHeight="1" x14ac:dyDescent="0.25">
      <c r="B651" s="32">
        <v>20160643</v>
      </c>
      <c r="C651" s="32"/>
      <c r="D651" s="32"/>
      <c r="E651" s="32"/>
      <c r="F651" s="32"/>
      <c r="G651" s="244"/>
      <c r="H651" s="244"/>
      <c r="I651" s="91">
        <f t="shared" si="96"/>
        <v>0</v>
      </c>
      <c r="J651" s="32"/>
      <c r="K651" s="32"/>
      <c r="L651" s="32"/>
      <c r="M651" s="32"/>
      <c r="N651" s="32"/>
      <c r="O651" s="32"/>
      <c r="P651" s="32"/>
      <c r="Q651" s="32"/>
      <c r="R651" s="186"/>
      <c r="S651" s="186"/>
      <c r="T651" s="254"/>
      <c r="U651" s="254">
        <f t="shared" si="102"/>
        <v>0</v>
      </c>
      <c r="V651" s="254">
        <f t="shared" si="103"/>
        <v>0</v>
      </c>
      <c r="W651" s="255"/>
      <c r="X651" s="26">
        <f t="shared" si="97"/>
        <v>0</v>
      </c>
      <c r="Y651" s="26">
        <f t="shared" si="104"/>
        <v>0</v>
      </c>
      <c r="Z651" s="26">
        <f t="shared" si="105"/>
        <v>0</v>
      </c>
      <c r="AA651" s="32" t="str">
        <f t="shared" si="99"/>
        <v>-</v>
      </c>
      <c r="AB651" s="289"/>
      <c r="AC651" s="289"/>
      <c r="AD651" s="32">
        <v>3</v>
      </c>
      <c r="AE651" s="32" t="str">
        <f t="shared" si="98"/>
        <v>25</v>
      </c>
      <c r="AF651" s="32"/>
      <c r="AG651" s="32"/>
      <c r="AH651" s="32"/>
      <c r="AI651" s="32"/>
      <c r="AJ651" s="32"/>
      <c r="AK651" s="32"/>
      <c r="AL651" s="32"/>
      <c r="AM651" s="32">
        <v>516</v>
      </c>
      <c r="AN651" s="32" t="str">
        <f t="shared" si="100"/>
        <v>No Retargeting</v>
      </c>
      <c r="AO651" s="32" t="s">
        <v>589</v>
      </c>
      <c r="AP651" s="32" t="str">
        <f t="shared" si="101"/>
        <v>no contextual</v>
      </c>
      <c r="AQ651" s="32"/>
      <c r="AR651" s="32"/>
      <c r="AS651" s="32"/>
      <c r="AT651" s="32"/>
    </row>
    <row r="652" spans="2:46" ht="15" customHeight="1" x14ac:dyDescent="0.25">
      <c r="B652" s="32">
        <v>20160644</v>
      </c>
      <c r="C652" s="32"/>
      <c r="D652" s="32"/>
      <c r="E652" s="32"/>
      <c r="F652" s="32"/>
      <c r="G652" s="244"/>
      <c r="H652" s="244"/>
      <c r="I652" s="91">
        <f t="shared" si="96"/>
        <v>0</v>
      </c>
      <c r="J652" s="32"/>
      <c r="K652" s="32"/>
      <c r="L652" s="32"/>
      <c r="M652" s="32"/>
      <c r="N652" s="32"/>
      <c r="O652" s="32"/>
      <c r="P652" s="32"/>
      <c r="Q652" s="32"/>
      <c r="R652" s="186"/>
      <c r="S652" s="186"/>
      <c r="T652" s="254"/>
      <c r="U652" s="254">
        <f t="shared" si="102"/>
        <v>0</v>
      </c>
      <c r="V652" s="254">
        <f t="shared" si="103"/>
        <v>0</v>
      </c>
      <c r="W652" s="255"/>
      <c r="X652" s="26">
        <f t="shared" si="97"/>
        <v>0</v>
      </c>
      <c r="Y652" s="26">
        <f t="shared" si="104"/>
        <v>0</v>
      </c>
      <c r="Z652" s="26">
        <f t="shared" si="105"/>
        <v>0</v>
      </c>
      <c r="AA652" s="32" t="str">
        <f t="shared" si="99"/>
        <v>-</v>
      </c>
      <c r="AB652" s="289"/>
      <c r="AC652" s="289"/>
      <c r="AD652" s="32">
        <v>3</v>
      </c>
      <c r="AE652" s="32" t="str">
        <f t="shared" si="98"/>
        <v>25</v>
      </c>
      <c r="AF652" s="32"/>
      <c r="AG652" s="32"/>
      <c r="AH652" s="32"/>
      <c r="AI652" s="32"/>
      <c r="AJ652" s="32"/>
      <c r="AK652" s="32"/>
      <c r="AL652" s="32"/>
      <c r="AM652" s="32">
        <v>517</v>
      </c>
      <c r="AN652" s="32" t="str">
        <f t="shared" si="100"/>
        <v>No Retargeting</v>
      </c>
      <c r="AO652" s="32" t="s">
        <v>589</v>
      </c>
      <c r="AP652" s="32" t="str">
        <f t="shared" si="101"/>
        <v>no contextual</v>
      </c>
      <c r="AQ652" s="32"/>
      <c r="AR652" s="32"/>
      <c r="AS652" s="32"/>
      <c r="AT652" s="32"/>
    </row>
    <row r="653" spans="2:46" ht="15" customHeight="1" x14ac:dyDescent="0.25">
      <c r="B653" s="32">
        <v>20160645</v>
      </c>
      <c r="C653" s="32"/>
      <c r="D653" s="32"/>
      <c r="E653" s="32"/>
      <c r="F653" s="32"/>
      <c r="G653" s="244"/>
      <c r="H653" s="244"/>
      <c r="I653" s="91">
        <f t="shared" si="96"/>
        <v>0</v>
      </c>
      <c r="J653" s="32"/>
      <c r="K653" s="32"/>
      <c r="L653" s="32"/>
      <c r="M653" s="32"/>
      <c r="N653" s="32"/>
      <c r="O653" s="32"/>
      <c r="P653" s="32"/>
      <c r="Q653" s="32"/>
      <c r="R653" s="186"/>
      <c r="S653" s="186"/>
      <c r="T653" s="254"/>
      <c r="U653" s="254">
        <f t="shared" si="102"/>
        <v>0</v>
      </c>
      <c r="V653" s="254">
        <f t="shared" si="103"/>
        <v>0</v>
      </c>
      <c r="W653" s="255"/>
      <c r="X653" s="26">
        <f t="shared" si="97"/>
        <v>0</v>
      </c>
      <c r="Y653" s="26">
        <f t="shared" si="104"/>
        <v>0</v>
      </c>
      <c r="Z653" s="26">
        <f t="shared" si="105"/>
        <v>0</v>
      </c>
      <c r="AA653" s="32" t="str">
        <f t="shared" si="99"/>
        <v>-</v>
      </c>
      <c r="AB653" s="289"/>
      <c r="AC653" s="289"/>
      <c r="AD653" s="32">
        <v>3</v>
      </c>
      <c r="AE653" s="32" t="str">
        <f t="shared" si="98"/>
        <v>25</v>
      </c>
      <c r="AF653" s="32"/>
      <c r="AG653" s="32"/>
      <c r="AH653" s="32"/>
      <c r="AI653" s="32"/>
      <c r="AJ653" s="32"/>
      <c r="AK653" s="32"/>
      <c r="AL653" s="32"/>
      <c r="AM653" s="32">
        <v>518</v>
      </c>
      <c r="AN653" s="32" t="str">
        <f t="shared" si="100"/>
        <v>No Retargeting</v>
      </c>
      <c r="AO653" s="32" t="s">
        <v>589</v>
      </c>
      <c r="AP653" s="32" t="str">
        <f t="shared" si="101"/>
        <v>no contextual</v>
      </c>
      <c r="AQ653" s="32"/>
      <c r="AR653" s="32"/>
      <c r="AS653" s="32"/>
      <c r="AT653" s="32"/>
    </row>
    <row r="654" spans="2:46" ht="15" customHeight="1" x14ac:dyDescent="0.25">
      <c r="B654" s="32">
        <v>20160646</v>
      </c>
      <c r="C654" s="32"/>
      <c r="D654" s="32"/>
      <c r="E654" s="32"/>
      <c r="F654" s="32"/>
      <c r="G654" s="244"/>
      <c r="H654" s="244"/>
      <c r="I654" s="91">
        <f t="shared" si="96"/>
        <v>0</v>
      </c>
      <c r="J654" s="32"/>
      <c r="K654" s="32"/>
      <c r="L654" s="32"/>
      <c r="M654" s="32"/>
      <c r="N654" s="32"/>
      <c r="O654" s="32"/>
      <c r="P654" s="32"/>
      <c r="Q654" s="32"/>
      <c r="R654" s="186"/>
      <c r="S654" s="186"/>
      <c r="T654" s="254"/>
      <c r="U654" s="254">
        <f t="shared" si="102"/>
        <v>0</v>
      </c>
      <c r="V654" s="254">
        <f t="shared" si="103"/>
        <v>0</v>
      </c>
      <c r="W654" s="255"/>
      <c r="X654" s="26">
        <f t="shared" si="97"/>
        <v>0</v>
      </c>
      <c r="Y654" s="26">
        <f t="shared" si="104"/>
        <v>0</v>
      </c>
      <c r="Z654" s="26">
        <f t="shared" si="105"/>
        <v>0</v>
      </c>
      <c r="AA654" s="32" t="str">
        <f t="shared" si="99"/>
        <v>-</v>
      </c>
      <c r="AB654" s="289"/>
      <c r="AC654" s="289"/>
      <c r="AD654" s="32">
        <v>3</v>
      </c>
      <c r="AE654" s="32" t="str">
        <f t="shared" si="98"/>
        <v>25</v>
      </c>
      <c r="AF654" s="32"/>
      <c r="AG654" s="32"/>
      <c r="AH654" s="32"/>
      <c r="AI654" s="32"/>
      <c r="AJ654" s="32"/>
      <c r="AK654" s="32"/>
      <c r="AL654" s="32"/>
      <c r="AM654" s="32">
        <v>519</v>
      </c>
      <c r="AN654" s="32" t="str">
        <f t="shared" si="100"/>
        <v>No Retargeting</v>
      </c>
      <c r="AO654" s="32" t="s">
        <v>589</v>
      </c>
      <c r="AP654" s="32" t="str">
        <f t="shared" si="101"/>
        <v>no contextual</v>
      </c>
      <c r="AQ654" s="32"/>
      <c r="AR654" s="32"/>
      <c r="AS654" s="32"/>
      <c r="AT654" s="32"/>
    </row>
    <row r="655" spans="2:46" ht="15" customHeight="1" x14ac:dyDescent="0.25">
      <c r="B655" s="32">
        <v>20160647</v>
      </c>
      <c r="C655" s="32"/>
      <c r="D655" s="32"/>
      <c r="E655" s="32"/>
      <c r="F655" s="32"/>
      <c r="G655" s="244"/>
      <c r="H655" s="244"/>
      <c r="I655" s="91">
        <f t="shared" si="96"/>
        <v>0</v>
      </c>
      <c r="J655" s="32"/>
      <c r="K655" s="32"/>
      <c r="L655" s="32"/>
      <c r="M655" s="32"/>
      <c r="N655" s="32"/>
      <c r="O655" s="32"/>
      <c r="P655" s="32"/>
      <c r="Q655" s="32"/>
      <c r="R655" s="186"/>
      <c r="S655" s="186"/>
      <c r="T655" s="254"/>
      <c r="U655" s="254">
        <f t="shared" si="102"/>
        <v>0</v>
      </c>
      <c r="V655" s="254">
        <f t="shared" si="103"/>
        <v>0</v>
      </c>
      <c r="W655" s="255"/>
      <c r="X655" s="26">
        <f t="shared" si="97"/>
        <v>0</v>
      </c>
      <c r="Y655" s="26">
        <f t="shared" si="104"/>
        <v>0</v>
      </c>
      <c r="Z655" s="26">
        <f t="shared" si="105"/>
        <v>0</v>
      </c>
      <c r="AA655" s="32" t="str">
        <f t="shared" si="99"/>
        <v>-</v>
      </c>
      <c r="AB655" s="289"/>
      <c r="AC655" s="289"/>
      <c r="AD655" s="32">
        <v>3</v>
      </c>
      <c r="AE655" s="32" t="str">
        <f t="shared" si="98"/>
        <v>25</v>
      </c>
      <c r="AF655" s="32"/>
      <c r="AG655" s="32"/>
      <c r="AH655" s="32"/>
      <c r="AI655" s="32"/>
      <c r="AJ655" s="32"/>
      <c r="AK655" s="32"/>
      <c r="AL655" s="32"/>
      <c r="AM655" s="32">
        <v>520</v>
      </c>
      <c r="AN655" s="32" t="str">
        <f t="shared" si="100"/>
        <v>No Retargeting</v>
      </c>
      <c r="AO655" s="32" t="s">
        <v>589</v>
      </c>
      <c r="AP655" s="32" t="str">
        <f t="shared" si="101"/>
        <v>no contextual</v>
      </c>
      <c r="AQ655" s="32"/>
      <c r="AR655" s="32"/>
      <c r="AS655" s="32"/>
      <c r="AT655" s="32"/>
    </row>
    <row r="656" spans="2:46" ht="15" customHeight="1" x14ac:dyDescent="0.25">
      <c r="B656" s="32">
        <v>20160648</v>
      </c>
      <c r="C656" s="32"/>
      <c r="D656" s="32"/>
      <c r="E656" s="32"/>
      <c r="F656" s="32"/>
      <c r="G656" s="244"/>
      <c r="H656" s="244"/>
      <c r="I656" s="91">
        <f t="shared" ref="I656:I719" si="106">IF(G656=0,0,(WORKDAY(G656,-5,Holidays)))</f>
        <v>0</v>
      </c>
      <c r="J656" s="32"/>
      <c r="K656" s="32"/>
      <c r="L656" s="32"/>
      <c r="M656" s="32"/>
      <c r="N656" s="32"/>
      <c r="O656" s="32"/>
      <c r="P656" s="32"/>
      <c r="Q656" s="32"/>
      <c r="R656" s="186"/>
      <c r="S656" s="186"/>
      <c r="T656" s="254"/>
      <c r="U656" s="254">
        <f t="shared" si="102"/>
        <v>0</v>
      </c>
      <c r="V656" s="254">
        <f t="shared" si="103"/>
        <v>0</v>
      </c>
      <c r="W656" s="255"/>
      <c r="X656" s="26">
        <f t="shared" ref="X656:X719" si="107">T656/1000*W656</f>
        <v>0</v>
      </c>
      <c r="Y656" s="26">
        <f t="shared" si="104"/>
        <v>0</v>
      </c>
      <c r="Z656" s="26">
        <f t="shared" si="105"/>
        <v>0</v>
      </c>
      <c r="AA656" s="32" t="str">
        <f t="shared" ref="AA656:AA719" si="108">IF(ISNUMBER(SEARCH("Signed",Q656,1)),"Missing PO","-")</f>
        <v>-</v>
      </c>
      <c r="AB656" s="289"/>
      <c r="AC656" s="289"/>
      <c r="AD656" s="32">
        <v>3</v>
      </c>
      <c r="AE656" s="32" t="str">
        <f t="shared" ref="AE656:AE719" si="109">IF(J656="xaxis TV","10","25")</f>
        <v>25</v>
      </c>
      <c r="AF656" s="32"/>
      <c r="AG656" s="32"/>
      <c r="AH656" s="32"/>
      <c r="AI656" s="32"/>
      <c r="AJ656" s="32"/>
      <c r="AK656" s="32"/>
      <c r="AL656" s="32"/>
      <c r="AM656" s="32">
        <v>521</v>
      </c>
      <c r="AN656" s="32" t="str">
        <f t="shared" si="100"/>
        <v>No Retargeting</v>
      </c>
      <c r="AO656" s="32" t="s">
        <v>589</v>
      </c>
      <c r="AP656" s="32" t="str">
        <f t="shared" si="101"/>
        <v>no contextual</v>
      </c>
      <c r="AQ656" s="32"/>
      <c r="AR656" s="32"/>
      <c r="AS656" s="32"/>
      <c r="AT656" s="32"/>
    </row>
    <row r="657" spans="2:46" ht="15" customHeight="1" x14ac:dyDescent="0.25">
      <c r="B657" s="32">
        <v>20160649</v>
      </c>
      <c r="C657" s="32"/>
      <c r="D657" s="32"/>
      <c r="E657" s="32"/>
      <c r="F657" s="32"/>
      <c r="G657" s="244"/>
      <c r="H657" s="244"/>
      <c r="I657" s="91">
        <f t="shared" si="106"/>
        <v>0</v>
      </c>
      <c r="J657" s="32"/>
      <c r="K657" s="32"/>
      <c r="L657" s="32"/>
      <c r="M657" s="32"/>
      <c r="N657" s="32"/>
      <c r="O657" s="32"/>
      <c r="P657" s="32"/>
      <c r="Q657" s="32"/>
      <c r="R657" s="186"/>
      <c r="S657" s="186"/>
      <c r="T657" s="254"/>
      <c r="U657" s="254">
        <f t="shared" si="102"/>
        <v>0</v>
      </c>
      <c r="V657" s="254">
        <f t="shared" si="103"/>
        <v>0</v>
      </c>
      <c r="W657" s="255"/>
      <c r="X657" s="26">
        <f t="shared" si="107"/>
        <v>0</v>
      </c>
      <c r="Y657" s="26">
        <f t="shared" si="104"/>
        <v>0</v>
      </c>
      <c r="Z657" s="26">
        <f t="shared" si="105"/>
        <v>0</v>
      </c>
      <c r="AA657" s="32" t="str">
        <f t="shared" si="108"/>
        <v>-</v>
      </c>
      <c r="AB657" s="289"/>
      <c r="AC657" s="289"/>
      <c r="AD657" s="32">
        <v>3</v>
      </c>
      <c r="AE657" s="32" t="str">
        <f t="shared" si="109"/>
        <v>25</v>
      </c>
      <c r="AF657" s="32"/>
      <c r="AG657" s="32"/>
      <c r="AH657" s="32"/>
      <c r="AI657" s="32"/>
      <c r="AJ657" s="32"/>
      <c r="AK657" s="32"/>
      <c r="AL657" s="32"/>
      <c r="AM657" s="32">
        <v>522</v>
      </c>
      <c r="AN657" s="32" t="str">
        <f t="shared" si="100"/>
        <v>No Retargeting</v>
      </c>
      <c r="AO657" s="32" t="s">
        <v>589</v>
      </c>
      <c r="AP657" s="32" t="str">
        <f t="shared" si="101"/>
        <v>no contextual</v>
      </c>
      <c r="AQ657" s="32"/>
      <c r="AR657" s="32"/>
      <c r="AS657" s="32"/>
      <c r="AT657" s="32"/>
    </row>
    <row r="658" spans="2:46" ht="15" customHeight="1" x14ac:dyDescent="0.25">
      <c r="B658" s="32">
        <v>20160650</v>
      </c>
      <c r="C658" s="32"/>
      <c r="D658" s="32"/>
      <c r="E658" s="32"/>
      <c r="F658" s="32"/>
      <c r="G658" s="244"/>
      <c r="H658" s="244"/>
      <c r="I658" s="91">
        <f t="shared" si="106"/>
        <v>0</v>
      </c>
      <c r="J658" s="32"/>
      <c r="K658" s="32"/>
      <c r="L658" s="32"/>
      <c r="M658" s="32"/>
      <c r="N658" s="32"/>
      <c r="O658" s="32"/>
      <c r="P658" s="32"/>
      <c r="Q658" s="32"/>
      <c r="R658" s="186"/>
      <c r="S658" s="186"/>
      <c r="T658" s="254"/>
      <c r="U658" s="254">
        <f t="shared" si="102"/>
        <v>0</v>
      </c>
      <c r="V658" s="254">
        <f t="shared" si="103"/>
        <v>0</v>
      </c>
      <c r="W658" s="255"/>
      <c r="X658" s="26">
        <f t="shared" si="107"/>
        <v>0</v>
      </c>
      <c r="Y658" s="26">
        <f t="shared" si="104"/>
        <v>0</v>
      </c>
      <c r="Z658" s="26">
        <f t="shared" si="105"/>
        <v>0</v>
      </c>
      <c r="AA658" s="32" t="str">
        <f t="shared" si="108"/>
        <v>-</v>
      </c>
      <c r="AB658" s="289"/>
      <c r="AC658" s="289"/>
      <c r="AD658" s="32">
        <v>3</v>
      </c>
      <c r="AE658" s="32" t="str">
        <f t="shared" si="109"/>
        <v>25</v>
      </c>
      <c r="AF658" s="32"/>
      <c r="AG658" s="32"/>
      <c r="AH658" s="32"/>
      <c r="AI658" s="32"/>
      <c r="AJ658" s="32"/>
      <c r="AK658" s="32"/>
      <c r="AL658" s="32"/>
      <c r="AM658" s="32">
        <v>523</v>
      </c>
      <c r="AN658" s="32" t="str">
        <f t="shared" si="100"/>
        <v>No Retargeting</v>
      </c>
      <c r="AO658" s="32" t="s">
        <v>589</v>
      </c>
      <c r="AP658" s="32" t="str">
        <f t="shared" si="101"/>
        <v>no contextual</v>
      </c>
      <c r="AQ658" s="32"/>
      <c r="AR658" s="32"/>
      <c r="AS658" s="32"/>
      <c r="AT658" s="32"/>
    </row>
    <row r="659" spans="2:46" ht="15" customHeight="1" x14ac:dyDescent="0.25">
      <c r="B659" s="32">
        <v>20160651</v>
      </c>
      <c r="C659" s="32"/>
      <c r="D659" s="32"/>
      <c r="E659" s="32"/>
      <c r="F659" s="32"/>
      <c r="G659" s="244"/>
      <c r="H659" s="244"/>
      <c r="I659" s="91">
        <f t="shared" si="106"/>
        <v>0</v>
      </c>
      <c r="J659" s="32"/>
      <c r="K659" s="32"/>
      <c r="L659" s="32"/>
      <c r="M659" s="32"/>
      <c r="N659" s="32"/>
      <c r="O659" s="32"/>
      <c r="P659" s="32"/>
      <c r="Q659" s="32"/>
      <c r="R659" s="186"/>
      <c r="S659" s="186"/>
      <c r="T659" s="254"/>
      <c r="U659" s="254">
        <f t="shared" si="102"/>
        <v>0</v>
      </c>
      <c r="V659" s="254">
        <f t="shared" si="103"/>
        <v>0</v>
      </c>
      <c r="W659" s="255"/>
      <c r="X659" s="26">
        <f t="shared" si="107"/>
        <v>0</v>
      </c>
      <c r="Y659" s="26">
        <f t="shared" si="104"/>
        <v>0</v>
      </c>
      <c r="Z659" s="26">
        <f t="shared" si="105"/>
        <v>0</v>
      </c>
      <c r="AA659" s="32" t="str">
        <f t="shared" si="108"/>
        <v>-</v>
      </c>
      <c r="AB659" s="289"/>
      <c r="AC659" s="289"/>
      <c r="AD659" s="32">
        <v>3</v>
      </c>
      <c r="AE659" s="32" t="str">
        <f t="shared" si="109"/>
        <v>25</v>
      </c>
      <c r="AF659" s="32"/>
      <c r="AG659" s="32"/>
      <c r="AH659" s="32"/>
      <c r="AI659" s="32"/>
      <c r="AJ659" s="32"/>
      <c r="AK659" s="32"/>
      <c r="AL659" s="32"/>
      <c r="AM659" s="32">
        <v>524</v>
      </c>
      <c r="AN659" s="32" t="str">
        <f t="shared" si="100"/>
        <v>No Retargeting</v>
      </c>
      <c r="AO659" s="32" t="s">
        <v>589</v>
      </c>
      <c r="AP659" s="32" t="str">
        <f t="shared" si="101"/>
        <v>no contextual</v>
      </c>
      <c r="AQ659" s="32"/>
      <c r="AR659" s="32"/>
      <c r="AS659" s="32"/>
      <c r="AT659" s="32"/>
    </row>
    <row r="660" spans="2:46" ht="15" customHeight="1" x14ac:dyDescent="0.25">
      <c r="B660" s="32">
        <v>20160652</v>
      </c>
      <c r="C660" s="32"/>
      <c r="D660" s="32"/>
      <c r="E660" s="32"/>
      <c r="F660" s="32"/>
      <c r="G660" s="244"/>
      <c r="H660" s="244"/>
      <c r="I660" s="91">
        <f t="shared" si="106"/>
        <v>0</v>
      </c>
      <c r="J660" s="32"/>
      <c r="K660" s="32"/>
      <c r="L660" s="32"/>
      <c r="M660" s="32"/>
      <c r="N660" s="32"/>
      <c r="O660" s="32"/>
      <c r="P660" s="32"/>
      <c r="Q660" s="32"/>
      <c r="R660" s="186"/>
      <c r="S660" s="186"/>
      <c r="T660" s="254"/>
      <c r="U660" s="254">
        <f t="shared" si="102"/>
        <v>0</v>
      </c>
      <c r="V660" s="254">
        <f t="shared" si="103"/>
        <v>0</v>
      </c>
      <c r="W660" s="255"/>
      <c r="X660" s="26">
        <f t="shared" si="107"/>
        <v>0</v>
      </c>
      <c r="Y660" s="26">
        <f t="shared" si="104"/>
        <v>0</v>
      </c>
      <c r="Z660" s="26">
        <f t="shared" si="105"/>
        <v>0</v>
      </c>
      <c r="AA660" s="32" t="str">
        <f t="shared" si="108"/>
        <v>-</v>
      </c>
      <c r="AB660" s="289"/>
      <c r="AC660" s="289"/>
      <c r="AD660" s="32">
        <v>3</v>
      </c>
      <c r="AE660" s="32" t="str">
        <f t="shared" si="109"/>
        <v>25</v>
      </c>
      <c r="AF660" s="32"/>
      <c r="AG660" s="32"/>
      <c r="AH660" s="32"/>
      <c r="AI660" s="32"/>
      <c r="AJ660" s="32"/>
      <c r="AK660" s="32"/>
      <c r="AL660" s="32"/>
      <c r="AM660" s="32">
        <v>525</v>
      </c>
      <c r="AN660" s="32" t="str">
        <f t="shared" si="100"/>
        <v>No Retargeting</v>
      </c>
      <c r="AO660" s="32" t="s">
        <v>589</v>
      </c>
      <c r="AP660" s="32" t="str">
        <f t="shared" si="101"/>
        <v>no contextual</v>
      </c>
      <c r="AQ660" s="32"/>
      <c r="AR660" s="32"/>
      <c r="AS660" s="32"/>
      <c r="AT660" s="32"/>
    </row>
    <row r="661" spans="2:46" ht="15" customHeight="1" x14ac:dyDescent="0.25">
      <c r="B661" s="32">
        <v>20160653</v>
      </c>
      <c r="C661" s="32"/>
      <c r="D661" s="32"/>
      <c r="E661" s="32"/>
      <c r="F661" s="32"/>
      <c r="G661" s="244"/>
      <c r="H661" s="244"/>
      <c r="I661" s="91">
        <f t="shared" si="106"/>
        <v>0</v>
      </c>
      <c r="J661" s="32"/>
      <c r="K661" s="32"/>
      <c r="L661" s="32"/>
      <c r="M661" s="32"/>
      <c r="N661" s="32"/>
      <c r="O661" s="32"/>
      <c r="P661" s="32"/>
      <c r="Q661" s="32"/>
      <c r="R661" s="186"/>
      <c r="S661" s="186"/>
      <c r="T661" s="254"/>
      <c r="U661" s="254">
        <f t="shared" si="102"/>
        <v>0</v>
      </c>
      <c r="V661" s="254">
        <f t="shared" si="103"/>
        <v>0</v>
      </c>
      <c r="W661" s="255"/>
      <c r="X661" s="26">
        <f t="shared" si="107"/>
        <v>0</v>
      </c>
      <c r="Y661" s="26">
        <f t="shared" si="104"/>
        <v>0</v>
      </c>
      <c r="Z661" s="26">
        <f t="shared" si="105"/>
        <v>0</v>
      </c>
      <c r="AA661" s="32" t="str">
        <f t="shared" si="108"/>
        <v>-</v>
      </c>
      <c r="AB661" s="289"/>
      <c r="AC661" s="289"/>
      <c r="AD661" s="32">
        <v>3</v>
      </c>
      <c r="AE661" s="32" t="str">
        <f t="shared" si="109"/>
        <v>25</v>
      </c>
      <c r="AF661" s="32"/>
      <c r="AG661" s="32"/>
      <c r="AH661" s="32"/>
      <c r="AI661" s="32"/>
      <c r="AJ661" s="32"/>
      <c r="AK661" s="32"/>
      <c r="AL661" s="32"/>
      <c r="AM661" s="32">
        <v>526</v>
      </c>
      <c r="AN661" s="32" t="str">
        <f t="shared" si="100"/>
        <v>No Retargeting</v>
      </c>
      <c r="AO661" s="32" t="s">
        <v>589</v>
      </c>
      <c r="AP661" s="32" t="str">
        <f t="shared" si="101"/>
        <v>no contextual</v>
      </c>
      <c r="AQ661" s="32"/>
      <c r="AR661" s="32"/>
      <c r="AS661" s="32"/>
      <c r="AT661" s="32"/>
    </row>
    <row r="662" spans="2:46" ht="15" customHeight="1" x14ac:dyDescent="0.25">
      <c r="B662" s="32">
        <v>20160654</v>
      </c>
      <c r="C662" s="32"/>
      <c r="D662" s="32"/>
      <c r="E662" s="32"/>
      <c r="F662" s="32"/>
      <c r="G662" s="244"/>
      <c r="H662" s="244"/>
      <c r="I662" s="91">
        <f t="shared" si="106"/>
        <v>0</v>
      </c>
      <c r="J662" s="32"/>
      <c r="K662" s="32"/>
      <c r="L662" s="32"/>
      <c r="M662" s="32"/>
      <c r="N662" s="32"/>
      <c r="O662" s="32"/>
      <c r="P662" s="32"/>
      <c r="Q662" s="32"/>
      <c r="R662" s="186"/>
      <c r="S662" s="186"/>
      <c r="T662" s="254"/>
      <c r="U662" s="254">
        <f t="shared" si="102"/>
        <v>0</v>
      </c>
      <c r="V662" s="254">
        <f t="shared" si="103"/>
        <v>0</v>
      </c>
      <c r="W662" s="255"/>
      <c r="X662" s="26">
        <f t="shared" si="107"/>
        <v>0</v>
      </c>
      <c r="Y662" s="26">
        <f t="shared" si="104"/>
        <v>0</v>
      </c>
      <c r="Z662" s="26">
        <f t="shared" si="105"/>
        <v>0</v>
      </c>
      <c r="AA662" s="32" t="str">
        <f t="shared" si="108"/>
        <v>-</v>
      </c>
      <c r="AB662" s="289"/>
      <c r="AC662" s="289"/>
      <c r="AD662" s="32">
        <v>3</v>
      </c>
      <c r="AE662" s="32" t="str">
        <f t="shared" si="109"/>
        <v>25</v>
      </c>
      <c r="AF662" s="32"/>
      <c r="AG662" s="32"/>
      <c r="AH662" s="32"/>
      <c r="AI662" s="32"/>
      <c r="AJ662" s="32"/>
      <c r="AK662" s="32"/>
      <c r="AL662" s="32"/>
      <c r="AM662" s="32">
        <v>527</v>
      </c>
      <c r="AN662" s="32" t="str">
        <f t="shared" si="100"/>
        <v>No Retargeting</v>
      </c>
      <c r="AO662" s="32" t="s">
        <v>589</v>
      </c>
      <c r="AP662" s="32" t="str">
        <f t="shared" si="101"/>
        <v>no contextual</v>
      </c>
      <c r="AQ662" s="32"/>
      <c r="AR662" s="32"/>
      <c r="AS662" s="32"/>
      <c r="AT662" s="32"/>
    </row>
    <row r="663" spans="2:46" ht="15" customHeight="1" x14ac:dyDescent="0.25">
      <c r="B663" s="32">
        <v>20160655</v>
      </c>
      <c r="C663" s="32"/>
      <c r="D663" s="32"/>
      <c r="E663" s="32"/>
      <c r="F663" s="32"/>
      <c r="G663" s="244"/>
      <c r="H663" s="244"/>
      <c r="I663" s="91">
        <f t="shared" si="106"/>
        <v>0</v>
      </c>
      <c r="J663" s="32"/>
      <c r="K663" s="32"/>
      <c r="L663" s="32"/>
      <c r="M663" s="32"/>
      <c r="N663" s="32"/>
      <c r="O663" s="32"/>
      <c r="P663" s="32"/>
      <c r="Q663" s="32"/>
      <c r="R663" s="186"/>
      <c r="S663" s="186"/>
      <c r="T663" s="254"/>
      <c r="U663" s="254">
        <f t="shared" si="102"/>
        <v>0</v>
      </c>
      <c r="V663" s="254">
        <f t="shared" si="103"/>
        <v>0</v>
      </c>
      <c r="W663" s="255"/>
      <c r="X663" s="26">
        <f t="shared" si="107"/>
        <v>0</v>
      </c>
      <c r="Y663" s="26">
        <f t="shared" si="104"/>
        <v>0</v>
      </c>
      <c r="Z663" s="26">
        <f t="shared" si="105"/>
        <v>0</v>
      </c>
      <c r="AA663" s="32" t="str">
        <f t="shared" si="108"/>
        <v>-</v>
      </c>
      <c r="AB663" s="289"/>
      <c r="AC663" s="289"/>
      <c r="AD663" s="32">
        <v>3</v>
      </c>
      <c r="AE663" s="32" t="str">
        <f t="shared" si="109"/>
        <v>25</v>
      </c>
      <c r="AF663" s="32"/>
      <c r="AG663" s="32"/>
      <c r="AH663" s="32"/>
      <c r="AI663" s="32"/>
      <c r="AJ663" s="32"/>
      <c r="AK663" s="32"/>
      <c r="AL663" s="32"/>
      <c r="AM663" s="32">
        <v>528</v>
      </c>
      <c r="AN663" s="32" t="str">
        <f t="shared" si="100"/>
        <v>No Retargeting</v>
      </c>
      <c r="AO663" s="32" t="s">
        <v>589</v>
      </c>
      <c r="AP663" s="32" t="str">
        <f t="shared" si="101"/>
        <v>no contextual</v>
      </c>
      <c r="AQ663" s="32"/>
      <c r="AR663" s="32"/>
      <c r="AS663" s="32"/>
      <c r="AT663" s="32"/>
    </row>
    <row r="664" spans="2:46" ht="15" customHeight="1" x14ac:dyDescent="0.25">
      <c r="B664" s="32">
        <v>20160656</v>
      </c>
      <c r="C664" s="32"/>
      <c r="D664" s="32"/>
      <c r="E664" s="32"/>
      <c r="F664" s="32"/>
      <c r="G664" s="244"/>
      <c r="H664" s="244"/>
      <c r="I664" s="91">
        <f t="shared" si="106"/>
        <v>0</v>
      </c>
      <c r="J664" s="32"/>
      <c r="K664" s="32"/>
      <c r="L664" s="32"/>
      <c r="M664" s="32"/>
      <c r="N664" s="32"/>
      <c r="O664" s="32"/>
      <c r="P664" s="32"/>
      <c r="Q664" s="32"/>
      <c r="R664" s="186"/>
      <c r="S664" s="186"/>
      <c r="T664" s="254"/>
      <c r="U664" s="254">
        <f t="shared" si="102"/>
        <v>0</v>
      </c>
      <c r="V664" s="254">
        <f t="shared" si="103"/>
        <v>0</v>
      </c>
      <c r="W664" s="255"/>
      <c r="X664" s="26">
        <f t="shared" si="107"/>
        <v>0</v>
      </c>
      <c r="Y664" s="26">
        <f t="shared" si="104"/>
        <v>0</v>
      </c>
      <c r="Z664" s="26">
        <f t="shared" si="105"/>
        <v>0</v>
      </c>
      <c r="AA664" s="32" t="str">
        <f t="shared" si="108"/>
        <v>-</v>
      </c>
      <c r="AB664" s="289"/>
      <c r="AC664" s="289"/>
      <c r="AD664" s="32">
        <v>3</v>
      </c>
      <c r="AE664" s="32" t="str">
        <f t="shared" si="109"/>
        <v>25</v>
      </c>
      <c r="AF664" s="32"/>
      <c r="AG664" s="32"/>
      <c r="AH664" s="32"/>
      <c r="AI664" s="32"/>
      <c r="AJ664" s="32"/>
      <c r="AK664" s="32"/>
      <c r="AL664" s="32"/>
      <c r="AM664" s="32">
        <v>529</v>
      </c>
      <c r="AN664" s="32" t="str">
        <f t="shared" si="100"/>
        <v>No Retargeting</v>
      </c>
      <c r="AO664" s="32" t="s">
        <v>589</v>
      </c>
      <c r="AP664" s="32" t="str">
        <f t="shared" si="101"/>
        <v>no contextual</v>
      </c>
      <c r="AQ664" s="32"/>
      <c r="AR664" s="32"/>
      <c r="AS664" s="32"/>
      <c r="AT664" s="32"/>
    </row>
    <row r="665" spans="2:46" ht="15" customHeight="1" x14ac:dyDescent="0.25">
      <c r="B665" s="32">
        <v>20160657</v>
      </c>
      <c r="C665" s="32"/>
      <c r="D665" s="32"/>
      <c r="E665" s="32"/>
      <c r="F665" s="32"/>
      <c r="G665" s="244"/>
      <c r="H665" s="244"/>
      <c r="I665" s="91">
        <f t="shared" si="106"/>
        <v>0</v>
      </c>
      <c r="J665" s="32"/>
      <c r="K665" s="32"/>
      <c r="L665" s="32"/>
      <c r="M665" s="32"/>
      <c r="N665" s="32"/>
      <c r="O665" s="32"/>
      <c r="P665" s="32"/>
      <c r="Q665" s="32"/>
      <c r="R665" s="186"/>
      <c r="S665" s="186"/>
      <c r="T665" s="254"/>
      <c r="U665" s="254">
        <f t="shared" si="102"/>
        <v>0</v>
      </c>
      <c r="V665" s="254">
        <f t="shared" si="103"/>
        <v>0</v>
      </c>
      <c r="W665" s="255"/>
      <c r="X665" s="26">
        <f t="shared" si="107"/>
        <v>0</v>
      </c>
      <c r="Y665" s="26">
        <f t="shared" si="104"/>
        <v>0</v>
      </c>
      <c r="Z665" s="26">
        <f t="shared" si="105"/>
        <v>0</v>
      </c>
      <c r="AA665" s="32" t="str">
        <f t="shared" si="108"/>
        <v>-</v>
      </c>
      <c r="AB665" s="289"/>
      <c r="AC665" s="289"/>
      <c r="AD665" s="32">
        <v>3</v>
      </c>
      <c r="AE665" s="32" t="str">
        <f t="shared" si="109"/>
        <v>25</v>
      </c>
      <c r="AF665" s="32"/>
      <c r="AG665" s="32"/>
      <c r="AH665" s="32"/>
      <c r="AI665" s="32"/>
      <c r="AJ665" s="32"/>
      <c r="AK665" s="32"/>
      <c r="AL665" s="32"/>
      <c r="AM665" s="32">
        <v>530</v>
      </c>
      <c r="AN665" s="32" t="str">
        <f t="shared" si="100"/>
        <v>No Retargeting</v>
      </c>
      <c r="AO665" s="32" t="s">
        <v>589</v>
      </c>
      <c r="AP665" s="32" t="str">
        <f t="shared" si="101"/>
        <v>no contextual</v>
      </c>
      <c r="AQ665" s="32"/>
      <c r="AR665" s="32"/>
      <c r="AS665" s="32"/>
      <c r="AT665" s="32"/>
    </row>
    <row r="666" spans="2:46" ht="15" customHeight="1" x14ac:dyDescent="0.25">
      <c r="B666" s="32">
        <v>20160658</v>
      </c>
      <c r="C666" s="32"/>
      <c r="D666" s="32"/>
      <c r="E666" s="32"/>
      <c r="F666" s="32"/>
      <c r="G666" s="244"/>
      <c r="H666" s="244"/>
      <c r="I666" s="91">
        <f t="shared" si="106"/>
        <v>0</v>
      </c>
      <c r="J666" s="32"/>
      <c r="K666" s="32"/>
      <c r="L666" s="32"/>
      <c r="M666" s="32"/>
      <c r="N666" s="32"/>
      <c r="O666" s="32"/>
      <c r="P666" s="32"/>
      <c r="Q666" s="32"/>
      <c r="R666" s="186"/>
      <c r="S666" s="186"/>
      <c r="T666" s="254"/>
      <c r="U666" s="254">
        <f t="shared" si="102"/>
        <v>0</v>
      </c>
      <c r="V666" s="254">
        <f t="shared" si="103"/>
        <v>0</v>
      </c>
      <c r="W666" s="255"/>
      <c r="X666" s="26">
        <f t="shared" si="107"/>
        <v>0</v>
      </c>
      <c r="Y666" s="26">
        <f t="shared" si="104"/>
        <v>0</v>
      </c>
      <c r="Z666" s="26">
        <f t="shared" si="105"/>
        <v>0</v>
      </c>
      <c r="AA666" s="32" t="str">
        <f t="shared" si="108"/>
        <v>-</v>
      </c>
      <c r="AB666" s="289"/>
      <c r="AC666" s="289"/>
      <c r="AD666" s="32">
        <v>3</v>
      </c>
      <c r="AE666" s="32" t="str">
        <f t="shared" si="109"/>
        <v>25</v>
      </c>
      <c r="AF666" s="32"/>
      <c r="AG666" s="32"/>
      <c r="AH666" s="32"/>
      <c r="AI666" s="32"/>
      <c r="AJ666" s="32"/>
      <c r="AK666" s="32"/>
      <c r="AL666" s="32"/>
      <c r="AM666" s="32">
        <v>531</v>
      </c>
      <c r="AN666" s="32" t="str">
        <f t="shared" si="100"/>
        <v>No Retargeting</v>
      </c>
      <c r="AO666" s="32" t="s">
        <v>589</v>
      </c>
      <c r="AP666" s="32" t="str">
        <f t="shared" si="101"/>
        <v>no contextual</v>
      </c>
      <c r="AQ666" s="32"/>
      <c r="AR666" s="32"/>
      <c r="AS666" s="32"/>
      <c r="AT666" s="32"/>
    </row>
    <row r="667" spans="2:46" ht="15" customHeight="1" x14ac:dyDescent="0.25">
      <c r="B667" s="32">
        <v>20160659</v>
      </c>
      <c r="C667" s="32"/>
      <c r="D667" s="32"/>
      <c r="E667" s="32"/>
      <c r="F667" s="32"/>
      <c r="G667" s="244"/>
      <c r="H667" s="244"/>
      <c r="I667" s="91">
        <f t="shared" si="106"/>
        <v>0</v>
      </c>
      <c r="J667" s="32"/>
      <c r="K667" s="32"/>
      <c r="L667" s="32"/>
      <c r="M667" s="32"/>
      <c r="N667" s="32"/>
      <c r="O667" s="32"/>
      <c r="P667" s="32"/>
      <c r="Q667" s="32"/>
      <c r="R667" s="186"/>
      <c r="S667" s="186"/>
      <c r="T667" s="254"/>
      <c r="U667" s="254">
        <f t="shared" si="102"/>
        <v>0</v>
      </c>
      <c r="V667" s="254">
        <f t="shared" si="103"/>
        <v>0</v>
      </c>
      <c r="W667" s="255"/>
      <c r="X667" s="26">
        <f t="shared" si="107"/>
        <v>0</v>
      </c>
      <c r="Y667" s="26">
        <f t="shared" si="104"/>
        <v>0</v>
      </c>
      <c r="Z667" s="26">
        <f t="shared" si="105"/>
        <v>0</v>
      </c>
      <c r="AA667" s="32" t="str">
        <f t="shared" si="108"/>
        <v>-</v>
      </c>
      <c r="AB667" s="289"/>
      <c r="AC667" s="289"/>
      <c r="AD667" s="32">
        <v>3</v>
      </c>
      <c r="AE667" s="32" t="str">
        <f t="shared" si="109"/>
        <v>25</v>
      </c>
      <c r="AF667" s="32"/>
      <c r="AG667" s="32"/>
      <c r="AH667" s="32"/>
      <c r="AI667" s="32"/>
      <c r="AJ667" s="32"/>
      <c r="AK667" s="32"/>
      <c r="AL667" s="32"/>
      <c r="AM667" s="32">
        <v>532</v>
      </c>
      <c r="AN667" s="32" t="str">
        <f t="shared" si="100"/>
        <v>No Retargeting</v>
      </c>
      <c r="AO667" s="32" t="s">
        <v>589</v>
      </c>
      <c r="AP667" s="32" t="str">
        <f t="shared" si="101"/>
        <v>no contextual</v>
      </c>
      <c r="AQ667" s="32"/>
      <c r="AR667" s="32"/>
      <c r="AS667" s="32"/>
      <c r="AT667" s="32"/>
    </row>
    <row r="668" spans="2:46" ht="15" customHeight="1" x14ac:dyDescent="0.25">
      <c r="B668" s="32">
        <v>20160660</v>
      </c>
      <c r="C668" s="32"/>
      <c r="D668" s="32"/>
      <c r="E668" s="32"/>
      <c r="F668" s="32"/>
      <c r="G668" s="244"/>
      <c r="H668" s="244"/>
      <c r="I668" s="91">
        <f t="shared" si="106"/>
        <v>0</v>
      </c>
      <c r="J668" s="32"/>
      <c r="K668" s="32"/>
      <c r="L668" s="32"/>
      <c r="M668" s="32"/>
      <c r="N668" s="32"/>
      <c r="O668" s="32"/>
      <c r="P668" s="32"/>
      <c r="Q668" s="32"/>
      <c r="R668" s="186"/>
      <c r="S668" s="186"/>
      <c r="T668" s="254"/>
      <c r="U668" s="254">
        <f t="shared" si="102"/>
        <v>0</v>
      </c>
      <c r="V668" s="254">
        <f t="shared" si="103"/>
        <v>0</v>
      </c>
      <c r="W668" s="255"/>
      <c r="X668" s="26">
        <f t="shared" si="107"/>
        <v>0</v>
      </c>
      <c r="Y668" s="26">
        <f t="shared" si="104"/>
        <v>0</v>
      </c>
      <c r="Z668" s="26">
        <f t="shared" si="105"/>
        <v>0</v>
      </c>
      <c r="AA668" s="32" t="str">
        <f t="shared" si="108"/>
        <v>-</v>
      </c>
      <c r="AB668" s="289"/>
      <c r="AC668" s="289"/>
      <c r="AD668" s="32">
        <v>3</v>
      </c>
      <c r="AE668" s="32" t="str">
        <f t="shared" si="109"/>
        <v>25</v>
      </c>
      <c r="AF668" s="32"/>
      <c r="AG668" s="32"/>
      <c r="AH668" s="32"/>
      <c r="AI668" s="32"/>
      <c r="AJ668" s="32"/>
      <c r="AK668" s="32"/>
      <c r="AL668" s="32"/>
      <c r="AM668" s="32">
        <v>533</v>
      </c>
      <c r="AN668" s="32" t="str">
        <f t="shared" si="100"/>
        <v>No Retargeting</v>
      </c>
      <c r="AO668" s="32" t="s">
        <v>589</v>
      </c>
      <c r="AP668" s="32" t="str">
        <f t="shared" si="101"/>
        <v>no contextual</v>
      </c>
      <c r="AQ668" s="32"/>
      <c r="AR668" s="32"/>
      <c r="AS668" s="32"/>
      <c r="AT668" s="32"/>
    </row>
    <row r="669" spans="2:46" ht="15" customHeight="1" x14ac:dyDescent="0.25">
      <c r="B669" s="32">
        <v>20160661</v>
      </c>
      <c r="C669" s="32"/>
      <c r="D669" s="32"/>
      <c r="E669" s="32"/>
      <c r="F669" s="32"/>
      <c r="G669" s="244"/>
      <c r="H669" s="244"/>
      <c r="I669" s="91">
        <f t="shared" si="106"/>
        <v>0</v>
      </c>
      <c r="J669" s="32"/>
      <c r="K669" s="32"/>
      <c r="L669" s="32"/>
      <c r="M669" s="32"/>
      <c r="N669" s="32"/>
      <c r="O669" s="32"/>
      <c r="P669" s="32"/>
      <c r="Q669" s="32"/>
      <c r="R669" s="186"/>
      <c r="S669" s="186"/>
      <c r="T669" s="254"/>
      <c r="U669" s="254">
        <f t="shared" si="102"/>
        <v>0</v>
      </c>
      <c r="V669" s="254">
        <f t="shared" si="103"/>
        <v>0</v>
      </c>
      <c r="W669" s="255"/>
      <c r="X669" s="26">
        <f t="shared" si="107"/>
        <v>0</v>
      </c>
      <c r="Y669" s="26">
        <f t="shared" si="104"/>
        <v>0</v>
      </c>
      <c r="Z669" s="26">
        <f t="shared" si="105"/>
        <v>0</v>
      </c>
      <c r="AA669" s="32" t="str">
        <f t="shared" si="108"/>
        <v>-</v>
      </c>
      <c r="AB669" s="289"/>
      <c r="AC669" s="289"/>
      <c r="AD669" s="32">
        <v>3</v>
      </c>
      <c r="AE669" s="32" t="str">
        <f t="shared" si="109"/>
        <v>25</v>
      </c>
      <c r="AF669" s="32"/>
      <c r="AG669" s="32"/>
      <c r="AH669" s="32"/>
      <c r="AI669" s="32"/>
      <c r="AJ669" s="32"/>
      <c r="AK669" s="32"/>
      <c r="AL669" s="32"/>
      <c r="AM669" s="32">
        <v>534</v>
      </c>
      <c r="AN669" s="32" t="str">
        <f t="shared" si="100"/>
        <v>No Retargeting</v>
      </c>
      <c r="AO669" s="32" t="s">
        <v>589</v>
      </c>
      <c r="AP669" s="32" t="str">
        <f t="shared" si="101"/>
        <v>no contextual</v>
      </c>
      <c r="AQ669" s="32"/>
      <c r="AR669" s="32"/>
      <c r="AS669" s="32"/>
      <c r="AT669" s="32"/>
    </row>
    <row r="670" spans="2:46" ht="15" customHeight="1" x14ac:dyDescent="0.25">
      <c r="B670" s="32">
        <v>20160662</v>
      </c>
      <c r="C670" s="32"/>
      <c r="D670" s="32"/>
      <c r="E670" s="32"/>
      <c r="F670" s="32"/>
      <c r="G670" s="244"/>
      <c r="H670" s="244"/>
      <c r="I670" s="91">
        <f t="shared" si="106"/>
        <v>0</v>
      </c>
      <c r="J670" s="32"/>
      <c r="K670" s="32"/>
      <c r="L670" s="32"/>
      <c r="M670" s="32"/>
      <c r="N670" s="32"/>
      <c r="O670" s="32"/>
      <c r="P670" s="32"/>
      <c r="Q670" s="32"/>
      <c r="R670" s="186"/>
      <c r="S670" s="186"/>
      <c r="T670" s="254"/>
      <c r="U670" s="254">
        <f t="shared" si="102"/>
        <v>0</v>
      </c>
      <c r="V670" s="254">
        <f t="shared" si="103"/>
        <v>0</v>
      </c>
      <c r="W670" s="255"/>
      <c r="X670" s="26">
        <f t="shared" si="107"/>
        <v>0</v>
      </c>
      <c r="Y670" s="26">
        <f t="shared" si="104"/>
        <v>0</v>
      </c>
      <c r="Z670" s="26">
        <f t="shared" si="105"/>
        <v>0</v>
      </c>
      <c r="AA670" s="32" t="str">
        <f t="shared" si="108"/>
        <v>-</v>
      </c>
      <c r="AB670" s="289"/>
      <c r="AC670" s="289"/>
      <c r="AD670" s="32">
        <v>3</v>
      </c>
      <c r="AE670" s="32" t="str">
        <f t="shared" si="109"/>
        <v>25</v>
      </c>
      <c r="AF670" s="32"/>
      <c r="AG670" s="32"/>
      <c r="AH670" s="32"/>
      <c r="AI670" s="32"/>
      <c r="AJ670" s="32"/>
      <c r="AK670" s="32"/>
      <c r="AL670" s="32"/>
      <c r="AM670" s="32">
        <v>535</v>
      </c>
      <c r="AN670" s="32" t="str">
        <f t="shared" si="100"/>
        <v>No Retargeting</v>
      </c>
      <c r="AO670" s="32" t="s">
        <v>589</v>
      </c>
      <c r="AP670" s="32" t="str">
        <f t="shared" si="101"/>
        <v>no contextual</v>
      </c>
      <c r="AQ670" s="32"/>
      <c r="AR670" s="32"/>
      <c r="AS670" s="32"/>
      <c r="AT670" s="32"/>
    </row>
    <row r="671" spans="2:46" ht="15" customHeight="1" x14ac:dyDescent="0.25">
      <c r="B671" s="32">
        <v>20160663</v>
      </c>
      <c r="C671" s="32"/>
      <c r="D671" s="32"/>
      <c r="E671" s="32"/>
      <c r="F671" s="32"/>
      <c r="G671" s="244"/>
      <c r="H671" s="244"/>
      <c r="I671" s="91">
        <f t="shared" si="106"/>
        <v>0</v>
      </c>
      <c r="J671" s="32"/>
      <c r="K671" s="32"/>
      <c r="L671" s="32"/>
      <c r="M671" s="32"/>
      <c r="N671" s="32"/>
      <c r="O671" s="32"/>
      <c r="P671" s="32"/>
      <c r="Q671" s="32"/>
      <c r="R671" s="186"/>
      <c r="S671" s="186"/>
      <c r="T671" s="254"/>
      <c r="U671" s="254">
        <f t="shared" si="102"/>
        <v>0</v>
      </c>
      <c r="V671" s="254">
        <f t="shared" si="103"/>
        <v>0</v>
      </c>
      <c r="W671" s="255"/>
      <c r="X671" s="26">
        <f t="shared" si="107"/>
        <v>0</v>
      </c>
      <c r="Y671" s="26">
        <f t="shared" si="104"/>
        <v>0</v>
      </c>
      <c r="Z671" s="26">
        <f t="shared" si="105"/>
        <v>0</v>
      </c>
      <c r="AA671" s="32" t="str">
        <f t="shared" si="108"/>
        <v>-</v>
      </c>
      <c r="AB671" s="289"/>
      <c r="AC671" s="289"/>
      <c r="AD671" s="32">
        <v>3</v>
      </c>
      <c r="AE671" s="32" t="str">
        <f t="shared" si="109"/>
        <v>25</v>
      </c>
      <c r="AF671" s="32"/>
      <c r="AG671" s="32"/>
      <c r="AH671" s="32"/>
      <c r="AI671" s="32"/>
      <c r="AJ671" s="32"/>
      <c r="AK671" s="32"/>
      <c r="AL671" s="32"/>
      <c r="AM671" s="32">
        <v>536</v>
      </c>
      <c r="AN671" s="32" t="str">
        <f t="shared" si="100"/>
        <v>No Retargeting</v>
      </c>
      <c r="AO671" s="32" t="s">
        <v>589</v>
      </c>
      <c r="AP671" s="32" t="str">
        <f t="shared" si="101"/>
        <v>no contextual</v>
      </c>
      <c r="AQ671" s="32"/>
      <c r="AR671" s="32"/>
      <c r="AS671" s="32"/>
      <c r="AT671" s="32"/>
    </row>
    <row r="672" spans="2:46" ht="15" customHeight="1" x14ac:dyDescent="0.25">
      <c r="B672" s="32">
        <v>20160664</v>
      </c>
      <c r="C672" s="32"/>
      <c r="D672" s="32"/>
      <c r="E672" s="32"/>
      <c r="F672" s="32"/>
      <c r="G672" s="244"/>
      <c r="H672" s="244"/>
      <c r="I672" s="91">
        <f t="shared" si="106"/>
        <v>0</v>
      </c>
      <c r="J672" s="32"/>
      <c r="K672" s="32"/>
      <c r="L672" s="32"/>
      <c r="M672" s="32"/>
      <c r="N672" s="32"/>
      <c r="O672" s="32"/>
      <c r="P672" s="32"/>
      <c r="Q672" s="32"/>
      <c r="R672" s="186"/>
      <c r="S672" s="186"/>
      <c r="T672" s="254"/>
      <c r="U672" s="254">
        <f t="shared" si="102"/>
        <v>0</v>
      </c>
      <c r="V672" s="254">
        <f t="shared" si="103"/>
        <v>0</v>
      </c>
      <c r="W672" s="255"/>
      <c r="X672" s="26">
        <f t="shared" si="107"/>
        <v>0</v>
      </c>
      <c r="Y672" s="26">
        <f t="shared" si="104"/>
        <v>0</v>
      </c>
      <c r="Z672" s="26">
        <f t="shared" si="105"/>
        <v>0</v>
      </c>
      <c r="AA672" s="32" t="str">
        <f t="shared" si="108"/>
        <v>-</v>
      </c>
      <c r="AB672" s="289"/>
      <c r="AC672" s="289"/>
      <c r="AD672" s="32">
        <v>3</v>
      </c>
      <c r="AE672" s="32" t="str">
        <f t="shared" si="109"/>
        <v>25</v>
      </c>
      <c r="AF672" s="32"/>
      <c r="AG672" s="32"/>
      <c r="AH672" s="32"/>
      <c r="AI672" s="32"/>
      <c r="AJ672" s="32"/>
      <c r="AK672" s="32"/>
      <c r="AL672" s="32"/>
      <c r="AM672" s="32">
        <v>537</v>
      </c>
      <c r="AN672" s="32" t="str">
        <f t="shared" si="100"/>
        <v>No Retargeting</v>
      </c>
      <c r="AO672" s="32" t="s">
        <v>589</v>
      </c>
      <c r="AP672" s="32" t="str">
        <f t="shared" si="101"/>
        <v>no contextual</v>
      </c>
      <c r="AQ672" s="32"/>
      <c r="AR672" s="32"/>
      <c r="AS672" s="32"/>
      <c r="AT672" s="32"/>
    </row>
    <row r="673" spans="2:46" ht="15" customHeight="1" x14ac:dyDescent="0.25">
      <c r="B673" s="32">
        <v>20160665</v>
      </c>
      <c r="C673" s="32"/>
      <c r="D673" s="32"/>
      <c r="E673" s="32"/>
      <c r="F673" s="32"/>
      <c r="G673" s="244"/>
      <c r="H673" s="244"/>
      <c r="I673" s="91">
        <f t="shared" si="106"/>
        <v>0</v>
      </c>
      <c r="J673" s="32"/>
      <c r="K673" s="32"/>
      <c r="L673" s="32"/>
      <c r="M673" s="32"/>
      <c r="N673" s="32"/>
      <c r="O673" s="32"/>
      <c r="P673" s="32"/>
      <c r="Q673" s="32"/>
      <c r="R673" s="186"/>
      <c r="S673" s="186"/>
      <c r="T673" s="254"/>
      <c r="U673" s="254">
        <f t="shared" si="102"/>
        <v>0</v>
      </c>
      <c r="V673" s="254">
        <f t="shared" si="103"/>
        <v>0</v>
      </c>
      <c r="W673" s="255"/>
      <c r="X673" s="26">
        <f t="shared" si="107"/>
        <v>0</v>
      </c>
      <c r="Y673" s="26">
        <f t="shared" si="104"/>
        <v>0</v>
      </c>
      <c r="Z673" s="26">
        <f t="shared" si="105"/>
        <v>0</v>
      </c>
      <c r="AA673" s="32" t="str">
        <f t="shared" si="108"/>
        <v>-</v>
      </c>
      <c r="AB673" s="289"/>
      <c r="AC673" s="289"/>
      <c r="AD673" s="32">
        <v>3</v>
      </c>
      <c r="AE673" s="32" t="str">
        <f t="shared" si="109"/>
        <v>25</v>
      </c>
      <c r="AF673" s="32"/>
      <c r="AG673" s="32"/>
      <c r="AH673" s="32"/>
      <c r="AI673" s="32"/>
      <c r="AJ673" s="32"/>
      <c r="AK673" s="32"/>
      <c r="AL673" s="32"/>
      <c r="AM673" s="32">
        <v>538</v>
      </c>
      <c r="AN673" s="32" t="str">
        <f t="shared" si="100"/>
        <v>No Retargeting</v>
      </c>
      <c r="AO673" s="32" t="s">
        <v>589</v>
      </c>
      <c r="AP673" s="32" t="str">
        <f t="shared" si="101"/>
        <v>no contextual</v>
      </c>
      <c r="AQ673" s="32"/>
      <c r="AR673" s="32"/>
      <c r="AS673" s="32"/>
      <c r="AT673" s="32"/>
    </row>
    <row r="674" spans="2:46" ht="15" customHeight="1" x14ac:dyDescent="0.25">
      <c r="B674" s="32">
        <v>20160666</v>
      </c>
      <c r="C674" s="32"/>
      <c r="D674" s="32"/>
      <c r="E674" s="32"/>
      <c r="F674" s="32"/>
      <c r="G674" s="244"/>
      <c r="H674" s="244"/>
      <c r="I674" s="91">
        <f t="shared" si="106"/>
        <v>0</v>
      </c>
      <c r="J674" s="32"/>
      <c r="K674" s="32"/>
      <c r="L674" s="32"/>
      <c r="M674" s="32"/>
      <c r="N674" s="32"/>
      <c r="O674" s="32"/>
      <c r="P674" s="32"/>
      <c r="Q674" s="32"/>
      <c r="R674" s="186"/>
      <c r="S674" s="186"/>
      <c r="T674" s="254"/>
      <c r="U674" s="254">
        <f t="shared" si="102"/>
        <v>0</v>
      </c>
      <c r="V674" s="254">
        <f t="shared" si="103"/>
        <v>0</v>
      </c>
      <c r="W674" s="255"/>
      <c r="X674" s="26">
        <f t="shared" si="107"/>
        <v>0</v>
      </c>
      <c r="Y674" s="26">
        <f t="shared" si="104"/>
        <v>0</v>
      </c>
      <c r="Z674" s="26">
        <f t="shared" si="105"/>
        <v>0</v>
      </c>
      <c r="AA674" s="32" t="str">
        <f t="shared" si="108"/>
        <v>-</v>
      </c>
      <c r="AB674" s="289"/>
      <c r="AC674" s="289"/>
      <c r="AD674" s="32">
        <v>3</v>
      </c>
      <c r="AE674" s="32" t="str">
        <f t="shared" si="109"/>
        <v>25</v>
      </c>
      <c r="AF674" s="32"/>
      <c r="AG674" s="32"/>
      <c r="AH674" s="32"/>
      <c r="AI674" s="32"/>
      <c r="AJ674" s="32"/>
      <c r="AK674" s="32"/>
      <c r="AL674" s="32"/>
      <c r="AM674" s="32">
        <v>539</v>
      </c>
      <c r="AN674" s="32" t="str">
        <f t="shared" si="100"/>
        <v>No Retargeting</v>
      </c>
      <c r="AO674" s="32" t="s">
        <v>589</v>
      </c>
      <c r="AP674" s="32" t="str">
        <f t="shared" si="101"/>
        <v>no contextual</v>
      </c>
      <c r="AQ674" s="32"/>
      <c r="AR674" s="32"/>
      <c r="AS674" s="32"/>
      <c r="AT674" s="32"/>
    </row>
    <row r="675" spans="2:46" ht="15" customHeight="1" x14ac:dyDescent="0.25">
      <c r="B675" s="32">
        <v>20160667</v>
      </c>
      <c r="C675" s="32"/>
      <c r="D675" s="32"/>
      <c r="E675" s="32"/>
      <c r="F675" s="32"/>
      <c r="G675" s="244"/>
      <c r="H675" s="244"/>
      <c r="I675" s="91">
        <f t="shared" si="106"/>
        <v>0</v>
      </c>
      <c r="J675" s="32"/>
      <c r="K675" s="32"/>
      <c r="L675" s="32"/>
      <c r="M675" s="32"/>
      <c r="N675" s="32"/>
      <c r="O675" s="32"/>
      <c r="P675" s="32"/>
      <c r="Q675" s="32"/>
      <c r="R675" s="186"/>
      <c r="S675" s="186"/>
      <c r="T675" s="254"/>
      <c r="U675" s="254">
        <f t="shared" si="102"/>
        <v>0</v>
      </c>
      <c r="V675" s="254">
        <f t="shared" si="103"/>
        <v>0</v>
      </c>
      <c r="W675" s="255"/>
      <c r="X675" s="26">
        <f t="shared" si="107"/>
        <v>0</v>
      </c>
      <c r="Y675" s="26">
        <f t="shared" si="104"/>
        <v>0</v>
      </c>
      <c r="Z675" s="26">
        <f t="shared" si="105"/>
        <v>0</v>
      </c>
      <c r="AA675" s="32" t="str">
        <f t="shared" si="108"/>
        <v>-</v>
      </c>
      <c r="AB675" s="289"/>
      <c r="AC675" s="289"/>
      <c r="AD675" s="32">
        <v>3</v>
      </c>
      <c r="AE675" s="32" t="str">
        <f t="shared" si="109"/>
        <v>25</v>
      </c>
      <c r="AF675" s="32"/>
      <c r="AG675" s="32"/>
      <c r="AH675" s="32"/>
      <c r="AI675" s="32"/>
      <c r="AJ675" s="32"/>
      <c r="AK675" s="32"/>
      <c r="AL675" s="32"/>
      <c r="AM675" s="32">
        <v>540</v>
      </c>
      <c r="AN675" s="32" t="str">
        <f t="shared" si="100"/>
        <v>No Retargeting</v>
      </c>
      <c r="AO675" s="32" t="s">
        <v>589</v>
      </c>
      <c r="AP675" s="32" t="str">
        <f t="shared" si="101"/>
        <v>no contextual</v>
      </c>
      <c r="AQ675" s="32"/>
      <c r="AR675" s="32"/>
      <c r="AS675" s="32"/>
      <c r="AT675" s="32"/>
    </row>
    <row r="676" spans="2:46" ht="15" customHeight="1" x14ac:dyDescent="0.25">
      <c r="B676" s="32">
        <v>20160668</v>
      </c>
      <c r="C676" s="32"/>
      <c r="D676" s="32"/>
      <c r="E676" s="32"/>
      <c r="F676" s="32"/>
      <c r="G676" s="244"/>
      <c r="H676" s="244"/>
      <c r="I676" s="91">
        <f t="shared" si="106"/>
        <v>0</v>
      </c>
      <c r="J676" s="32"/>
      <c r="K676" s="32"/>
      <c r="L676" s="32"/>
      <c r="M676" s="32"/>
      <c r="N676" s="32"/>
      <c r="O676" s="32"/>
      <c r="P676" s="32"/>
      <c r="Q676" s="32"/>
      <c r="R676" s="186"/>
      <c r="S676" s="186"/>
      <c r="T676" s="254"/>
      <c r="U676" s="254">
        <f t="shared" si="102"/>
        <v>0</v>
      </c>
      <c r="V676" s="254">
        <f t="shared" si="103"/>
        <v>0</v>
      </c>
      <c r="W676" s="255"/>
      <c r="X676" s="26">
        <f t="shared" si="107"/>
        <v>0</v>
      </c>
      <c r="Y676" s="26">
        <f t="shared" si="104"/>
        <v>0</v>
      </c>
      <c r="Z676" s="26">
        <f t="shared" si="105"/>
        <v>0</v>
      </c>
      <c r="AA676" s="32" t="str">
        <f t="shared" si="108"/>
        <v>-</v>
      </c>
      <c r="AB676" s="289"/>
      <c r="AC676" s="289"/>
      <c r="AD676" s="32">
        <v>3</v>
      </c>
      <c r="AE676" s="32" t="str">
        <f t="shared" si="109"/>
        <v>25</v>
      </c>
      <c r="AF676" s="32"/>
      <c r="AG676" s="32"/>
      <c r="AH676" s="32"/>
      <c r="AI676" s="32"/>
      <c r="AJ676" s="32"/>
      <c r="AK676" s="32"/>
      <c r="AL676" s="32"/>
      <c r="AM676" s="32">
        <v>541</v>
      </c>
      <c r="AN676" s="32" t="str">
        <f t="shared" si="100"/>
        <v>No Retargeting</v>
      </c>
      <c r="AO676" s="32" t="s">
        <v>589</v>
      </c>
      <c r="AP676" s="32" t="str">
        <f t="shared" si="101"/>
        <v>no contextual</v>
      </c>
      <c r="AQ676" s="32"/>
      <c r="AR676" s="32"/>
      <c r="AS676" s="32"/>
      <c r="AT676" s="32"/>
    </row>
    <row r="677" spans="2:46" ht="15" customHeight="1" x14ac:dyDescent="0.25">
      <c r="B677" s="32">
        <v>20160669</v>
      </c>
      <c r="C677" s="32"/>
      <c r="D677" s="32"/>
      <c r="E677" s="32"/>
      <c r="F677" s="32"/>
      <c r="G677" s="244"/>
      <c r="H677" s="244"/>
      <c r="I677" s="91">
        <f t="shared" si="106"/>
        <v>0</v>
      </c>
      <c r="J677" s="32"/>
      <c r="K677" s="32"/>
      <c r="L677" s="32"/>
      <c r="M677" s="32"/>
      <c r="N677" s="32"/>
      <c r="O677" s="32"/>
      <c r="P677" s="32"/>
      <c r="Q677" s="32"/>
      <c r="R677" s="186"/>
      <c r="S677" s="186"/>
      <c r="T677" s="254"/>
      <c r="U677" s="254">
        <f t="shared" si="102"/>
        <v>0</v>
      </c>
      <c r="V677" s="254">
        <f t="shared" si="103"/>
        <v>0</v>
      </c>
      <c r="W677" s="255"/>
      <c r="X677" s="26">
        <f t="shared" si="107"/>
        <v>0</v>
      </c>
      <c r="Y677" s="26">
        <f t="shared" si="104"/>
        <v>0</v>
      </c>
      <c r="Z677" s="26">
        <f t="shared" si="105"/>
        <v>0</v>
      </c>
      <c r="AA677" s="32" t="str">
        <f t="shared" si="108"/>
        <v>-</v>
      </c>
      <c r="AB677" s="289"/>
      <c r="AC677" s="289"/>
      <c r="AD677" s="32">
        <v>3</v>
      </c>
      <c r="AE677" s="32" t="str">
        <f t="shared" si="109"/>
        <v>25</v>
      </c>
      <c r="AF677" s="32"/>
      <c r="AG677" s="32"/>
      <c r="AH677" s="32"/>
      <c r="AI677" s="32"/>
      <c r="AJ677" s="32"/>
      <c r="AK677" s="32"/>
      <c r="AL677" s="32"/>
      <c r="AM677" s="32">
        <v>542</v>
      </c>
      <c r="AN677" s="32" t="str">
        <f t="shared" si="100"/>
        <v>No Retargeting</v>
      </c>
      <c r="AO677" s="32" t="s">
        <v>589</v>
      </c>
      <c r="AP677" s="32" t="str">
        <f t="shared" si="101"/>
        <v>no contextual</v>
      </c>
      <c r="AQ677" s="32"/>
      <c r="AR677" s="32"/>
      <c r="AS677" s="32"/>
      <c r="AT677" s="32"/>
    </row>
    <row r="678" spans="2:46" ht="15" customHeight="1" x14ac:dyDescent="0.25">
      <c r="B678" s="32">
        <v>20160670</v>
      </c>
      <c r="C678" s="32"/>
      <c r="D678" s="32"/>
      <c r="E678" s="32"/>
      <c r="F678" s="32"/>
      <c r="G678" s="244"/>
      <c r="H678" s="244"/>
      <c r="I678" s="91">
        <f t="shared" si="106"/>
        <v>0</v>
      </c>
      <c r="J678" s="32"/>
      <c r="K678" s="32"/>
      <c r="L678" s="32"/>
      <c r="M678" s="32"/>
      <c r="N678" s="32"/>
      <c r="O678" s="32"/>
      <c r="P678" s="32"/>
      <c r="Q678" s="32"/>
      <c r="R678" s="186"/>
      <c r="S678" s="186"/>
      <c r="T678" s="254"/>
      <c r="U678" s="254">
        <f t="shared" si="102"/>
        <v>0</v>
      </c>
      <c r="V678" s="254">
        <f t="shared" si="103"/>
        <v>0</v>
      </c>
      <c r="W678" s="255"/>
      <c r="X678" s="26">
        <f t="shared" si="107"/>
        <v>0</v>
      </c>
      <c r="Y678" s="26">
        <f t="shared" si="104"/>
        <v>0</v>
      </c>
      <c r="Z678" s="26">
        <f t="shared" si="105"/>
        <v>0</v>
      </c>
      <c r="AA678" s="32" t="str">
        <f t="shared" si="108"/>
        <v>-</v>
      </c>
      <c r="AB678" s="289"/>
      <c r="AC678" s="289"/>
      <c r="AD678" s="32">
        <v>3</v>
      </c>
      <c r="AE678" s="32" t="str">
        <f t="shared" si="109"/>
        <v>25</v>
      </c>
      <c r="AF678" s="32"/>
      <c r="AG678" s="32"/>
      <c r="AH678" s="32"/>
      <c r="AI678" s="32"/>
      <c r="AJ678" s="32"/>
      <c r="AK678" s="32"/>
      <c r="AL678" s="32"/>
      <c r="AM678" s="32">
        <v>543</v>
      </c>
      <c r="AN678" s="32" t="str">
        <f t="shared" si="100"/>
        <v>No Retargeting</v>
      </c>
      <c r="AO678" s="32" t="s">
        <v>589</v>
      </c>
      <c r="AP678" s="32" t="str">
        <f t="shared" si="101"/>
        <v>no contextual</v>
      </c>
      <c r="AQ678" s="32"/>
      <c r="AR678" s="32"/>
      <c r="AS678" s="32"/>
      <c r="AT678" s="32"/>
    </row>
    <row r="679" spans="2:46" ht="15" customHeight="1" x14ac:dyDescent="0.25">
      <c r="B679" s="32">
        <v>20160671</v>
      </c>
      <c r="C679" s="32"/>
      <c r="D679" s="32"/>
      <c r="E679" s="32"/>
      <c r="F679" s="32"/>
      <c r="G679" s="244"/>
      <c r="H679" s="244"/>
      <c r="I679" s="91">
        <f t="shared" si="106"/>
        <v>0</v>
      </c>
      <c r="J679" s="32"/>
      <c r="K679" s="32"/>
      <c r="L679" s="32"/>
      <c r="M679" s="32"/>
      <c r="N679" s="32"/>
      <c r="O679" s="32"/>
      <c r="P679" s="32"/>
      <c r="Q679" s="32"/>
      <c r="R679" s="186"/>
      <c r="S679" s="186"/>
      <c r="T679" s="254"/>
      <c r="U679" s="254">
        <f t="shared" si="102"/>
        <v>0</v>
      </c>
      <c r="V679" s="254">
        <f t="shared" si="103"/>
        <v>0</v>
      </c>
      <c r="W679" s="255"/>
      <c r="X679" s="26">
        <f t="shared" si="107"/>
        <v>0</v>
      </c>
      <c r="Y679" s="26">
        <f t="shared" si="104"/>
        <v>0</v>
      </c>
      <c r="Z679" s="26">
        <f t="shared" si="105"/>
        <v>0</v>
      </c>
      <c r="AA679" s="32" t="str">
        <f t="shared" si="108"/>
        <v>-</v>
      </c>
      <c r="AB679" s="289"/>
      <c r="AC679" s="289"/>
      <c r="AD679" s="32">
        <v>3</v>
      </c>
      <c r="AE679" s="32" t="str">
        <f t="shared" si="109"/>
        <v>25</v>
      </c>
      <c r="AF679" s="32"/>
      <c r="AG679" s="32"/>
      <c r="AH679" s="32"/>
      <c r="AI679" s="32"/>
      <c r="AJ679" s="32"/>
      <c r="AK679" s="32"/>
      <c r="AL679" s="32"/>
      <c r="AM679" s="32">
        <v>544</v>
      </c>
      <c r="AN679" s="32" t="str">
        <f t="shared" si="100"/>
        <v>No Retargeting</v>
      </c>
      <c r="AO679" s="32" t="s">
        <v>589</v>
      </c>
      <c r="AP679" s="32" t="str">
        <f t="shared" si="101"/>
        <v>no contextual</v>
      </c>
      <c r="AQ679" s="32"/>
      <c r="AR679" s="32"/>
      <c r="AS679" s="32"/>
      <c r="AT679" s="32"/>
    </row>
    <row r="680" spans="2:46" ht="15" customHeight="1" x14ac:dyDescent="0.25">
      <c r="B680" s="32">
        <v>20160672</v>
      </c>
      <c r="C680" s="32"/>
      <c r="D680" s="32"/>
      <c r="E680" s="32"/>
      <c r="F680" s="32"/>
      <c r="G680" s="244"/>
      <c r="H680" s="244"/>
      <c r="I680" s="91">
        <f t="shared" si="106"/>
        <v>0</v>
      </c>
      <c r="J680" s="32"/>
      <c r="K680" s="32"/>
      <c r="L680" s="32"/>
      <c r="M680" s="32"/>
      <c r="N680" s="32"/>
      <c r="O680" s="32"/>
      <c r="P680" s="32"/>
      <c r="Q680" s="32"/>
      <c r="R680" s="186"/>
      <c r="S680" s="186"/>
      <c r="T680" s="254"/>
      <c r="U680" s="254">
        <f t="shared" si="102"/>
        <v>0</v>
      </c>
      <c r="V680" s="254">
        <f t="shared" si="103"/>
        <v>0</v>
      </c>
      <c r="W680" s="255"/>
      <c r="X680" s="26">
        <f t="shared" si="107"/>
        <v>0</v>
      </c>
      <c r="Y680" s="26">
        <f t="shared" si="104"/>
        <v>0</v>
      </c>
      <c r="Z680" s="26">
        <f t="shared" si="105"/>
        <v>0</v>
      </c>
      <c r="AA680" s="32" t="str">
        <f t="shared" si="108"/>
        <v>-</v>
      </c>
      <c r="AB680" s="289"/>
      <c r="AC680" s="289"/>
      <c r="AD680" s="32">
        <v>3</v>
      </c>
      <c r="AE680" s="32" t="str">
        <f t="shared" si="109"/>
        <v>25</v>
      </c>
      <c r="AF680" s="32"/>
      <c r="AG680" s="32"/>
      <c r="AH680" s="32"/>
      <c r="AI680" s="32"/>
      <c r="AJ680" s="32"/>
      <c r="AK680" s="32"/>
      <c r="AL680" s="32"/>
      <c r="AM680" s="32">
        <v>545</v>
      </c>
      <c r="AN680" s="32" t="str">
        <f t="shared" si="100"/>
        <v>No Retargeting</v>
      </c>
      <c r="AO680" s="32" t="s">
        <v>589</v>
      </c>
      <c r="AP680" s="32" t="str">
        <f t="shared" si="101"/>
        <v>no contextual</v>
      </c>
      <c r="AQ680" s="32"/>
      <c r="AR680" s="32"/>
      <c r="AS680" s="32"/>
      <c r="AT680" s="32"/>
    </row>
    <row r="681" spans="2:46" ht="15" customHeight="1" x14ac:dyDescent="0.25">
      <c r="B681" s="32">
        <v>20160673</v>
      </c>
      <c r="C681" s="32"/>
      <c r="D681" s="32"/>
      <c r="E681" s="32"/>
      <c r="F681" s="32"/>
      <c r="G681" s="244"/>
      <c r="H681" s="244"/>
      <c r="I681" s="91">
        <f t="shared" si="106"/>
        <v>0</v>
      </c>
      <c r="J681" s="32"/>
      <c r="K681" s="32"/>
      <c r="L681" s="32"/>
      <c r="M681" s="32"/>
      <c r="N681" s="32"/>
      <c r="O681" s="32"/>
      <c r="P681" s="32"/>
      <c r="Q681" s="32"/>
      <c r="R681" s="186"/>
      <c r="S681" s="186"/>
      <c r="T681" s="254"/>
      <c r="U681" s="254">
        <f t="shared" si="102"/>
        <v>0</v>
      </c>
      <c r="V681" s="254">
        <f t="shared" si="103"/>
        <v>0</v>
      </c>
      <c r="W681" s="255"/>
      <c r="X681" s="26">
        <f t="shared" si="107"/>
        <v>0</v>
      </c>
      <c r="Y681" s="26">
        <f t="shared" si="104"/>
        <v>0</v>
      </c>
      <c r="Z681" s="26">
        <f t="shared" si="105"/>
        <v>0</v>
      </c>
      <c r="AA681" s="32" t="str">
        <f t="shared" si="108"/>
        <v>-</v>
      </c>
      <c r="AB681" s="289"/>
      <c r="AC681" s="289"/>
      <c r="AD681" s="32">
        <v>3</v>
      </c>
      <c r="AE681" s="32" t="str">
        <f t="shared" si="109"/>
        <v>25</v>
      </c>
      <c r="AF681" s="32"/>
      <c r="AG681" s="32"/>
      <c r="AH681" s="32"/>
      <c r="AI681" s="32"/>
      <c r="AJ681" s="32"/>
      <c r="AK681" s="32"/>
      <c r="AL681" s="32"/>
      <c r="AM681" s="32">
        <v>546</v>
      </c>
      <c r="AN681" s="32" t="str">
        <f t="shared" si="100"/>
        <v>No Retargeting</v>
      </c>
      <c r="AO681" s="32" t="s">
        <v>589</v>
      </c>
      <c r="AP681" s="32" t="str">
        <f t="shared" si="101"/>
        <v>no contextual</v>
      </c>
      <c r="AQ681" s="32"/>
      <c r="AR681" s="32"/>
      <c r="AS681" s="32"/>
      <c r="AT681" s="32"/>
    </row>
    <row r="682" spans="2:46" ht="15" customHeight="1" x14ac:dyDescent="0.25">
      <c r="B682" s="32">
        <v>20160674</v>
      </c>
      <c r="C682" s="32"/>
      <c r="D682" s="32"/>
      <c r="E682" s="32"/>
      <c r="F682" s="32"/>
      <c r="G682" s="244"/>
      <c r="H682" s="244"/>
      <c r="I682" s="91">
        <f t="shared" si="106"/>
        <v>0</v>
      </c>
      <c r="J682" s="32"/>
      <c r="K682" s="32"/>
      <c r="L682" s="32"/>
      <c r="M682" s="32"/>
      <c r="N682" s="32"/>
      <c r="O682" s="32"/>
      <c r="P682" s="32"/>
      <c r="Q682" s="32"/>
      <c r="R682" s="186"/>
      <c r="S682" s="186"/>
      <c r="T682" s="254"/>
      <c r="U682" s="254">
        <f t="shared" si="102"/>
        <v>0</v>
      </c>
      <c r="V682" s="254">
        <f t="shared" si="103"/>
        <v>0</v>
      </c>
      <c r="W682" s="255"/>
      <c r="X682" s="26">
        <f t="shared" si="107"/>
        <v>0</v>
      </c>
      <c r="Y682" s="26">
        <f t="shared" si="104"/>
        <v>0</v>
      </c>
      <c r="Z682" s="26">
        <f t="shared" si="105"/>
        <v>0</v>
      </c>
      <c r="AA682" s="32" t="str">
        <f t="shared" si="108"/>
        <v>-</v>
      </c>
      <c r="AB682" s="289"/>
      <c r="AC682" s="289"/>
      <c r="AD682" s="32">
        <v>3</v>
      </c>
      <c r="AE682" s="32" t="str">
        <f t="shared" si="109"/>
        <v>25</v>
      </c>
      <c r="AF682" s="32"/>
      <c r="AG682" s="32"/>
      <c r="AH682" s="32"/>
      <c r="AI682" s="32"/>
      <c r="AJ682" s="32"/>
      <c r="AK682" s="32"/>
      <c r="AL682" s="32"/>
      <c r="AM682" s="32">
        <v>547</v>
      </c>
      <c r="AN682" s="32" t="str">
        <f t="shared" si="100"/>
        <v>No Retargeting</v>
      </c>
      <c r="AO682" s="32" t="s">
        <v>589</v>
      </c>
      <c r="AP682" s="32" t="str">
        <f t="shared" si="101"/>
        <v>no contextual</v>
      </c>
      <c r="AQ682" s="32"/>
      <c r="AR682" s="32"/>
      <c r="AS682" s="32"/>
      <c r="AT682" s="32"/>
    </row>
    <row r="683" spans="2:46" ht="15" customHeight="1" x14ac:dyDescent="0.25">
      <c r="B683" s="32">
        <v>20160675</v>
      </c>
      <c r="C683" s="32"/>
      <c r="D683" s="32"/>
      <c r="E683" s="32"/>
      <c r="F683" s="32"/>
      <c r="G683" s="244"/>
      <c r="H683" s="244"/>
      <c r="I683" s="91">
        <f t="shared" si="106"/>
        <v>0</v>
      </c>
      <c r="J683" s="32"/>
      <c r="K683" s="32"/>
      <c r="L683" s="32"/>
      <c r="M683" s="32"/>
      <c r="N683" s="32"/>
      <c r="O683" s="32"/>
      <c r="P683" s="32"/>
      <c r="Q683" s="32"/>
      <c r="R683" s="186"/>
      <c r="S683" s="186"/>
      <c r="T683" s="254"/>
      <c r="U683" s="254">
        <f t="shared" si="102"/>
        <v>0</v>
      </c>
      <c r="V683" s="254">
        <f t="shared" si="103"/>
        <v>0</v>
      </c>
      <c r="W683" s="255"/>
      <c r="X683" s="26">
        <f t="shared" si="107"/>
        <v>0</v>
      </c>
      <c r="Y683" s="26">
        <f t="shared" si="104"/>
        <v>0</v>
      </c>
      <c r="Z683" s="26">
        <f t="shared" si="105"/>
        <v>0</v>
      </c>
      <c r="AA683" s="32" t="str">
        <f t="shared" si="108"/>
        <v>-</v>
      </c>
      <c r="AB683" s="289"/>
      <c r="AC683" s="289"/>
      <c r="AD683" s="32">
        <v>3</v>
      </c>
      <c r="AE683" s="32" t="str">
        <f t="shared" si="109"/>
        <v>25</v>
      </c>
      <c r="AF683" s="32"/>
      <c r="AG683" s="32"/>
      <c r="AH683" s="32"/>
      <c r="AI683" s="32"/>
      <c r="AJ683" s="32"/>
      <c r="AK683" s="32"/>
      <c r="AL683" s="32"/>
      <c r="AM683" s="32">
        <v>548</v>
      </c>
      <c r="AN683" s="32" t="str">
        <f t="shared" si="100"/>
        <v>No Retargeting</v>
      </c>
      <c r="AO683" s="32" t="s">
        <v>589</v>
      </c>
      <c r="AP683" s="32" t="str">
        <f t="shared" si="101"/>
        <v>no contextual</v>
      </c>
      <c r="AQ683" s="32"/>
      <c r="AR683" s="32"/>
      <c r="AS683" s="32"/>
      <c r="AT683" s="32"/>
    </row>
    <row r="684" spans="2:46" ht="15" customHeight="1" x14ac:dyDescent="0.25">
      <c r="B684" s="32">
        <v>20160676</v>
      </c>
      <c r="C684" s="32"/>
      <c r="D684" s="32"/>
      <c r="E684" s="32"/>
      <c r="F684" s="32"/>
      <c r="G684" s="244"/>
      <c r="H684" s="244"/>
      <c r="I684" s="91">
        <f t="shared" si="106"/>
        <v>0</v>
      </c>
      <c r="J684" s="32"/>
      <c r="K684" s="32"/>
      <c r="L684" s="32"/>
      <c r="M684" s="32"/>
      <c r="N684" s="32"/>
      <c r="O684" s="32"/>
      <c r="P684" s="32"/>
      <c r="Q684" s="32"/>
      <c r="R684" s="186"/>
      <c r="S684" s="186"/>
      <c r="T684" s="254"/>
      <c r="U684" s="254">
        <f t="shared" si="102"/>
        <v>0</v>
      </c>
      <c r="V684" s="254">
        <f t="shared" si="103"/>
        <v>0</v>
      </c>
      <c r="W684" s="255"/>
      <c r="X684" s="26">
        <f t="shared" si="107"/>
        <v>0</v>
      </c>
      <c r="Y684" s="26">
        <f t="shared" si="104"/>
        <v>0</v>
      </c>
      <c r="Z684" s="26">
        <f t="shared" si="105"/>
        <v>0</v>
      </c>
      <c r="AA684" s="32" t="str">
        <f t="shared" si="108"/>
        <v>-</v>
      </c>
      <c r="AB684" s="289"/>
      <c r="AC684" s="289"/>
      <c r="AD684" s="32">
        <v>3</v>
      </c>
      <c r="AE684" s="32" t="str">
        <f t="shared" si="109"/>
        <v>25</v>
      </c>
      <c r="AF684" s="32"/>
      <c r="AG684" s="32"/>
      <c r="AH684" s="32"/>
      <c r="AI684" s="32"/>
      <c r="AJ684" s="32"/>
      <c r="AK684" s="32"/>
      <c r="AL684" s="32"/>
      <c r="AM684" s="32">
        <v>549</v>
      </c>
      <c r="AN684" s="32" t="str">
        <f t="shared" si="100"/>
        <v>No Retargeting</v>
      </c>
      <c r="AO684" s="32" t="s">
        <v>589</v>
      </c>
      <c r="AP684" s="32" t="str">
        <f t="shared" si="101"/>
        <v>no contextual</v>
      </c>
      <c r="AQ684" s="32"/>
      <c r="AR684" s="32"/>
      <c r="AS684" s="32"/>
      <c r="AT684" s="32"/>
    </row>
    <row r="685" spans="2:46" ht="15" customHeight="1" x14ac:dyDescent="0.25">
      <c r="B685" s="32">
        <v>20160677</v>
      </c>
      <c r="C685" s="32"/>
      <c r="D685" s="32"/>
      <c r="E685" s="32"/>
      <c r="F685" s="32"/>
      <c r="G685" s="244"/>
      <c r="H685" s="244"/>
      <c r="I685" s="91">
        <f t="shared" si="106"/>
        <v>0</v>
      </c>
      <c r="J685" s="32"/>
      <c r="K685" s="32"/>
      <c r="L685" s="32"/>
      <c r="M685" s="32"/>
      <c r="N685" s="32"/>
      <c r="O685" s="32"/>
      <c r="P685" s="32"/>
      <c r="Q685" s="32"/>
      <c r="R685" s="186"/>
      <c r="S685" s="186"/>
      <c r="T685" s="254"/>
      <c r="U685" s="254">
        <f t="shared" si="102"/>
        <v>0</v>
      </c>
      <c r="V685" s="254">
        <f t="shared" si="103"/>
        <v>0</v>
      </c>
      <c r="W685" s="255"/>
      <c r="X685" s="26">
        <f t="shared" si="107"/>
        <v>0</v>
      </c>
      <c r="Y685" s="26">
        <f t="shared" si="104"/>
        <v>0</v>
      </c>
      <c r="Z685" s="26">
        <f t="shared" si="105"/>
        <v>0</v>
      </c>
      <c r="AA685" s="32" t="str">
        <f t="shared" si="108"/>
        <v>-</v>
      </c>
      <c r="AB685" s="289"/>
      <c r="AC685" s="289"/>
      <c r="AD685" s="32">
        <v>3</v>
      </c>
      <c r="AE685" s="32" t="str">
        <f t="shared" si="109"/>
        <v>25</v>
      </c>
      <c r="AF685" s="32"/>
      <c r="AG685" s="32"/>
      <c r="AH685" s="32"/>
      <c r="AI685" s="32"/>
      <c r="AJ685" s="32"/>
      <c r="AK685" s="32"/>
      <c r="AL685" s="32"/>
      <c r="AM685" s="32">
        <v>550</v>
      </c>
      <c r="AN685" s="32" t="str">
        <f t="shared" si="100"/>
        <v>No Retargeting</v>
      </c>
      <c r="AO685" s="32" t="s">
        <v>589</v>
      </c>
      <c r="AP685" s="32" t="str">
        <f t="shared" si="101"/>
        <v>no contextual</v>
      </c>
      <c r="AQ685" s="32"/>
      <c r="AR685" s="32"/>
      <c r="AS685" s="32"/>
      <c r="AT685" s="32"/>
    </row>
    <row r="686" spans="2:46" ht="15" customHeight="1" x14ac:dyDescent="0.25">
      <c r="B686" s="32">
        <v>20160678</v>
      </c>
      <c r="C686" s="32"/>
      <c r="D686" s="32"/>
      <c r="E686" s="32"/>
      <c r="F686" s="32"/>
      <c r="G686" s="244"/>
      <c r="H686" s="244"/>
      <c r="I686" s="91">
        <f t="shared" si="106"/>
        <v>0</v>
      </c>
      <c r="J686" s="32"/>
      <c r="K686" s="32"/>
      <c r="L686" s="32"/>
      <c r="M686" s="32"/>
      <c r="N686" s="32"/>
      <c r="O686" s="32"/>
      <c r="P686" s="32"/>
      <c r="Q686" s="32"/>
      <c r="R686" s="186"/>
      <c r="S686" s="186"/>
      <c r="T686" s="254"/>
      <c r="U686" s="254">
        <f t="shared" si="102"/>
        <v>0</v>
      </c>
      <c r="V686" s="254">
        <f t="shared" si="103"/>
        <v>0</v>
      </c>
      <c r="W686" s="255"/>
      <c r="X686" s="26">
        <f t="shared" si="107"/>
        <v>0</v>
      </c>
      <c r="Y686" s="26">
        <f t="shared" si="104"/>
        <v>0</v>
      </c>
      <c r="Z686" s="26">
        <f t="shared" si="105"/>
        <v>0</v>
      </c>
      <c r="AA686" s="32" t="str">
        <f t="shared" si="108"/>
        <v>-</v>
      </c>
      <c r="AB686" s="289"/>
      <c r="AC686" s="289"/>
      <c r="AD686" s="32">
        <v>3</v>
      </c>
      <c r="AE686" s="32" t="str">
        <f t="shared" si="109"/>
        <v>25</v>
      </c>
      <c r="AF686" s="32"/>
      <c r="AG686" s="32"/>
      <c r="AH686" s="32"/>
      <c r="AI686" s="32"/>
      <c r="AJ686" s="32"/>
      <c r="AK686" s="32"/>
      <c r="AL686" s="32"/>
      <c r="AM686" s="32">
        <v>551</v>
      </c>
      <c r="AN686" s="32" t="str">
        <f t="shared" si="100"/>
        <v>No Retargeting</v>
      </c>
      <c r="AO686" s="32" t="s">
        <v>589</v>
      </c>
      <c r="AP686" s="32" t="str">
        <f t="shared" si="101"/>
        <v>no contextual</v>
      </c>
      <c r="AQ686" s="32"/>
      <c r="AR686" s="32"/>
      <c r="AS686" s="32"/>
      <c r="AT686" s="32"/>
    </row>
    <row r="687" spans="2:46" ht="15" customHeight="1" x14ac:dyDescent="0.25">
      <c r="B687" s="32">
        <v>20160679</v>
      </c>
      <c r="C687" s="32"/>
      <c r="D687" s="32"/>
      <c r="E687" s="32"/>
      <c r="F687" s="32"/>
      <c r="G687" s="244"/>
      <c r="H687" s="244"/>
      <c r="I687" s="91">
        <f t="shared" si="106"/>
        <v>0</v>
      </c>
      <c r="J687" s="32"/>
      <c r="K687" s="32"/>
      <c r="L687" s="32"/>
      <c r="M687" s="32"/>
      <c r="N687" s="32"/>
      <c r="O687" s="32"/>
      <c r="P687" s="32"/>
      <c r="Q687" s="32"/>
      <c r="R687" s="186"/>
      <c r="S687" s="186"/>
      <c r="T687" s="254"/>
      <c r="U687" s="254">
        <f t="shared" si="102"/>
        <v>0</v>
      </c>
      <c r="V687" s="254">
        <f t="shared" si="103"/>
        <v>0</v>
      </c>
      <c r="W687" s="255"/>
      <c r="X687" s="26">
        <f t="shared" si="107"/>
        <v>0</v>
      </c>
      <c r="Y687" s="26">
        <f t="shared" si="104"/>
        <v>0</v>
      </c>
      <c r="Z687" s="26">
        <f t="shared" si="105"/>
        <v>0</v>
      </c>
      <c r="AA687" s="32" t="str">
        <f t="shared" si="108"/>
        <v>-</v>
      </c>
      <c r="AB687" s="289"/>
      <c r="AC687" s="289"/>
      <c r="AD687" s="32">
        <v>3</v>
      </c>
      <c r="AE687" s="32" t="str">
        <f t="shared" si="109"/>
        <v>25</v>
      </c>
      <c r="AF687" s="32"/>
      <c r="AG687" s="32"/>
      <c r="AH687" s="32"/>
      <c r="AI687" s="32"/>
      <c r="AJ687" s="32"/>
      <c r="AK687" s="32"/>
      <c r="AL687" s="32"/>
      <c r="AM687" s="32">
        <v>552</v>
      </c>
      <c r="AN687" s="32" t="str">
        <f t="shared" si="100"/>
        <v>No Retargeting</v>
      </c>
      <c r="AO687" s="32" t="s">
        <v>589</v>
      </c>
      <c r="AP687" s="32" t="str">
        <f t="shared" si="101"/>
        <v>no contextual</v>
      </c>
      <c r="AQ687" s="32"/>
      <c r="AR687" s="32"/>
      <c r="AS687" s="32"/>
      <c r="AT687" s="32"/>
    </row>
    <row r="688" spans="2:46" ht="15" customHeight="1" x14ac:dyDescent="0.25">
      <c r="B688" s="32">
        <v>20160680</v>
      </c>
      <c r="C688" s="32"/>
      <c r="D688" s="32"/>
      <c r="E688" s="32"/>
      <c r="F688" s="32"/>
      <c r="G688" s="244"/>
      <c r="H688" s="244"/>
      <c r="I688" s="91">
        <f t="shared" si="106"/>
        <v>0</v>
      </c>
      <c r="J688" s="32"/>
      <c r="K688" s="32"/>
      <c r="L688" s="32"/>
      <c r="M688" s="32"/>
      <c r="N688" s="32"/>
      <c r="O688" s="32"/>
      <c r="P688" s="32"/>
      <c r="Q688" s="32"/>
      <c r="R688" s="186"/>
      <c r="S688" s="186"/>
      <c r="T688" s="254"/>
      <c r="U688" s="254">
        <f t="shared" si="102"/>
        <v>0</v>
      </c>
      <c r="V688" s="254">
        <f t="shared" si="103"/>
        <v>0</v>
      </c>
      <c r="W688" s="255"/>
      <c r="X688" s="26">
        <f t="shared" si="107"/>
        <v>0</v>
      </c>
      <c r="Y688" s="26">
        <f t="shared" si="104"/>
        <v>0</v>
      </c>
      <c r="Z688" s="26">
        <f t="shared" si="105"/>
        <v>0</v>
      </c>
      <c r="AA688" s="32" t="str">
        <f t="shared" si="108"/>
        <v>-</v>
      </c>
      <c r="AB688" s="289"/>
      <c r="AC688" s="289"/>
      <c r="AD688" s="32">
        <v>3</v>
      </c>
      <c r="AE688" s="32" t="str">
        <f t="shared" si="109"/>
        <v>25</v>
      </c>
      <c r="AF688" s="32"/>
      <c r="AG688" s="32"/>
      <c r="AH688" s="32"/>
      <c r="AI688" s="32"/>
      <c r="AJ688" s="32"/>
      <c r="AK688" s="32"/>
      <c r="AL688" s="32"/>
      <c r="AM688" s="32">
        <v>553</v>
      </c>
      <c r="AN688" s="32" t="str">
        <f t="shared" si="100"/>
        <v>No Retargeting</v>
      </c>
      <c r="AO688" s="32" t="s">
        <v>589</v>
      </c>
      <c r="AP688" s="32" t="str">
        <f t="shared" si="101"/>
        <v>no contextual</v>
      </c>
      <c r="AQ688" s="32"/>
      <c r="AR688" s="32"/>
      <c r="AS688" s="32"/>
      <c r="AT688" s="32"/>
    </row>
    <row r="689" spans="2:46" ht="15" customHeight="1" x14ac:dyDescent="0.25">
      <c r="B689" s="32">
        <v>20160681</v>
      </c>
      <c r="C689" s="32"/>
      <c r="D689" s="32"/>
      <c r="E689" s="32"/>
      <c r="F689" s="32"/>
      <c r="G689" s="244"/>
      <c r="H689" s="244"/>
      <c r="I689" s="91">
        <f t="shared" si="106"/>
        <v>0</v>
      </c>
      <c r="J689" s="32"/>
      <c r="K689" s="32"/>
      <c r="L689" s="32"/>
      <c r="M689" s="32"/>
      <c r="N689" s="32"/>
      <c r="O689" s="32"/>
      <c r="P689" s="32"/>
      <c r="Q689" s="32"/>
      <c r="R689" s="186"/>
      <c r="S689" s="186"/>
      <c r="T689" s="254"/>
      <c r="U689" s="254">
        <f t="shared" si="102"/>
        <v>0</v>
      </c>
      <c r="V689" s="254">
        <f t="shared" si="103"/>
        <v>0</v>
      </c>
      <c r="W689" s="255"/>
      <c r="X689" s="26">
        <f t="shared" si="107"/>
        <v>0</v>
      </c>
      <c r="Y689" s="26">
        <f t="shared" si="104"/>
        <v>0</v>
      </c>
      <c r="Z689" s="26">
        <f t="shared" si="105"/>
        <v>0</v>
      </c>
      <c r="AA689" s="32" t="str">
        <f t="shared" si="108"/>
        <v>-</v>
      </c>
      <c r="AB689" s="289"/>
      <c r="AC689" s="289"/>
      <c r="AD689" s="32">
        <v>3</v>
      </c>
      <c r="AE689" s="32" t="str">
        <f t="shared" si="109"/>
        <v>25</v>
      </c>
      <c r="AF689" s="32"/>
      <c r="AG689" s="32"/>
      <c r="AH689" s="32"/>
      <c r="AI689" s="32"/>
      <c r="AJ689" s="32"/>
      <c r="AK689" s="32"/>
      <c r="AL689" s="32"/>
      <c r="AM689" s="32">
        <v>554</v>
      </c>
      <c r="AN689" s="32" t="str">
        <f t="shared" si="100"/>
        <v>No Retargeting</v>
      </c>
      <c r="AO689" s="32" t="s">
        <v>589</v>
      </c>
      <c r="AP689" s="32" t="str">
        <f t="shared" si="101"/>
        <v>no contextual</v>
      </c>
      <c r="AQ689" s="32"/>
      <c r="AR689" s="32"/>
      <c r="AS689" s="32"/>
      <c r="AT689" s="32"/>
    </row>
    <row r="690" spans="2:46" ht="15" customHeight="1" x14ac:dyDescent="0.25">
      <c r="B690" s="32">
        <v>20160682</v>
      </c>
      <c r="C690" s="32"/>
      <c r="D690" s="32"/>
      <c r="E690" s="32"/>
      <c r="F690" s="32"/>
      <c r="G690" s="244"/>
      <c r="H690" s="244"/>
      <c r="I690" s="91">
        <f t="shared" si="106"/>
        <v>0</v>
      </c>
      <c r="J690" s="32"/>
      <c r="K690" s="32"/>
      <c r="L690" s="32"/>
      <c r="M690" s="32"/>
      <c r="N690" s="32"/>
      <c r="O690" s="32"/>
      <c r="P690" s="32"/>
      <c r="Q690" s="32"/>
      <c r="R690" s="186"/>
      <c r="S690" s="186"/>
      <c r="T690" s="254"/>
      <c r="U690" s="254">
        <f t="shared" si="102"/>
        <v>0</v>
      </c>
      <c r="V690" s="254">
        <f t="shared" si="103"/>
        <v>0</v>
      </c>
      <c r="W690" s="255"/>
      <c r="X690" s="26">
        <f t="shared" si="107"/>
        <v>0</v>
      </c>
      <c r="Y690" s="26">
        <f t="shared" si="104"/>
        <v>0</v>
      </c>
      <c r="Z690" s="26">
        <f t="shared" si="105"/>
        <v>0</v>
      </c>
      <c r="AA690" s="32" t="str">
        <f t="shared" si="108"/>
        <v>-</v>
      </c>
      <c r="AB690" s="289"/>
      <c r="AC690" s="289"/>
      <c r="AD690" s="32">
        <v>3</v>
      </c>
      <c r="AE690" s="32" t="str">
        <f t="shared" si="109"/>
        <v>25</v>
      </c>
      <c r="AF690" s="32"/>
      <c r="AG690" s="32"/>
      <c r="AH690" s="32"/>
      <c r="AI690" s="32"/>
      <c r="AJ690" s="32"/>
      <c r="AK690" s="32"/>
      <c r="AL690" s="32"/>
      <c r="AM690" s="32">
        <v>555</v>
      </c>
      <c r="AN690" s="32" t="str">
        <f t="shared" si="100"/>
        <v>No Retargeting</v>
      </c>
      <c r="AO690" s="32" t="s">
        <v>589</v>
      </c>
      <c r="AP690" s="32" t="str">
        <f t="shared" si="101"/>
        <v>no contextual</v>
      </c>
      <c r="AQ690" s="32"/>
      <c r="AR690" s="32"/>
      <c r="AS690" s="32"/>
      <c r="AT690" s="32"/>
    </row>
    <row r="691" spans="2:46" ht="15" customHeight="1" x14ac:dyDescent="0.25">
      <c r="B691" s="32">
        <v>20160683</v>
      </c>
      <c r="C691" s="32"/>
      <c r="D691" s="32"/>
      <c r="E691" s="32"/>
      <c r="F691" s="32"/>
      <c r="G691" s="244"/>
      <c r="H691" s="244"/>
      <c r="I691" s="91">
        <f t="shared" si="106"/>
        <v>0</v>
      </c>
      <c r="J691" s="32"/>
      <c r="K691" s="32"/>
      <c r="L691" s="32"/>
      <c r="M691" s="32"/>
      <c r="N691" s="32"/>
      <c r="O691" s="32"/>
      <c r="P691" s="32"/>
      <c r="Q691" s="32"/>
      <c r="R691" s="186"/>
      <c r="S691" s="186"/>
      <c r="T691" s="254"/>
      <c r="U691" s="254">
        <f t="shared" si="102"/>
        <v>0</v>
      </c>
      <c r="V691" s="254">
        <f t="shared" si="103"/>
        <v>0</v>
      </c>
      <c r="W691" s="255"/>
      <c r="X691" s="26">
        <f t="shared" si="107"/>
        <v>0</v>
      </c>
      <c r="Y691" s="26">
        <f t="shared" si="104"/>
        <v>0</v>
      </c>
      <c r="Z691" s="26">
        <f t="shared" si="105"/>
        <v>0</v>
      </c>
      <c r="AA691" s="32" t="str">
        <f t="shared" si="108"/>
        <v>-</v>
      </c>
      <c r="AB691" s="289"/>
      <c r="AC691" s="289"/>
      <c r="AD691" s="32">
        <v>3</v>
      </c>
      <c r="AE691" s="32" t="str">
        <f t="shared" si="109"/>
        <v>25</v>
      </c>
      <c r="AF691" s="32"/>
      <c r="AG691" s="32"/>
      <c r="AH691" s="32"/>
      <c r="AI691" s="32"/>
      <c r="AJ691" s="32"/>
      <c r="AK691" s="32"/>
      <c r="AL691" s="32"/>
      <c r="AM691" s="32">
        <v>556</v>
      </c>
      <c r="AN691" s="32" t="str">
        <f t="shared" si="100"/>
        <v>No Retargeting</v>
      </c>
      <c r="AO691" s="32" t="s">
        <v>589</v>
      </c>
      <c r="AP691" s="32" t="str">
        <f t="shared" si="101"/>
        <v>no contextual</v>
      </c>
      <c r="AQ691" s="32"/>
      <c r="AR691" s="32"/>
      <c r="AS691" s="32"/>
      <c r="AT691" s="32"/>
    </row>
    <row r="692" spans="2:46" ht="15" customHeight="1" x14ac:dyDescent="0.25">
      <c r="B692" s="32">
        <v>20160684</v>
      </c>
      <c r="C692" s="32"/>
      <c r="D692" s="32"/>
      <c r="E692" s="32"/>
      <c r="F692" s="32"/>
      <c r="G692" s="244"/>
      <c r="H692" s="244"/>
      <c r="I692" s="91">
        <f t="shared" si="106"/>
        <v>0</v>
      </c>
      <c r="J692" s="32"/>
      <c r="K692" s="32"/>
      <c r="L692" s="32"/>
      <c r="M692" s="32"/>
      <c r="N692" s="32"/>
      <c r="O692" s="32"/>
      <c r="P692" s="32"/>
      <c r="Q692" s="32"/>
      <c r="R692" s="186"/>
      <c r="S692" s="186"/>
      <c r="T692" s="254"/>
      <c r="U692" s="254">
        <f t="shared" si="102"/>
        <v>0</v>
      </c>
      <c r="V692" s="254">
        <f t="shared" si="103"/>
        <v>0</v>
      </c>
      <c r="W692" s="255"/>
      <c r="X692" s="26">
        <f t="shared" si="107"/>
        <v>0</v>
      </c>
      <c r="Y692" s="26">
        <f t="shared" si="104"/>
        <v>0</v>
      </c>
      <c r="Z692" s="26">
        <f t="shared" si="105"/>
        <v>0</v>
      </c>
      <c r="AA692" s="32" t="str">
        <f t="shared" si="108"/>
        <v>-</v>
      </c>
      <c r="AB692" s="289"/>
      <c r="AC692" s="289"/>
      <c r="AD692" s="32">
        <v>3</v>
      </c>
      <c r="AE692" s="32" t="str">
        <f t="shared" si="109"/>
        <v>25</v>
      </c>
      <c r="AF692" s="32"/>
      <c r="AG692" s="32"/>
      <c r="AH692" s="32"/>
      <c r="AI692" s="32"/>
      <c r="AJ692" s="32"/>
      <c r="AK692" s="32"/>
      <c r="AL692" s="32"/>
      <c r="AM692" s="32">
        <v>557</v>
      </c>
      <c r="AN692" s="32" t="str">
        <f t="shared" si="100"/>
        <v>No Retargeting</v>
      </c>
      <c r="AO692" s="32" t="s">
        <v>589</v>
      </c>
      <c r="AP692" s="32" t="str">
        <f t="shared" si="101"/>
        <v>no contextual</v>
      </c>
      <c r="AQ692" s="32"/>
      <c r="AR692" s="32"/>
      <c r="AS692" s="32"/>
      <c r="AT692" s="32"/>
    </row>
    <row r="693" spans="2:46" ht="15" customHeight="1" x14ac:dyDescent="0.25">
      <c r="B693" s="32">
        <v>20160685</v>
      </c>
      <c r="C693" s="32"/>
      <c r="D693" s="32"/>
      <c r="E693" s="32"/>
      <c r="F693" s="32"/>
      <c r="G693" s="244"/>
      <c r="H693" s="244"/>
      <c r="I693" s="91">
        <f t="shared" si="106"/>
        <v>0</v>
      </c>
      <c r="J693" s="32"/>
      <c r="K693" s="32"/>
      <c r="L693" s="32"/>
      <c r="M693" s="32"/>
      <c r="N693" s="32"/>
      <c r="O693" s="32"/>
      <c r="P693" s="32"/>
      <c r="Q693" s="32"/>
      <c r="R693" s="186"/>
      <c r="S693" s="186"/>
      <c r="T693" s="254"/>
      <c r="U693" s="254">
        <f t="shared" si="102"/>
        <v>0</v>
      </c>
      <c r="V693" s="254">
        <f t="shared" si="103"/>
        <v>0</v>
      </c>
      <c r="W693" s="255"/>
      <c r="X693" s="26">
        <f t="shared" si="107"/>
        <v>0</v>
      </c>
      <c r="Y693" s="26">
        <f t="shared" si="104"/>
        <v>0</v>
      </c>
      <c r="Z693" s="26">
        <f t="shared" si="105"/>
        <v>0</v>
      </c>
      <c r="AA693" s="32" t="str">
        <f t="shared" si="108"/>
        <v>-</v>
      </c>
      <c r="AB693" s="289"/>
      <c r="AC693" s="289"/>
      <c r="AD693" s="32">
        <v>3</v>
      </c>
      <c r="AE693" s="32" t="str">
        <f t="shared" si="109"/>
        <v>25</v>
      </c>
      <c r="AF693" s="32"/>
      <c r="AG693" s="32"/>
      <c r="AH693" s="32"/>
      <c r="AI693" s="32"/>
      <c r="AJ693" s="32"/>
      <c r="AK693" s="32"/>
      <c r="AL693" s="32"/>
      <c r="AM693" s="32">
        <v>558</v>
      </c>
      <c r="AN693" s="32" t="str">
        <f t="shared" si="100"/>
        <v>No Retargeting</v>
      </c>
      <c r="AO693" s="32" t="s">
        <v>589</v>
      </c>
      <c r="AP693" s="32" t="str">
        <f t="shared" si="101"/>
        <v>no contextual</v>
      </c>
      <c r="AQ693" s="32"/>
      <c r="AR693" s="32"/>
      <c r="AS693" s="32"/>
      <c r="AT693" s="32"/>
    </row>
    <row r="694" spans="2:46" ht="15" customHeight="1" x14ac:dyDescent="0.25">
      <c r="B694" s="32">
        <v>20160686</v>
      </c>
      <c r="C694" s="32"/>
      <c r="D694" s="32"/>
      <c r="E694" s="32"/>
      <c r="F694" s="32"/>
      <c r="G694" s="244"/>
      <c r="H694" s="244"/>
      <c r="I694" s="91">
        <f t="shared" si="106"/>
        <v>0</v>
      </c>
      <c r="J694" s="32"/>
      <c r="K694" s="32"/>
      <c r="L694" s="32"/>
      <c r="M694" s="32"/>
      <c r="N694" s="32"/>
      <c r="O694" s="32"/>
      <c r="P694" s="32"/>
      <c r="Q694" s="32"/>
      <c r="R694" s="186"/>
      <c r="S694" s="186"/>
      <c r="T694" s="254"/>
      <c r="U694" s="254">
        <f t="shared" si="102"/>
        <v>0</v>
      </c>
      <c r="V694" s="254">
        <f t="shared" si="103"/>
        <v>0</v>
      </c>
      <c r="W694" s="255"/>
      <c r="X694" s="26">
        <f t="shared" si="107"/>
        <v>0</v>
      </c>
      <c r="Y694" s="26">
        <f t="shared" si="104"/>
        <v>0</v>
      </c>
      <c r="Z694" s="26">
        <f t="shared" si="105"/>
        <v>0</v>
      </c>
      <c r="AA694" s="32" t="str">
        <f t="shared" si="108"/>
        <v>-</v>
      </c>
      <c r="AB694" s="289"/>
      <c r="AC694" s="289"/>
      <c r="AD694" s="32">
        <v>3</v>
      </c>
      <c r="AE694" s="32" t="str">
        <f t="shared" si="109"/>
        <v>25</v>
      </c>
      <c r="AF694" s="32"/>
      <c r="AG694" s="32"/>
      <c r="AH694" s="32"/>
      <c r="AI694" s="32"/>
      <c r="AJ694" s="32"/>
      <c r="AK694" s="32"/>
      <c r="AL694" s="32"/>
      <c r="AM694" s="32">
        <v>559</v>
      </c>
      <c r="AN694" s="32" t="str">
        <f t="shared" si="100"/>
        <v>No Retargeting</v>
      </c>
      <c r="AO694" s="32" t="s">
        <v>589</v>
      </c>
      <c r="AP694" s="32" t="str">
        <f t="shared" si="101"/>
        <v>no contextual</v>
      </c>
      <c r="AQ694" s="32"/>
      <c r="AR694" s="32"/>
      <c r="AS694" s="32"/>
      <c r="AT694" s="32"/>
    </row>
    <row r="695" spans="2:46" ht="15" customHeight="1" x14ac:dyDescent="0.25">
      <c r="B695" s="32">
        <v>20160687</v>
      </c>
      <c r="C695" s="32"/>
      <c r="D695" s="32"/>
      <c r="E695" s="32"/>
      <c r="F695" s="32"/>
      <c r="G695" s="244"/>
      <c r="H695" s="244"/>
      <c r="I695" s="91">
        <f t="shared" si="106"/>
        <v>0</v>
      </c>
      <c r="J695" s="32"/>
      <c r="K695" s="32"/>
      <c r="L695" s="32"/>
      <c r="M695" s="32"/>
      <c r="N695" s="32"/>
      <c r="O695" s="32"/>
      <c r="P695" s="32"/>
      <c r="Q695" s="32"/>
      <c r="R695" s="186"/>
      <c r="S695" s="186"/>
      <c r="T695" s="254"/>
      <c r="U695" s="254">
        <f t="shared" si="102"/>
        <v>0</v>
      </c>
      <c r="V695" s="254">
        <f t="shared" si="103"/>
        <v>0</v>
      </c>
      <c r="W695" s="255"/>
      <c r="X695" s="26">
        <f t="shared" si="107"/>
        <v>0</v>
      </c>
      <c r="Y695" s="26">
        <f t="shared" si="104"/>
        <v>0</v>
      </c>
      <c r="Z695" s="26">
        <f t="shared" si="105"/>
        <v>0</v>
      </c>
      <c r="AA695" s="32" t="str">
        <f t="shared" si="108"/>
        <v>-</v>
      </c>
      <c r="AB695" s="289"/>
      <c r="AC695" s="289"/>
      <c r="AD695" s="32">
        <v>3</v>
      </c>
      <c r="AE695" s="32" t="str">
        <f t="shared" si="109"/>
        <v>25</v>
      </c>
      <c r="AF695" s="32"/>
      <c r="AG695" s="32"/>
      <c r="AH695" s="32"/>
      <c r="AI695" s="32"/>
      <c r="AJ695" s="32"/>
      <c r="AK695" s="32"/>
      <c r="AL695" s="32"/>
      <c r="AM695" s="32">
        <v>560</v>
      </c>
      <c r="AN695" s="32" t="str">
        <f t="shared" si="100"/>
        <v>No Retargeting</v>
      </c>
      <c r="AO695" s="32" t="s">
        <v>589</v>
      </c>
      <c r="AP695" s="32" t="str">
        <f t="shared" si="101"/>
        <v>no contextual</v>
      </c>
      <c r="AQ695" s="32"/>
      <c r="AR695" s="32"/>
      <c r="AS695" s="32"/>
      <c r="AT695" s="32"/>
    </row>
    <row r="696" spans="2:46" ht="15" customHeight="1" x14ac:dyDescent="0.25">
      <c r="B696" s="32">
        <v>20160688</v>
      </c>
      <c r="C696" s="32"/>
      <c r="D696" s="32"/>
      <c r="E696" s="32"/>
      <c r="F696" s="32"/>
      <c r="G696" s="244"/>
      <c r="H696" s="244"/>
      <c r="I696" s="91">
        <f t="shared" si="106"/>
        <v>0</v>
      </c>
      <c r="J696" s="32"/>
      <c r="K696" s="32"/>
      <c r="L696" s="32"/>
      <c r="M696" s="32"/>
      <c r="N696" s="32"/>
      <c r="O696" s="32"/>
      <c r="P696" s="32"/>
      <c r="Q696" s="32"/>
      <c r="R696" s="186"/>
      <c r="S696" s="186"/>
      <c r="T696" s="254"/>
      <c r="U696" s="254">
        <f t="shared" si="102"/>
        <v>0</v>
      </c>
      <c r="V696" s="254">
        <f t="shared" si="103"/>
        <v>0</v>
      </c>
      <c r="W696" s="255"/>
      <c r="X696" s="26">
        <f t="shared" si="107"/>
        <v>0</v>
      </c>
      <c r="Y696" s="26">
        <f t="shared" si="104"/>
        <v>0</v>
      </c>
      <c r="Z696" s="26">
        <f t="shared" si="105"/>
        <v>0</v>
      </c>
      <c r="AA696" s="32" t="str">
        <f t="shared" si="108"/>
        <v>-</v>
      </c>
      <c r="AB696" s="289"/>
      <c r="AC696" s="289"/>
      <c r="AD696" s="32">
        <v>3</v>
      </c>
      <c r="AE696" s="32" t="str">
        <f t="shared" si="109"/>
        <v>25</v>
      </c>
      <c r="AF696" s="32"/>
      <c r="AG696" s="32"/>
      <c r="AH696" s="32"/>
      <c r="AI696" s="32"/>
      <c r="AJ696" s="32"/>
      <c r="AK696" s="32"/>
      <c r="AL696" s="32"/>
      <c r="AM696" s="32">
        <v>561</v>
      </c>
      <c r="AN696" s="32" t="str">
        <f t="shared" si="100"/>
        <v>No Retargeting</v>
      </c>
      <c r="AO696" s="32" t="s">
        <v>589</v>
      </c>
      <c r="AP696" s="32" t="str">
        <f t="shared" si="101"/>
        <v>no contextual</v>
      </c>
      <c r="AQ696" s="32"/>
      <c r="AR696" s="32"/>
      <c r="AS696" s="32"/>
      <c r="AT696" s="32"/>
    </row>
    <row r="697" spans="2:46" ht="15" customHeight="1" x14ac:dyDescent="0.25">
      <c r="B697" s="32">
        <v>20160689</v>
      </c>
      <c r="C697" s="32"/>
      <c r="D697" s="32"/>
      <c r="E697" s="32"/>
      <c r="F697" s="32"/>
      <c r="G697" s="244"/>
      <c r="H697" s="244"/>
      <c r="I697" s="91">
        <f t="shared" si="106"/>
        <v>0</v>
      </c>
      <c r="J697" s="32"/>
      <c r="K697" s="32"/>
      <c r="L697" s="32"/>
      <c r="M697" s="32"/>
      <c r="N697" s="32"/>
      <c r="O697" s="32"/>
      <c r="P697" s="32"/>
      <c r="Q697" s="32"/>
      <c r="R697" s="186"/>
      <c r="S697" s="186"/>
      <c r="T697" s="254"/>
      <c r="U697" s="254">
        <f t="shared" si="102"/>
        <v>0</v>
      </c>
      <c r="V697" s="254">
        <f t="shared" si="103"/>
        <v>0</v>
      </c>
      <c r="W697" s="255"/>
      <c r="X697" s="26">
        <f t="shared" si="107"/>
        <v>0</v>
      </c>
      <c r="Y697" s="26">
        <f t="shared" si="104"/>
        <v>0</v>
      </c>
      <c r="Z697" s="26">
        <f t="shared" si="105"/>
        <v>0</v>
      </c>
      <c r="AA697" s="32" t="str">
        <f t="shared" si="108"/>
        <v>-</v>
      </c>
      <c r="AB697" s="289"/>
      <c r="AC697" s="289"/>
      <c r="AD697" s="32">
        <v>3</v>
      </c>
      <c r="AE697" s="32" t="str">
        <f t="shared" si="109"/>
        <v>25</v>
      </c>
      <c r="AF697" s="32"/>
      <c r="AG697" s="32"/>
      <c r="AH697" s="32"/>
      <c r="AI697" s="32"/>
      <c r="AJ697" s="32"/>
      <c r="AK697" s="32"/>
      <c r="AL697" s="32"/>
      <c r="AM697" s="32">
        <v>562</v>
      </c>
      <c r="AN697" s="32" t="str">
        <f t="shared" si="100"/>
        <v>No Retargeting</v>
      </c>
      <c r="AO697" s="32" t="s">
        <v>589</v>
      </c>
      <c r="AP697" s="32" t="str">
        <f t="shared" si="101"/>
        <v>no contextual</v>
      </c>
      <c r="AQ697" s="32"/>
      <c r="AR697" s="32"/>
      <c r="AS697" s="32"/>
      <c r="AT697" s="32"/>
    </row>
    <row r="698" spans="2:46" ht="15" customHeight="1" x14ac:dyDescent="0.25">
      <c r="B698" s="32">
        <v>20160690</v>
      </c>
      <c r="C698" s="32"/>
      <c r="D698" s="32"/>
      <c r="E698" s="32"/>
      <c r="F698" s="32"/>
      <c r="G698" s="244"/>
      <c r="H698" s="244"/>
      <c r="I698" s="91">
        <f t="shared" si="106"/>
        <v>0</v>
      </c>
      <c r="J698" s="32"/>
      <c r="K698" s="32"/>
      <c r="L698" s="32"/>
      <c r="M698" s="32"/>
      <c r="N698" s="32"/>
      <c r="O698" s="32"/>
      <c r="P698" s="32"/>
      <c r="Q698" s="32"/>
      <c r="R698" s="186"/>
      <c r="S698" s="186"/>
      <c r="T698" s="254"/>
      <c r="U698" s="254">
        <f t="shared" si="102"/>
        <v>0</v>
      </c>
      <c r="V698" s="254">
        <f t="shared" si="103"/>
        <v>0</v>
      </c>
      <c r="W698" s="255"/>
      <c r="X698" s="26">
        <f t="shared" si="107"/>
        <v>0</v>
      </c>
      <c r="Y698" s="26">
        <f t="shared" si="104"/>
        <v>0</v>
      </c>
      <c r="Z698" s="26">
        <f t="shared" si="105"/>
        <v>0</v>
      </c>
      <c r="AA698" s="32" t="str">
        <f t="shared" si="108"/>
        <v>-</v>
      </c>
      <c r="AB698" s="289"/>
      <c r="AC698" s="289"/>
      <c r="AD698" s="32">
        <v>3</v>
      </c>
      <c r="AE698" s="32" t="str">
        <f t="shared" si="109"/>
        <v>25</v>
      </c>
      <c r="AF698" s="32"/>
      <c r="AG698" s="32"/>
      <c r="AH698" s="32"/>
      <c r="AI698" s="32"/>
      <c r="AJ698" s="32"/>
      <c r="AK698" s="32"/>
      <c r="AL698" s="32"/>
      <c r="AM698" s="32">
        <v>563</v>
      </c>
      <c r="AN698" s="32" t="str">
        <f t="shared" si="100"/>
        <v>No Retargeting</v>
      </c>
      <c r="AO698" s="32" t="s">
        <v>589</v>
      </c>
      <c r="AP698" s="32" t="str">
        <f t="shared" si="101"/>
        <v>no contextual</v>
      </c>
      <c r="AQ698" s="32"/>
      <c r="AR698" s="32"/>
      <c r="AS698" s="32"/>
      <c r="AT698" s="32"/>
    </row>
    <row r="699" spans="2:46" ht="15" customHeight="1" x14ac:dyDescent="0.25">
      <c r="B699" s="32">
        <v>20160691</v>
      </c>
      <c r="C699" s="32"/>
      <c r="D699" s="32"/>
      <c r="E699" s="32"/>
      <c r="F699" s="32"/>
      <c r="G699" s="244"/>
      <c r="H699" s="244"/>
      <c r="I699" s="91">
        <f t="shared" si="106"/>
        <v>0</v>
      </c>
      <c r="J699" s="32"/>
      <c r="K699" s="32"/>
      <c r="L699" s="32"/>
      <c r="M699" s="32"/>
      <c r="N699" s="32"/>
      <c r="O699" s="32"/>
      <c r="P699" s="32"/>
      <c r="Q699" s="32"/>
      <c r="R699" s="186"/>
      <c r="S699" s="186"/>
      <c r="T699" s="254"/>
      <c r="U699" s="254">
        <f t="shared" si="102"/>
        <v>0</v>
      </c>
      <c r="V699" s="254">
        <f t="shared" si="103"/>
        <v>0</v>
      </c>
      <c r="W699" s="255"/>
      <c r="X699" s="26">
        <f t="shared" si="107"/>
        <v>0</v>
      </c>
      <c r="Y699" s="26">
        <f t="shared" si="104"/>
        <v>0</v>
      </c>
      <c r="Z699" s="26">
        <f t="shared" si="105"/>
        <v>0</v>
      </c>
      <c r="AA699" s="32" t="str">
        <f t="shared" si="108"/>
        <v>-</v>
      </c>
      <c r="AB699" s="289"/>
      <c r="AC699" s="289"/>
      <c r="AD699" s="32">
        <v>3</v>
      </c>
      <c r="AE699" s="32" t="str">
        <f t="shared" si="109"/>
        <v>25</v>
      </c>
      <c r="AF699" s="32"/>
      <c r="AG699" s="32"/>
      <c r="AH699" s="32"/>
      <c r="AI699" s="32"/>
      <c r="AJ699" s="32"/>
      <c r="AK699" s="32"/>
      <c r="AL699" s="32"/>
      <c r="AM699" s="32">
        <v>564</v>
      </c>
      <c r="AN699" s="32" t="str">
        <f t="shared" si="100"/>
        <v>No Retargeting</v>
      </c>
      <c r="AO699" s="32" t="s">
        <v>589</v>
      </c>
      <c r="AP699" s="32" t="str">
        <f t="shared" si="101"/>
        <v>no contextual</v>
      </c>
      <c r="AQ699" s="32"/>
      <c r="AR699" s="32"/>
      <c r="AS699" s="32"/>
      <c r="AT699" s="32"/>
    </row>
    <row r="700" spans="2:46" ht="15" customHeight="1" x14ac:dyDescent="0.25">
      <c r="B700" s="32">
        <v>20160692</v>
      </c>
      <c r="C700" s="32"/>
      <c r="D700" s="32"/>
      <c r="E700" s="32"/>
      <c r="F700" s="32"/>
      <c r="G700" s="244"/>
      <c r="H700" s="244"/>
      <c r="I700" s="91">
        <f t="shared" si="106"/>
        <v>0</v>
      </c>
      <c r="J700" s="32"/>
      <c r="K700" s="32"/>
      <c r="L700" s="32"/>
      <c r="M700" s="32"/>
      <c r="N700" s="32"/>
      <c r="O700" s="32"/>
      <c r="P700" s="32"/>
      <c r="Q700" s="32"/>
      <c r="R700" s="186"/>
      <c r="S700" s="186"/>
      <c r="T700" s="254"/>
      <c r="U700" s="254">
        <f t="shared" si="102"/>
        <v>0</v>
      </c>
      <c r="V700" s="254">
        <f t="shared" si="103"/>
        <v>0</v>
      </c>
      <c r="W700" s="255"/>
      <c r="X700" s="26">
        <f t="shared" si="107"/>
        <v>0</v>
      </c>
      <c r="Y700" s="26">
        <f t="shared" si="104"/>
        <v>0</v>
      </c>
      <c r="Z700" s="26">
        <f t="shared" si="105"/>
        <v>0</v>
      </c>
      <c r="AA700" s="32" t="str">
        <f t="shared" si="108"/>
        <v>-</v>
      </c>
      <c r="AB700" s="289"/>
      <c r="AC700" s="289"/>
      <c r="AD700" s="32">
        <v>3</v>
      </c>
      <c r="AE700" s="32" t="str">
        <f t="shared" si="109"/>
        <v>25</v>
      </c>
      <c r="AF700" s="32"/>
      <c r="AG700" s="32"/>
      <c r="AH700" s="32"/>
      <c r="AI700" s="32"/>
      <c r="AJ700" s="32"/>
      <c r="AK700" s="32"/>
      <c r="AL700" s="32"/>
      <c r="AM700" s="32">
        <v>565</v>
      </c>
      <c r="AN700" s="32" t="str">
        <f t="shared" si="100"/>
        <v>No Retargeting</v>
      </c>
      <c r="AO700" s="32" t="s">
        <v>589</v>
      </c>
      <c r="AP700" s="32" t="str">
        <f t="shared" si="101"/>
        <v>no contextual</v>
      </c>
      <c r="AQ700" s="32"/>
      <c r="AR700" s="32"/>
      <c r="AS700" s="32"/>
      <c r="AT700" s="32"/>
    </row>
    <row r="701" spans="2:46" ht="15" customHeight="1" x14ac:dyDescent="0.25">
      <c r="B701" s="32">
        <v>20160693</v>
      </c>
      <c r="C701" s="32"/>
      <c r="D701" s="32"/>
      <c r="E701" s="32"/>
      <c r="F701" s="32"/>
      <c r="G701" s="244"/>
      <c r="H701" s="244"/>
      <c r="I701" s="91">
        <f t="shared" si="106"/>
        <v>0</v>
      </c>
      <c r="J701" s="32"/>
      <c r="K701" s="32"/>
      <c r="L701" s="32"/>
      <c r="M701" s="32"/>
      <c r="N701" s="32"/>
      <c r="O701" s="32"/>
      <c r="P701" s="32"/>
      <c r="Q701" s="32"/>
      <c r="R701" s="186"/>
      <c r="S701" s="186"/>
      <c r="T701" s="254"/>
      <c r="U701" s="254">
        <f t="shared" si="102"/>
        <v>0</v>
      </c>
      <c r="V701" s="254">
        <f t="shared" si="103"/>
        <v>0</v>
      </c>
      <c r="W701" s="255"/>
      <c r="X701" s="26">
        <f t="shared" si="107"/>
        <v>0</v>
      </c>
      <c r="Y701" s="26">
        <f t="shared" si="104"/>
        <v>0</v>
      </c>
      <c r="Z701" s="26">
        <f t="shared" si="105"/>
        <v>0</v>
      </c>
      <c r="AA701" s="32" t="str">
        <f t="shared" si="108"/>
        <v>-</v>
      </c>
      <c r="AB701" s="289"/>
      <c r="AC701" s="289"/>
      <c r="AD701" s="32">
        <v>3</v>
      </c>
      <c r="AE701" s="32" t="str">
        <f t="shared" si="109"/>
        <v>25</v>
      </c>
      <c r="AF701" s="32"/>
      <c r="AG701" s="32"/>
      <c r="AH701" s="32"/>
      <c r="AI701" s="32"/>
      <c r="AJ701" s="32"/>
      <c r="AK701" s="32"/>
      <c r="AL701" s="32"/>
      <c r="AM701" s="32">
        <v>566</v>
      </c>
      <c r="AN701" s="32" t="str">
        <f t="shared" si="100"/>
        <v>No Retargeting</v>
      </c>
      <c r="AO701" s="32" t="s">
        <v>589</v>
      </c>
      <c r="AP701" s="32" t="str">
        <f t="shared" si="101"/>
        <v>no contextual</v>
      </c>
      <c r="AQ701" s="32"/>
      <c r="AR701" s="32"/>
      <c r="AS701" s="32"/>
      <c r="AT701" s="32"/>
    </row>
    <row r="702" spans="2:46" ht="15" customHeight="1" x14ac:dyDescent="0.25">
      <c r="B702" s="32">
        <v>20160694</v>
      </c>
      <c r="C702" s="32"/>
      <c r="D702" s="32"/>
      <c r="E702" s="32"/>
      <c r="F702" s="32"/>
      <c r="G702" s="244"/>
      <c r="H702" s="244"/>
      <c r="I702" s="91">
        <f t="shared" si="106"/>
        <v>0</v>
      </c>
      <c r="J702" s="32"/>
      <c r="K702" s="32"/>
      <c r="L702" s="32"/>
      <c r="M702" s="32"/>
      <c r="N702" s="32"/>
      <c r="O702" s="32"/>
      <c r="P702" s="32"/>
      <c r="Q702" s="32"/>
      <c r="R702" s="186"/>
      <c r="S702" s="186"/>
      <c r="T702" s="254"/>
      <c r="U702" s="254">
        <f t="shared" si="102"/>
        <v>0</v>
      </c>
      <c r="V702" s="254">
        <f t="shared" si="103"/>
        <v>0</v>
      </c>
      <c r="W702" s="255"/>
      <c r="X702" s="26">
        <f t="shared" si="107"/>
        <v>0</v>
      </c>
      <c r="Y702" s="26">
        <f t="shared" si="104"/>
        <v>0</v>
      </c>
      <c r="Z702" s="26">
        <f t="shared" si="105"/>
        <v>0</v>
      </c>
      <c r="AA702" s="32" t="str">
        <f t="shared" si="108"/>
        <v>-</v>
      </c>
      <c r="AB702" s="289"/>
      <c r="AC702" s="289"/>
      <c r="AD702" s="32">
        <v>3</v>
      </c>
      <c r="AE702" s="32" t="str">
        <f t="shared" si="109"/>
        <v>25</v>
      </c>
      <c r="AF702" s="32"/>
      <c r="AG702" s="32"/>
      <c r="AH702" s="32"/>
      <c r="AI702" s="32"/>
      <c r="AJ702" s="32"/>
      <c r="AK702" s="32"/>
      <c r="AL702" s="32"/>
      <c r="AM702" s="32">
        <v>567</v>
      </c>
      <c r="AN702" s="32" t="str">
        <f t="shared" si="100"/>
        <v>No Retargeting</v>
      </c>
      <c r="AO702" s="32" t="s">
        <v>589</v>
      </c>
      <c r="AP702" s="32" t="str">
        <f t="shared" si="101"/>
        <v>no contextual</v>
      </c>
      <c r="AQ702" s="32"/>
      <c r="AR702" s="32"/>
      <c r="AS702" s="32"/>
      <c r="AT702" s="32"/>
    </row>
    <row r="703" spans="2:46" ht="15" customHeight="1" x14ac:dyDescent="0.25">
      <c r="B703" s="32">
        <v>20160695</v>
      </c>
      <c r="C703" s="32"/>
      <c r="D703" s="32"/>
      <c r="E703" s="32"/>
      <c r="F703" s="32"/>
      <c r="G703" s="244"/>
      <c r="H703" s="244"/>
      <c r="I703" s="91">
        <f t="shared" si="106"/>
        <v>0</v>
      </c>
      <c r="J703" s="32"/>
      <c r="K703" s="32"/>
      <c r="L703" s="32"/>
      <c r="M703" s="32"/>
      <c r="N703" s="32"/>
      <c r="O703" s="32"/>
      <c r="P703" s="32"/>
      <c r="Q703" s="32"/>
      <c r="R703" s="186"/>
      <c r="S703" s="186"/>
      <c r="T703" s="254"/>
      <c r="U703" s="254">
        <f t="shared" si="102"/>
        <v>0</v>
      </c>
      <c r="V703" s="254">
        <f t="shared" si="103"/>
        <v>0</v>
      </c>
      <c r="W703" s="255"/>
      <c r="X703" s="26">
        <f t="shared" si="107"/>
        <v>0</v>
      </c>
      <c r="Y703" s="26">
        <f t="shared" si="104"/>
        <v>0</v>
      </c>
      <c r="Z703" s="26">
        <f t="shared" si="105"/>
        <v>0</v>
      </c>
      <c r="AA703" s="32" t="str">
        <f t="shared" si="108"/>
        <v>-</v>
      </c>
      <c r="AB703" s="289"/>
      <c r="AC703" s="289"/>
      <c r="AD703" s="32">
        <v>3</v>
      </c>
      <c r="AE703" s="32" t="str">
        <f t="shared" si="109"/>
        <v>25</v>
      </c>
      <c r="AF703" s="32"/>
      <c r="AG703" s="32"/>
      <c r="AH703" s="32"/>
      <c r="AI703" s="32"/>
      <c r="AJ703" s="32"/>
      <c r="AK703" s="32"/>
      <c r="AL703" s="32"/>
      <c r="AM703" s="32">
        <v>568</v>
      </c>
      <c r="AN703" s="32" t="str">
        <f t="shared" si="100"/>
        <v>No Retargeting</v>
      </c>
      <c r="AO703" s="32" t="s">
        <v>589</v>
      </c>
      <c r="AP703" s="32" t="str">
        <f t="shared" si="101"/>
        <v>no contextual</v>
      </c>
      <c r="AQ703" s="32"/>
      <c r="AR703" s="32"/>
      <c r="AS703" s="32"/>
      <c r="AT703" s="32"/>
    </row>
    <row r="704" spans="2:46" ht="15" customHeight="1" x14ac:dyDescent="0.25">
      <c r="B704" s="32">
        <v>20160696</v>
      </c>
      <c r="C704" s="32"/>
      <c r="D704" s="32"/>
      <c r="E704" s="32"/>
      <c r="F704" s="32"/>
      <c r="G704" s="244"/>
      <c r="H704" s="244"/>
      <c r="I704" s="91">
        <f t="shared" si="106"/>
        <v>0</v>
      </c>
      <c r="J704" s="32"/>
      <c r="K704" s="32"/>
      <c r="L704" s="32"/>
      <c r="M704" s="32"/>
      <c r="N704" s="32"/>
      <c r="O704" s="32"/>
      <c r="P704" s="32"/>
      <c r="Q704" s="32"/>
      <c r="R704" s="186"/>
      <c r="S704" s="186"/>
      <c r="T704" s="254"/>
      <c r="U704" s="254">
        <f t="shared" si="102"/>
        <v>0</v>
      </c>
      <c r="V704" s="254">
        <f t="shared" si="103"/>
        <v>0</v>
      </c>
      <c r="W704" s="255"/>
      <c r="X704" s="26">
        <f t="shared" si="107"/>
        <v>0</v>
      </c>
      <c r="Y704" s="26">
        <f t="shared" si="104"/>
        <v>0</v>
      </c>
      <c r="Z704" s="26">
        <f t="shared" si="105"/>
        <v>0</v>
      </c>
      <c r="AA704" s="32" t="str">
        <f t="shared" si="108"/>
        <v>-</v>
      </c>
      <c r="AB704" s="289"/>
      <c r="AC704" s="289"/>
      <c r="AD704" s="32">
        <v>3</v>
      </c>
      <c r="AE704" s="32" t="str">
        <f t="shared" si="109"/>
        <v>25</v>
      </c>
      <c r="AF704" s="32"/>
      <c r="AG704" s="32"/>
      <c r="AH704" s="32"/>
      <c r="AI704" s="32"/>
      <c r="AJ704" s="32"/>
      <c r="AK704" s="32"/>
      <c r="AL704" s="32"/>
      <c r="AM704" s="32">
        <v>569</v>
      </c>
      <c r="AN704" s="32" t="str">
        <f t="shared" si="100"/>
        <v>No Retargeting</v>
      </c>
      <c r="AO704" s="32" t="s">
        <v>589</v>
      </c>
      <c r="AP704" s="32" t="str">
        <f t="shared" si="101"/>
        <v>no contextual</v>
      </c>
      <c r="AQ704" s="32"/>
      <c r="AR704" s="32"/>
      <c r="AS704" s="32"/>
      <c r="AT704" s="32"/>
    </row>
    <row r="705" spans="2:46" ht="15" customHeight="1" x14ac:dyDescent="0.25">
      <c r="B705" s="32">
        <v>20160697</v>
      </c>
      <c r="C705" s="32"/>
      <c r="D705" s="32"/>
      <c r="E705" s="32"/>
      <c r="F705" s="32"/>
      <c r="G705" s="244"/>
      <c r="H705" s="244"/>
      <c r="I705" s="91">
        <f t="shared" si="106"/>
        <v>0</v>
      </c>
      <c r="J705" s="32"/>
      <c r="K705" s="32"/>
      <c r="L705" s="32"/>
      <c r="M705" s="32"/>
      <c r="N705" s="32"/>
      <c r="O705" s="32"/>
      <c r="P705" s="32"/>
      <c r="Q705" s="32"/>
      <c r="R705" s="186"/>
      <c r="S705" s="186"/>
      <c r="T705" s="254"/>
      <c r="U705" s="254">
        <f t="shared" si="102"/>
        <v>0</v>
      </c>
      <c r="V705" s="254">
        <f t="shared" si="103"/>
        <v>0</v>
      </c>
      <c r="W705" s="255"/>
      <c r="X705" s="26">
        <f t="shared" si="107"/>
        <v>0</v>
      </c>
      <c r="Y705" s="26">
        <f t="shared" si="104"/>
        <v>0</v>
      </c>
      <c r="Z705" s="26">
        <f t="shared" si="105"/>
        <v>0</v>
      </c>
      <c r="AA705" s="32" t="str">
        <f t="shared" si="108"/>
        <v>-</v>
      </c>
      <c r="AB705" s="289"/>
      <c r="AC705" s="289"/>
      <c r="AD705" s="32">
        <v>3</v>
      </c>
      <c r="AE705" s="32" t="str">
        <f t="shared" si="109"/>
        <v>25</v>
      </c>
      <c r="AF705" s="32"/>
      <c r="AG705" s="32"/>
      <c r="AH705" s="32"/>
      <c r="AI705" s="32"/>
      <c r="AJ705" s="32"/>
      <c r="AK705" s="32"/>
      <c r="AL705" s="32"/>
      <c r="AM705" s="32">
        <v>570</v>
      </c>
      <c r="AN705" s="32" t="str">
        <f t="shared" si="100"/>
        <v>No Retargeting</v>
      </c>
      <c r="AO705" s="32" t="s">
        <v>589</v>
      </c>
      <c r="AP705" s="32" t="str">
        <f t="shared" si="101"/>
        <v>no contextual</v>
      </c>
      <c r="AQ705" s="32"/>
      <c r="AR705" s="32"/>
      <c r="AS705" s="32"/>
      <c r="AT705" s="32"/>
    </row>
    <row r="706" spans="2:46" ht="15" customHeight="1" x14ac:dyDescent="0.25">
      <c r="B706" s="32">
        <v>20160698</v>
      </c>
      <c r="C706" s="32"/>
      <c r="D706" s="32"/>
      <c r="E706" s="32"/>
      <c r="F706" s="32"/>
      <c r="G706" s="244"/>
      <c r="H706" s="244"/>
      <c r="I706" s="91">
        <f t="shared" si="106"/>
        <v>0</v>
      </c>
      <c r="J706" s="32"/>
      <c r="K706" s="32"/>
      <c r="L706" s="32"/>
      <c r="M706" s="32"/>
      <c r="N706" s="32"/>
      <c r="O706" s="32"/>
      <c r="P706" s="32"/>
      <c r="Q706" s="32"/>
      <c r="R706" s="186"/>
      <c r="S706" s="186"/>
      <c r="T706" s="254"/>
      <c r="U706" s="254">
        <f t="shared" si="102"/>
        <v>0</v>
      </c>
      <c r="V706" s="254">
        <f t="shared" si="103"/>
        <v>0</v>
      </c>
      <c r="W706" s="255"/>
      <c r="X706" s="26">
        <f t="shared" si="107"/>
        <v>0</v>
      </c>
      <c r="Y706" s="26">
        <f t="shared" si="104"/>
        <v>0</v>
      </c>
      <c r="Z706" s="26">
        <f t="shared" si="105"/>
        <v>0</v>
      </c>
      <c r="AA706" s="32" t="str">
        <f t="shared" si="108"/>
        <v>-</v>
      </c>
      <c r="AB706" s="289"/>
      <c r="AC706" s="289"/>
      <c r="AD706" s="32">
        <v>3</v>
      </c>
      <c r="AE706" s="32" t="str">
        <f t="shared" si="109"/>
        <v>25</v>
      </c>
      <c r="AF706" s="32"/>
      <c r="AG706" s="32"/>
      <c r="AH706" s="32"/>
      <c r="AI706" s="32"/>
      <c r="AJ706" s="32"/>
      <c r="AK706" s="32"/>
      <c r="AL706" s="32"/>
      <c r="AM706" s="32">
        <v>571</v>
      </c>
      <c r="AN706" s="32" t="str">
        <f t="shared" si="100"/>
        <v>No Retargeting</v>
      </c>
      <c r="AO706" s="32" t="s">
        <v>589</v>
      </c>
      <c r="AP706" s="32" t="str">
        <f t="shared" si="101"/>
        <v>no contextual</v>
      </c>
      <c r="AQ706" s="32"/>
      <c r="AR706" s="32"/>
      <c r="AS706" s="32"/>
      <c r="AT706" s="32"/>
    </row>
    <row r="707" spans="2:46" ht="15" customHeight="1" x14ac:dyDescent="0.25">
      <c r="B707" s="32">
        <v>20160699</v>
      </c>
      <c r="C707" s="32"/>
      <c r="D707" s="32"/>
      <c r="E707" s="32"/>
      <c r="F707" s="32"/>
      <c r="G707" s="244"/>
      <c r="H707" s="244"/>
      <c r="I707" s="91">
        <f t="shared" si="106"/>
        <v>0</v>
      </c>
      <c r="J707" s="32"/>
      <c r="K707" s="32"/>
      <c r="L707" s="32"/>
      <c r="M707" s="32"/>
      <c r="N707" s="32"/>
      <c r="O707" s="32"/>
      <c r="P707" s="32"/>
      <c r="Q707" s="32"/>
      <c r="R707" s="186"/>
      <c r="S707" s="186"/>
      <c r="T707" s="254"/>
      <c r="U707" s="254">
        <f t="shared" si="102"/>
        <v>0</v>
      </c>
      <c r="V707" s="254">
        <f t="shared" si="103"/>
        <v>0</v>
      </c>
      <c r="W707" s="255"/>
      <c r="X707" s="26">
        <f t="shared" si="107"/>
        <v>0</v>
      </c>
      <c r="Y707" s="26">
        <f t="shared" si="104"/>
        <v>0</v>
      </c>
      <c r="Z707" s="26">
        <f t="shared" si="105"/>
        <v>0</v>
      </c>
      <c r="AA707" s="32" t="str">
        <f t="shared" si="108"/>
        <v>-</v>
      </c>
      <c r="AB707" s="289"/>
      <c r="AC707" s="289"/>
      <c r="AD707" s="32">
        <v>3</v>
      </c>
      <c r="AE707" s="32" t="str">
        <f t="shared" si="109"/>
        <v>25</v>
      </c>
      <c r="AF707" s="32"/>
      <c r="AG707" s="32"/>
      <c r="AH707" s="32"/>
      <c r="AI707" s="32"/>
      <c r="AJ707" s="32"/>
      <c r="AK707" s="32"/>
      <c r="AL707" s="32"/>
      <c r="AM707" s="32">
        <v>572</v>
      </c>
      <c r="AN707" s="32" t="str">
        <f t="shared" si="100"/>
        <v>No Retargeting</v>
      </c>
      <c r="AO707" s="32" t="s">
        <v>589</v>
      </c>
      <c r="AP707" s="32" t="str">
        <f t="shared" si="101"/>
        <v>no contextual</v>
      </c>
      <c r="AQ707" s="32"/>
      <c r="AR707" s="32"/>
      <c r="AS707" s="32"/>
      <c r="AT707" s="32"/>
    </row>
    <row r="708" spans="2:46" ht="15" customHeight="1" x14ac:dyDescent="0.25">
      <c r="B708" s="32">
        <v>20160700</v>
      </c>
      <c r="C708" s="32"/>
      <c r="D708" s="32"/>
      <c r="E708" s="32"/>
      <c r="F708" s="32"/>
      <c r="G708" s="244"/>
      <c r="H708" s="244"/>
      <c r="I708" s="91">
        <f t="shared" si="106"/>
        <v>0</v>
      </c>
      <c r="J708" s="32"/>
      <c r="K708" s="32"/>
      <c r="L708" s="32"/>
      <c r="M708" s="32"/>
      <c r="N708" s="32"/>
      <c r="O708" s="32"/>
      <c r="P708" s="32"/>
      <c r="Q708" s="32"/>
      <c r="R708" s="186"/>
      <c r="S708" s="186"/>
      <c r="T708" s="254"/>
      <c r="U708" s="254">
        <f t="shared" si="102"/>
        <v>0</v>
      </c>
      <c r="V708" s="254">
        <f t="shared" si="103"/>
        <v>0</v>
      </c>
      <c r="W708" s="255"/>
      <c r="X708" s="26">
        <f t="shared" si="107"/>
        <v>0</v>
      </c>
      <c r="Y708" s="26">
        <f t="shared" si="104"/>
        <v>0</v>
      </c>
      <c r="Z708" s="26">
        <f t="shared" si="105"/>
        <v>0</v>
      </c>
      <c r="AA708" s="32" t="str">
        <f t="shared" si="108"/>
        <v>-</v>
      </c>
      <c r="AB708" s="289"/>
      <c r="AC708" s="289"/>
      <c r="AD708" s="32">
        <v>3</v>
      </c>
      <c r="AE708" s="32" t="str">
        <f t="shared" si="109"/>
        <v>25</v>
      </c>
      <c r="AF708" s="32"/>
      <c r="AG708" s="32"/>
      <c r="AH708" s="32"/>
      <c r="AI708" s="32"/>
      <c r="AJ708" s="32"/>
      <c r="AK708" s="32"/>
      <c r="AL708" s="32"/>
      <c r="AM708" s="32">
        <v>573</v>
      </c>
      <c r="AN708" s="32" t="str">
        <f t="shared" si="100"/>
        <v>No Retargeting</v>
      </c>
      <c r="AO708" s="32" t="s">
        <v>589</v>
      </c>
      <c r="AP708" s="32" t="str">
        <f t="shared" si="101"/>
        <v>no contextual</v>
      </c>
      <c r="AQ708" s="32"/>
      <c r="AR708" s="32"/>
      <c r="AS708" s="32"/>
      <c r="AT708" s="32"/>
    </row>
    <row r="709" spans="2:46" ht="15" customHeight="1" x14ac:dyDescent="0.25">
      <c r="B709" s="32">
        <v>20160701</v>
      </c>
      <c r="C709" s="32"/>
      <c r="D709" s="32"/>
      <c r="E709" s="32"/>
      <c r="F709" s="32"/>
      <c r="G709" s="244"/>
      <c r="H709" s="244"/>
      <c r="I709" s="91">
        <f t="shared" si="106"/>
        <v>0</v>
      </c>
      <c r="J709" s="32"/>
      <c r="K709" s="32"/>
      <c r="L709" s="32"/>
      <c r="M709" s="32"/>
      <c r="N709" s="32"/>
      <c r="O709" s="32"/>
      <c r="P709" s="32"/>
      <c r="Q709" s="32"/>
      <c r="R709" s="186"/>
      <c r="S709" s="186"/>
      <c r="T709" s="254"/>
      <c r="U709" s="254">
        <f t="shared" si="102"/>
        <v>0</v>
      </c>
      <c r="V709" s="254">
        <f t="shared" si="103"/>
        <v>0</v>
      </c>
      <c r="W709" s="255"/>
      <c r="X709" s="26">
        <f t="shared" si="107"/>
        <v>0</v>
      </c>
      <c r="Y709" s="26">
        <f t="shared" si="104"/>
        <v>0</v>
      </c>
      <c r="Z709" s="26">
        <f t="shared" si="105"/>
        <v>0</v>
      </c>
      <c r="AA709" s="32" t="str">
        <f t="shared" si="108"/>
        <v>-</v>
      </c>
      <c r="AB709" s="289"/>
      <c r="AC709" s="289"/>
      <c r="AD709" s="32">
        <v>3</v>
      </c>
      <c r="AE709" s="32" t="str">
        <f t="shared" si="109"/>
        <v>25</v>
      </c>
      <c r="AF709" s="32"/>
      <c r="AG709" s="32"/>
      <c r="AH709" s="32"/>
      <c r="AI709" s="32"/>
      <c r="AJ709" s="32"/>
      <c r="AK709" s="32"/>
      <c r="AL709" s="32"/>
      <c r="AM709" s="32">
        <v>574</v>
      </c>
      <c r="AN709" s="32" t="str">
        <f t="shared" si="100"/>
        <v>No Retargeting</v>
      </c>
      <c r="AO709" s="32" t="s">
        <v>589</v>
      </c>
      <c r="AP709" s="32" t="str">
        <f t="shared" si="101"/>
        <v>no contextual</v>
      </c>
      <c r="AQ709" s="32"/>
      <c r="AR709" s="32"/>
      <c r="AS709" s="32"/>
      <c r="AT709" s="32"/>
    </row>
    <row r="710" spans="2:46" ht="15" customHeight="1" x14ac:dyDescent="0.25">
      <c r="B710" s="32">
        <v>20160702</v>
      </c>
      <c r="C710" s="32"/>
      <c r="D710" s="32"/>
      <c r="E710" s="32"/>
      <c r="F710" s="32"/>
      <c r="G710" s="244"/>
      <c r="H710" s="244"/>
      <c r="I710" s="91">
        <f t="shared" si="106"/>
        <v>0</v>
      </c>
      <c r="J710" s="32"/>
      <c r="K710" s="32"/>
      <c r="L710" s="32"/>
      <c r="M710" s="32"/>
      <c r="N710" s="32"/>
      <c r="O710" s="32"/>
      <c r="P710" s="32"/>
      <c r="Q710" s="32"/>
      <c r="R710" s="186"/>
      <c r="S710" s="186"/>
      <c r="T710" s="254"/>
      <c r="U710" s="254">
        <f t="shared" si="102"/>
        <v>0</v>
      </c>
      <c r="V710" s="254">
        <f t="shared" si="103"/>
        <v>0</v>
      </c>
      <c r="W710" s="255"/>
      <c r="X710" s="26">
        <f t="shared" si="107"/>
        <v>0</v>
      </c>
      <c r="Y710" s="26">
        <f t="shared" si="104"/>
        <v>0</v>
      </c>
      <c r="Z710" s="26">
        <f t="shared" si="105"/>
        <v>0</v>
      </c>
      <c r="AA710" s="32" t="str">
        <f t="shared" si="108"/>
        <v>-</v>
      </c>
      <c r="AB710" s="289"/>
      <c r="AC710" s="289"/>
      <c r="AD710" s="32">
        <v>3</v>
      </c>
      <c r="AE710" s="32" t="str">
        <f t="shared" si="109"/>
        <v>25</v>
      </c>
      <c r="AF710" s="32"/>
      <c r="AG710" s="32"/>
      <c r="AH710" s="32"/>
      <c r="AI710" s="32"/>
      <c r="AJ710" s="32"/>
      <c r="AK710" s="32"/>
      <c r="AL710" s="32"/>
      <c r="AM710" s="32">
        <v>575</v>
      </c>
      <c r="AN710" s="32" t="str">
        <f t="shared" si="100"/>
        <v>No Retargeting</v>
      </c>
      <c r="AO710" s="32" t="s">
        <v>589</v>
      </c>
      <c r="AP710" s="32" t="str">
        <f t="shared" si="101"/>
        <v>no contextual</v>
      </c>
      <c r="AQ710" s="32"/>
      <c r="AR710" s="32"/>
      <c r="AS710" s="32"/>
      <c r="AT710" s="32"/>
    </row>
    <row r="711" spans="2:46" ht="15" customHeight="1" x14ac:dyDescent="0.25">
      <c r="B711" s="32">
        <v>20160703</v>
      </c>
      <c r="C711" s="32"/>
      <c r="D711" s="32"/>
      <c r="E711" s="32"/>
      <c r="F711" s="32"/>
      <c r="G711" s="244"/>
      <c r="H711" s="244"/>
      <c r="I711" s="91">
        <f t="shared" si="106"/>
        <v>0</v>
      </c>
      <c r="J711" s="32"/>
      <c r="K711" s="32"/>
      <c r="L711" s="32"/>
      <c r="M711" s="32"/>
      <c r="N711" s="32"/>
      <c r="O711" s="32"/>
      <c r="P711" s="32"/>
      <c r="Q711" s="32"/>
      <c r="R711" s="186"/>
      <c r="S711" s="186"/>
      <c r="T711" s="254"/>
      <c r="U711" s="254">
        <f t="shared" si="102"/>
        <v>0</v>
      </c>
      <c r="V711" s="254">
        <f t="shared" si="103"/>
        <v>0</v>
      </c>
      <c r="W711" s="255"/>
      <c r="X711" s="26">
        <f t="shared" si="107"/>
        <v>0</v>
      </c>
      <c r="Y711" s="26">
        <f t="shared" si="104"/>
        <v>0</v>
      </c>
      <c r="Z711" s="26">
        <f t="shared" si="105"/>
        <v>0</v>
      </c>
      <c r="AA711" s="32" t="str">
        <f t="shared" si="108"/>
        <v>-</v>
      </c>
      <c r="AB711" s="289"/>
      <c r="AC711" s="289"/>
      <c r="AD711" s="32">
        <v>3</v>
      </c>
      <c r="AE711" s="32" t="str">
        <f t="shared" si="109"/>
        <v>25</v>
      </c>
      <c r="AF711" s="32"/>
      <c r="AG711" s="32"/>
      <c r="AH711" s="32"/>
      <c r="AI711" s="32"/>
      <c r="AJ711" s="32"/>
      <c r="AK711" s="32"/>
      <c r="AL711" s="32"/>
      <c r="AM711" s="32">
        <v>576</v>
      </c>
      <c r="AN711" s="32" t="str">
        <f t="shared" si="100"/>
        <v>No Retargeting</v>
      </c>
      <c r="AO711" s="32" t="s">
        <v>589</v>
      </c>
      <c r="AP711" s="32" t="str">
        <f t="shared" si="101"/>
        <v>no contextual</v>
      </c>
      <c r="AQ711" s="32"/>
      <c r="AR711" s="32"/>
      <c r="AS711" s="32"/>
      <c r="AT711" s="32"/>
    </row>
    <row r="712" spans="2:46" ht="15" customHeight="1" x14ac:dyDescent="0.25">
      <c r="B712" s="32">
        <v>20160704</v>
      </c>
      <c r="C712" s="32"/>
      <c r="D712" s="32"/>
      <c r="E712" s="32"/>
      <c r="F712" s="32"/>
      <c r="G712" s="244"/>
      <c r="H712" s="244"/>
      <c r="I712" s="91">
        <f t="shared" si="106"/>
        <v>0</v>
      </c>
      <c r="J712" s="32"/>
      <c r="K712" s="32"/>
      <c r="L712" s="32"/>
      <c r="M712" s="32"/>
      <c r="N712" s="32"/>
      <c r="O712" s="32"/>
      <c r="P712" s="32"/>
      <c r="Q712" s="32"/>
      <c r="R712" s="186"/>
      <c r="S712" s="186"/>
      <c r="T712" s="254"/>
      <c r="U712" s="254">
        <f t="shared" si="102"/>
        <v>0</v>
      </c>
      <c r="V712" s="254">
        <f t="shared" si="103"/>
        <v>0</v>
      </c>
      <c r="W712" s="255"/>
      <c r="X712" s="26">
        <f t="shared" si="107"/>
        <v>0</v>
      </c>
      <c r="Y712" s="26">
        <f t="shared" si="104"/>
        <v>0</v>
      </c>
      <c r="Z712" s="26">
        <f t="shared" si="105"/>
        <v>0</v>
      </c>
      <c r="AA712" s="32" t="str">
        <f t="shared" si="108"/>
        <v>-</v>
      </c>
      <c r="AB712" s="289"/>
      <c r="AC712" s="289"/>
      <c r="AD712" s="32">
        <v>3</v>
      </c>
      <c r="AE712" s="32" t="str">
        <f t="shared" si="109"/>
        <v>25</v>
      </c>
      <c r="AF712" s="32"/>
      <c r="AG712" s="32"/>
      <c r="AH712" s="32"/>
      <c r="AI712" s="32"/>
      <c r="AJ712" s="32"/>
      <c r="AK712" s="32"/>
      <c r="AL712" s="32"/>
      <c r="AM712" s="32">
        <v>577</v>
      </c>
      <c r="AN712" s="32" t="str">
        <f t="shared" si="100"/>
        <v>No Retargeting</v>
      </c>
      <c r="AO712" s="32" t="s">
        <v>589</v>
      </c>
      <c r="AP712" s="32" t="str">
        <f t="shared" si="101"/>
        <v>no contextual</v>
      </c>
      <c r="AQ712" s="32"/>
      <c r="AR712" s="32"/>
      <c r="AS712" s="32"/>
      <c r="AT712" s="32"/>
    </row>
    <row r="713" spans="2:46" ht="15" customHeight="1" x14ac:dyDescent="0.25">
      <c r="B713" s="32">
        <v>20160705</v>
      </c>
      <c r="C713" s="32"/>
      <c r="D713" s="32"/>
      <c r="E713" s="32"/>
      <c r="F713" s="32"/>
      <c r="G713" s="244"/>
      <c r="H713" s="244"/>
      <c r="I713" s="91">
        <f t="shared" si="106"/>
        <v>0</v>
      </c>
      <c r="J713" s="32"/>
      <c r="K713" s="32"/>
      <c r="L713" s="32"/>
      <c r="M713" s="32"/>
      <c r="N713" s="32"/>
      <c r="O713" s="32"/>
      <c r="P713" s="32"/>
      <c r="Q713" s="32"/>
      <c r="R713" s="186"/>
      <c r="S713" s="186"/>
      <c r="T713" s="254"/>
      <c r="U713" s="254">
        <f t="shared" si="102"/>
        <v>0</v>
      </c>
      <c r="V713" s="254">
        <f t="shared" si="103"/>
        <v>0</v>
      </c>
      <c r="W713" s="255"/>
      <c r="X713" s="26">
        <f t="shared" si="107"/>
        <v>0</v>
      </c>
      <c r="Y713" s="26">
        <f t="shared" si="104"/>
        <v>0</v>
      </c>
      <c r="Z713" s="26">
        <f t="shared" si="105"/>
        <v>0</v>
      </c>
      <c r="AA713" s="32" t="str">
        <f t="shared" si="108"/>
        <v>-</v>
      </c>
      <c r="AB713" s="289"/>
      <c r="AC713" s="289"/>
      <c r="AD713" s="32">
        <v>3</v>
      </c>
      <c r="AE713" s="32" t="str">
        <f t="shared" si="109"/>
        <v>25</v>
      </c>
      <c r="AF713" s="32"/>
      <c r="AG713" s="32"/>
      <c r="AH713" s="32"/>
      <c r="AI713" s="32"/>
      <c r="AJ713" s="32"/>
      <c r="AK713" s="32"/>
      <c r="AL713" s="32"/>
      <c r="AM713" s="32">
        <v>578</v>
      </c>
      <c r="AN713" s="32" t="str">
        <f t="shared" ref="AN713:AN776" si="110">IF(ISNUMBER(SEARCH("retargeting",L713&amp;M713&amp;N713&amp;O713,1)),"Specify Tagging","No Retargeting")</f>
        <v>No Retargeting</v>
      </c>
      <c r="AO713" s="32" t="s">
        <v>589</v>
      </c>
      <c r="AP713" s="32" t="str">
        <f t="shared" ref="AP713:AP776" si="111">IF(ISNUMBER(SEARCH("Context",L713&amp;M713&amp;N713&amp;O713,1)),"Please Provide list","no contextual")</f>
        <v>no contextual</v>
      </c>
      <c r="AQ713" s="32"/>
      <c r="AR713" s="32"/>
      <c r="AS713" s="32"/>
      <c r="AT713" s="32"/>
    </row>
    <row r="714" spans="2:46" ht="15" customHeight="1" x14ac:dyDescent="0.25">
      <c r="B714" s="32">
        <v>20160706</v>
      </c>
      <c r="C714" s="32"/>
      <c r="D714" s="32"/>
      <c r="E714" s="32"/>
      <c r="F714" s="32"/>
      <c r="G714" s="244"/>
      <c r="H714" s="244"/>
      <c r="I714" s="91">
        <f t="shared" si="106"/>
        <v>0</v>
      </c>
      <c r="J714" s="32"/>
      <c r="K714" s="32"/>
      <c r="L714" s="32"/>
      <c r="M714" s="32"/>
      <c r="N714" s="32"/>
      <c r="O714" s="32"/>
      <c r="P714" s="32"/>
      <c r="Q714" s="32"/>
      <c r="R714" s="186"/>
      <c r="S714" s="186"/>
      <c r="T714" s="254"/>
      <c r="U714" s="254">
        <f t="shared" ref="U714:U777" si="112">T714*R714</f>
        <v>0</v>
      </c>
      <c r="V714" s="254">
        <f t="shared" ref="V714:V777" si="113">T714*S714</f>
        <v>0</v>
      </c>
      <c r="W714" s="255"/>
      <c r="X714" s="26">
        <f t="shared" si="107"/>
        <v>0</v>
      </c>
      <c r="Y714" s="26">
        <f t="shared" ref="Y714:Y777" si="114">X714*R714</f>
        <v>0</v>
      </c>
      <c r="Z714" s="26">
        <f t="shared" ref="Z714:Z777" si="115">X714*S714</f>
        <v>0</v>
      </c>
      <c r="AA714" s="32" t="str">
        <f t="shared" si="108"/>
        <v>-</v>
      </c>
      <c r="AB714" s="289"/>
      <c r="AC714" s="289"/>
      <c r="AD714" s="32">
        <v>3</v>
      </c>
      <c r="AE714" s="32" t="str">
        <f t="shared" si="109"/>
        <v>25</v>
      </c>
      <c r="AF714" s="32"/>
      <c r="AG714" s="32"/>
      <c r="AH714" s="32"/>
      <c r="AI714" s="32"/>
      <c r="AJ714" s="32"/>
      <c r="AK714" s="32"/>
      <c r="AL714" s="32"/>
      <c r="AM714" s="32">
        <v>579</v>
      </c>
      <c r="AN714" s="32" t="str">
        <f t="shared" si="110"/>
        <v>No Retargeting</v>
      </c>
      <c r="AO714" s="32" t="s">
        <v>589</v>
      </c>
      <c r="AP714" s="32" t="str">
        <f t="shared" si="111"/>
        <v>no contextual</v>
      </c>
      <c r="AQ714" s="32"/>
      <c r="AR714" s="32"/>
      <c r="AS714" s="32"/>
      <c r="AT714" s="32"/>
    </row>
    <row r="715" spans="2:46" ht="15" customHeight="1" x14ac:dyDescent="0.25">
      <c r="B715" s="32">
        <v>20160707</v>
      </c>
      <c r="C715" s="32"/>
      <c r="D715" s="32"/>
      <c r="E715" s="32"/>
      <c r="F715" s="32"/>
      <c r="G715" s="244"/>
      <c r="H715" s="244"/>
      <c r="I715" s="91">
        <f t="shared" si="106"/>
        <v>0</v>
      </c>
      <c r="J715" s="32"/>
      <c r="K715" s="32"/>
      <c r="L715" s="32"/>
      <c r="M715" s="32"/>
      <c r="N715" s="32"/>
      <c r="O715" s="32"/>
      <c r="P715" s="32"/>
      <c r="Q715" s="32"/>
      <c r="R715" s="186"/>
      <c r="S715" s="186"/>
      <c r="T715" s="254"/>
      <c r="U715" s="254">
        <f t="shared" si="112"/>
        <v>0</v>
      </c>
      <c r="V715" s="254">
        <f t="shared" si="113"/>
        <v>0</v>
      </c>
      <c r="W715" s="255"/>
      <c r="X715" s="26">
        <f t="shared" si="107"/>
        <v>0</v>
      </c>
      <c r="Y715" s="26">
        <f t="shared" si="114"/>
        <v>0</v>
      </c>
      <c r="Z715" s="26">
        <f t="shared" si="115"/>
        <v>0</v>
      </c>
      <c r="AA715" s="32" t="str">
        <f t="shared" si="108"/>
        <v>-</v>
      </c>
      <c r="AB715" s="289"/>
      <c r="AC715" s="289"/>
      <c r="AD715" s="32">
        <v>3</v>
      </c>
      <c r="AE715" s="32" t="str">
        <f t="shared" si="109"/>
        <v>25</v>
      </c>
      <c r="AF715" s="32"/>
      <c r="AG715" s="32"/>
      <c r="AH715" s="32"/>
      <c r="AI715" s="32"/>
      <c r="AJ715" s="32"/>
      <c r="AK715" s="32"/>
      <c r="AL715" s="32"/>
      <c r="AM715" s="32">
        <v>580</v>
      </c>
      <c r="AN715" s="32" t="str">
        <f t="shared" si="110"/>
        <v>No Retargeting</v>
      </c>
      <c r="AO715" s="32" t="s">
        <v>589</v>
      </c>
      <c r="AP715" s="32" t="str">
        <f t="shared" si="111"/>
        <v>no contextual</v>
      </c>
      <c r="AQ715" s="32"/>
      <c r="AR715" s="32"/>
      <c r="AS715" s="32"/>
      <c r="AT715" s="32"/>
    </row>
    <row r="716" spans="2:46" ht="15" customHeight="1" x14ac:dyDescent="0.25">
      <c r="B716" s="32">
        <v>20160708</v>
      </c>
      <c r="C716" s="32"/>
      <c r="D716" s="32"/>
      <c r="E716" s="32"/>
      <c r="F716" s="32"/>
      <c r="G716" s="244"/>
      <c r="H716" s="244"/>
      <c r="I716" s="91">
        <f t="shared" si="106"/>
        <v>0</v>
      </c>
      <c r="J716" s="32"/>
      <c r="K716" s="32"/>
      <c r="L716" s="32"/>
      <c r="M716" s="32"/>
      <c r="N716" s="32"/>
      <c r="O716" s="32"/>
      <c r="P716" s="32"/>
      <c r="Q716" s="32"/>
      <c r="R716" s="186"/>
      <c r="S716" s="186"/>
      <c r="T716" s="254"/>
      <c r="U716" s="254">
        <f t="shared" si="112"/>
        <v>0</v>
      </c>
      <c r="V716" s="254">
        <f t="shared" si="113"/>
        <v>0</v>
      </c>
      <c r="W716" s="255"/>
      <c r="X716" s="26">
        <f t="shared" si="107"/>
        <v>0</v>
      </c>
      <c r="Y716" s="26">
        <f t="shared" si="114"/>
        <v>0</v>
      </c>
      <c r="Z716" s="26">
        <f t="shared" si="115"/>
        <v>0</v>
      </c>
      <c r="AA716" s="32" t="str">
        <f t="shared" si="108"/>
        <v>-</v>
      </c>
      <c r="AB716" s="289"/>
      <c r="AC716" s="289"/>
      <c r="AD716" s="32">
        <v>3</v>
      </c>
      <c r="AE716" s="32" t="str">
        <f t="shared" si="109"/>
        <v>25</v>
      </c>
      <c r="AF716" s="32"/>
      <c r="AG716" s="32"/>
      <c r="AH716" s="32"/>
      <c r="AI716" s="32"/>
      <c r="AJ716" s="32"/>
      <c r="AK716" s="32"/>
      <c r="AL716" s="32"/>
      <c r="AM716" s="32">
        <v>581</v>
      </c>
      <c r="AN716" s="32" t="str">
        <f t="shared" si="110"/>
        <v>No Retargeting</v>
      </c>
      <c r="AO716" s="32" t="s">
        <v>589</v>
      </c>
      <c r="AP716" s="32" t="str">
        <f t="shared" si="111"/>
        <v>no contextual</v>
      </c>
      <c r="AQ716" s="32"/>
      <c r="AR716" s="32"/>
      <c r="AS716" s="32"/>
      <c r="AT716" s="32"/>
    </row>
    <row r="717" spans="2:46" ht="15" customHeight="1" x14ac:dyDescent="0.25">
      <c r="B717" s="32">
        <v>20160709</v>
      </c>
      <c r="C717" s="32"/>
      <c r="D717" s="32"/>
      <c r="E717" s="32"/>
      <c r="F717" s="32"/>
      <c r="G717" s="244"/>
      <c r="H717" s="244"/>
      <c r="I717" s="91">
        <f t="shared" si="106"/>
        <v>0</v>
      </c>
      <c r="J717" s="32"/>
      <c r="K717" s="32"/>
      <c r="L717" s="32"/>
      <c r="M717" s="32"/>
      <c r="N717" s="32"/>
      <c r="O717" s="32"/>
      <c r="P717" s="32"/>
      <c r="Q717" s="32"/>
      <c r="R717" s="186"/>
      <c r="S717" s="186"/>
      <c r="T717" s="254"/>
      <c r="U717" s="254">
        <f t="shared" si="112"/>
        <v>0</v>
      </c>
      <c r="V717" s="254">
        <f t="shared" si="113"/>
        <v>0</v>
      </c>
      <c r="W717" s="255"/>
      <c r="X717" s="26">
        <f t="shared" si="107"/>
        <v>0</v>
      </c>
      <c r="Y717" s="26">
        <f t="shared" si="114"/>
        <v>0</v>
      </c>
      <c r="Z717" s="26">
        <f t="shared" si="115"/>
        <v>0</v>
      </c>
      <c r="AA717" s="32" t="str">
        <f t="shared" si="108"/>
        <v>-</v>
      </c>
      <c r="AB717" s="289"/>
      <c r="AC717" s="289"/>
      <c r="AD717" s="32">
        <v>3</v>
      </c>
      <c r="AE717" s="32" t="str">
        <f t="shared" si="109"/>
        <v>25</v>
      </c>
      <c r="AF717" s="32"/>
      <c r="AG717" s="32"/>
      <c r="AH717" s="32"/>
      <c r="AI717" s="32"/>
      <c r="AJ717" s="32"/>
      <c r="AK717" s="32"/>
      <c r="AL717" s="32"/>
      <c r="AM717" s="32">
        <v>582</v>
      </c>
      <c r="AN717" s="32" t="str">
        <f t="shared" si="110"/>
        <v>No Retargeting</v>
      </c>
      <c r="AO717" s="32" t="s">
        <v>589</v>
      </c>
      <c r="AP717" s="32" t="str">
        <f t="shared" si="111"/>
        <v>no contextual</v>
      </c>
      <c r="AQ717" s="32"/>
      <c r="AR717" s="32"/>
      <c r="AS717" s="32"/>
      <c r="AT717" s="32"/>
    </row>
    <row r="718" spans="2:46" ht="15" customHeight="1" x14ac:dyDescent="0.25">
      <c r="B718" s="32">
        <v>20160710</v>
      </c>
      <c r="C718" s="32"/>
      <c r="D718" s="32"/>
      <c r="E718" s="32"/>
      <c r="F718" s="32"/>
      <c r="G718" s="244"/>
      <c r="H718" s="244"/>
      <c r="I718" s="91">
        <f t="shared" si="106"/>
        <v>0</v>
      </c>
      <c r="J718" s="32"/>
      <c r="K718" s="32"/>
      <c r="L718" s="32"/>
      <c r="M718" s="32"/>
      <c r="N718" s="32"/>
      <c r="O718" s="32"/>
      <c r="P718" s="32"/>
      <c r="Q718" s="32"/>
      <c r="R718" s="186"/>
      <c r="S718" s="186"/>
      <c r="T718" s="254"/>
      <c r="U718" s="254">
        <f t="shared" si="112"/>
        <v>0</v>
      </c>
      <c r="V718" s="254">
        <f t="shared" si="113"/>
        <v>0</v>
      </c>
      <c r="W718" s="255"/>
      <c r="X718" s="26">
        <f t="shared" si="107"/>
        <v>0</v>
      </c>
      <c r="Y718" s="26">
        <f t="shared" si="114"/>
        <v>0</v>
      </c>
      <c r="Z718" s="26">
        <f t="shared" si="115"/>
        <v>0</v>
      </c>
      <c r="AA718" s="32" t="str">
        <f t="shared" si="108"/>
        <v>-</v>
      </c>
      <c r="AB718" s="289"/>
      <c r="AC718" s="289"/>
      <c r="AD718" s="32">
        <v>3</v>
      </c>
      <c r="AE718" s="32" t="str">
        <f t="shared" si="109"/>
        <v>25</v>
      </c>
      <c r="AF718" s="32"/>
      <c r="AG718" s="32"/>
      <c r="AH718" s="32"/>
      <c r="AI718" s="32"/>
      <c r="AJ718" s="32"/>
      <c r="AK718" s="32"/>
      <c r="AL718" s="32"/>
      <c r="AM718" s="32">
        <v>583</v>
      </c>
      <c r="AN718" s="32" t="str">
        <f t="shared" si="110"/>
        <v>No Retargeting</v>
      </c>
      <c r="AO718" s="32" t="s">
        <v>589</v>
      </c>
      <c r="AP718" s="32" t="str">
        <f t="shared" si="111"/>
        <v>no contextual</v>
      </c>
      <c r="AQ718" s="32"/>
      <c r="AR718" s="32"/>
      <c r="AS718" s="32"/>
      <c r="AT718" s="32"/>
    </row>
    <row r="719" spans="2:46" ht="15" customHeight="1" x14ac:dyDescent="0.25">
      <c r="B719" s="32">
        <v>20160711</v>
      </c>
      <c r="C719" s="32"/>
      <c r="D719" s="32"/>
      <c r="E719" s="32"/>
      <c r="F719" s="32"/>
      <c r="G719" s="244"/>
      <c r="H719" s="244"/>
      <c r="I719" s="91">
        <f t="shared" si="106"/>
        <v>0</v>
      </c>
      <c r="J719" s="32"/>
      <c r="K719" s="32"/>
      <c r="L719" s="32"/>
      <c r="M719" s="32"/>
      <c r="N719" s="32"/>
      <c r="O719" s="32"/>
      <c r="P719" s="32"/>
      <c r="Q719" s="32"/>
      <c r="R719" s="186"/>
      <c r="S719" s="186"/>
      <c r="T719" s="254"/>
      <c r="U719" s="254">
        <f t="shared" si="112"/>
        <v>0</v>
      </c>
      <c r="V719" s="254">
        <f t="shared" si="113"/>
        <v>0</v>
      </c>
      <c r="W719" s="255"/>
      <c r="X719" s="26">
        <f t="shared" si="107"/>
        <v>0</v>
      </c>
      <c r="Y719" s="26">
        <f t="shared" si="114"/>
        <v>0</v>
      </c>
      <c r="Z719" s="26">
        <f t="shared" si="115"/>
        <v>0</v>
      </c>
      <c r="AA719" s="32" t="str">
        <f t="shared" si="108"/>
        <v>-</v>
      </c>
      <c r="AB719" s="289"/>
      <c r="AC719" s="289"/>
      <c r="AD719" s="32">
        <v>3</v>
      </c>
      <c r="AE719" s="32" t="str">
        <f t="shared" si="109"/>
        <v>25</v>
      </c>
      <c r="AF719" s="32"/>
      <c r="AG719" s="32"/>
      <c r="AH719" s="32"/>
      <c r="AI719" s="32"/>
      <c r="AJ719" s="32"/>
      <c r="AK719" s="32"/>
      <c r="AL719" s="32"/>
      <c r="AM719" s="32">
        <v>584</v>
      </c>
      <c r="AN719" s="32" t="str">
        <f t="shared" si="110"/>
        <v>No Retargeting</v>
      </c>
      <c r="AO719" s="32" t="s">
        <v>589</v>
      </c>
      <c r="AP719" s="32" t="str">
        <f t="shared" si="111"/>
        <v>no contextual</v>
      </c>
      <c r="AQ719" s="32"/>
      <c r="AR719" s="32"/>
      <c r="AS719" s="32"/>
      <c r="AT719" s="32"/>
    </row>
    <row r="720" spans="2:46" ht="15" customHeight="1" x14ac:dyDescent="0.25">
      <c r="B720" s="32">
        <v>20160712</v>
      </c>
      <c r="C720" s="32"/>
      <c r="D720" s="32"/>
      <c r="E720" s="32"/>
      <c r="F720" s="32"/>
      <c r="G720" s="244"/>
      <c r="H720" s="244"/>
      <c r="I720" s="91">
        <f t="shared" ref="I720:I783" si="116">IF(G720=0,0,(WORKDAY(G720,-5,Holidays)))</f>
        <v>0</v>
      </c>
      <c r="J720" s="32"/>
      <c r="K720" s="32"/>
      <c r="L720" s="32"/>
      <c r="M720" s="32"/>
      <c r="N720" s="32"/>
      <c r="O720" s="32"/>
      <c r="P720" s="32"/>
      <c r="Q720" s="32"/>
      <c r="R720" s="186"/>
      <c r="S720" s="186"/>
      <c r="T720" s="254"/>
      <c r="U720" s="254">
        <f t="shared" si="112"/>
        <v>0</v>
      </c>
      <c r="V720" s="254">
        <f t="shared" si="113"/>
        <v>0</v>
      </c>
      <c r="W720" s="255"/>
      <c r="X720" s="26">
        <f t="shared" ref="X720:X783" si="117">T720/1000*W720</f>
        <v>0</v>
      </c>
      <c r="Y720" s="26">
        <f t="shared" si="114"/>
        <v>0</v>
      </c>
      <c r="Z720" s="26">
        <f t="shared" si="115"/>
        <v>0</v>
      </c>
      <c r="AA720" s="32" t="str">
        <f t="shared" ref="AA720:AA783" si="118">IF(ISNUMBER(SEARCH("Signed",Q720,1)),"Missing PO","-")</f>
        <v>-</v>
      </c>
      <c r="AB720" s="289"/>
      <c r="AC720" s="289"/>
      <c r="AD720" s="32">
        <v>3</v>
      </c>
      <c r="AE720" s="32" t="str">
        <f t="shared" ref="AE720:AE783" si="119">IF(J720="xaxis TV","10","25")</f>
        <v>25</v>
      </c>
      <c r="AF720" s="32"/>
      <c r="AG720" s="32"/>
      <c r="AH720" s="32"/>
      <c r="AI720" s="32"/>
      <c r="AJ720" s="32"/>
      <c r="AK720" s="32"/>
      <c r="AL720" s="32"/>
      <c r="AM720" s="32">
        <v>585</v>
      </c>
      <c r="AN720" s="32" t="str">
        <f t="shared" si="110"/>
        <v>No Retargeting</v>
      </c>
      <c r="AO720" s="32" t="s">
        <v>589</v>
      </c>
      <c r="AP720" s="32" t="str">
        <f t="shared" si="111"/>
        <v>no contextual</v>
      </c>
      <c r="AQ720" s="32"/>
      <c r="AR720" s="32"/>
      <c r="AS720" s="32"/>
      <c r="AT720" s="32"/>
    </row>
    <row r="721" spans="2:46" ht="15" customHeight="1" x14ac:dyDescent="0.25">
      <c r="B721" s="32">
        <v>20160713</v>
      </c>
      <c r="C721" s="32"/>
      <c r="D721" s="32"/>
      <c r="E721" s="32"/>
      <c r="F721" s="32"/>
      <c r="G721" s="244"/>
      <c r="H721" s="244"/>
      <c r="I721" s="91">
        <f t="shared" si="116"/>
        <v>0</v>
      </c>
      <c r="J721" s="32"/>
      <c r="K721" s="32"/>
      <c r="L721" s="32"/>
      <c r="M721" s="32"/>
      <c r="N721" s="32"/>
      <c r="O721" s="32"/>
      <c r="P721" s="32"/>
      <c r="Q721" s="32"/>
      <c r="R721" s="186"/>
      <c r="S721" s="186"/>
      <c r="T721" s="254"/>
      <c r="U721" s="254">
        <f t="shared" si="112"/>
        <v>0</v>
      </c>
      <c r="V721" s="254">
        <f t="shared" si="113"/>
        <v>0</v>
      </c>
      <c r="W721" s="255"/>
      <c r="X721" s="26">
        <f t="shared" si="117"/>
        <v>0</v>
      </c>
      <c r="Y721" s="26">
        <f t="shared" si="114"/>
        <v>0</v>
      </c>
      <c r="Z721" s="26">
        <f t="shared" si="115"/>
        <v>0</v>
      </c>
      <c r="AA721" s="32" t="str">
        <f t="shared" si="118"/>
        <v>-</v>
      </c>
      <c r="AB721" s="289"/>
      <c r="AC721" s="289"/>
      <c r="AD721" s="32">
        <v>3</v>
      </c>
      <c r="AE721" s="32" t="str">
        <f t="shared" si="119"/>
        <v>25</v>
      </c>
      <c r="AF721" s="32"/>
      <c r="AG721" s="32"/>
      <c r="AH721" s="32"/>
      <c r="AI721" s="32"/>
      <c r="AJ721" s="32"/>
      <c r="AK721" s="32"/>
      <c r="AL721" s="32"/>
      <c r="AM721" s="32">
        <v>586</v>
      </c>
      <c r="AN721" s="32" t="str">
        <f t="shared" si="110"/>
        <v>No Retargeting</v>
      </c>
      <c r="AO721" s="32" t="s">
        <v>589</v>
      </c>
      <c r="AP721" s="32" t="str">
        <f t="shared" si="111"/>
        <v>no contextual</v>
      </c>
      <c r="AQ721" s="32"/>
      <c r="AR721" s="32"/>
      <c r="AS721" s="32"/>
      <c r="AT721" s="32"/>
    </row>
    <row r="722" spans="2:46" ht="15" customHeight="1" x14ac:dyDescent="0.25">
      <c r="B722" s="32">
        <v>20160714</v>
      </c>
      <c r="C722" s="32"/>
      <c r="D722" s="32"/>
      <c r="E722" s="32"/>
      <c r="F722" s="32"/>
      <c r="G722" s="244"/>
      <c r="H722" s="244"/>
      <c r="I722" s="91">
        <f t="shared" si="116"/>
        <v>0</v>
      </c>
      <c r="J722" s="32"/>
      <c r="K722" s="32"/>
      <c r="L722" s="32"/>
      <c r="M722" s="32"/>
      <c r="N722" s="32"/>
      <c r="O722" s="32"/>
      <c r="P722" s="32"/>
      <c r="Q722" s="32"/>
      <c r="R722" s="186"/>
      <c r="S722" s="186"/>
      <c r="T722" s="254"/>
      <c r="U722" s="254">
        <f t="shared" si="112"/>
        <v>0</v>
      </c>
      <c r="V722" s="254">
        <f t="shared" si="113"/>
        <v>0</v>
      </c>
      <c r="W722" s="255"/>
      <c r="X722" s="26">
        <f t="shared" si="117"/>
        <v>0</v>
      </c>
      <c r="Y722" s="26">
        <f t="shared" si="114"/>
        <v>0</v>
      </c>
      <c r="Z722" s="26">
        <f t="shared" si="115"/>
        <v>0</v>
      </c>
      <c r="AA722" s="32" t="str">
        <f t="shared" si="118"/>
        <v>-</v>
      </c>
      <c r="AB722" s="289"/>
      <c r="AC722" s="289"/>
      <c r="AD722" s="32">
        <v>3</v>
      </c>
      <c r="AE722" s="32" t="str">
        <f t="shared" si="119"/>
        <v>25</v>
      </c>
      <c r="AF722" s="32"/>
      <c r="AG722" s="32"/>
      <c r="AH722" s="32"/>
      <c r="AI722" s="32"/>
      <c r="AJ722" s="32"/>
      <c r="AK722" s="32"/>
      <c r="AL722" s="32"/>
      <c r="AM722" s="32">
        <v>587</v>
      </c>
      <c r="AN722" s="32" t="str">
        <f t="shared" si="110"/>
        <v>No Retargeting</v>
      </c>
      <c r="AO722" s="32" t="s">
        <v>589</v>
      </c>
      <c r="AP722" s="32" t="str">
        <f t="shared" si="111"/>
        <v>no contextual</v>
      </c>
      <c r="AQ722" s="32"/>
      <c r="AR722" s="32"/>
      <c r="AS722" s="32"/>
      <c r="AT722" s="32"/>
    </row>
    <row r="723" spans="2:46" ht="15" customHeight="1" x14ac:dyDescent="0.25">
      <c r="B723" s="32">
        <v>20160715</v>
      </c>
      <c r="C723" s="32"/>
      <c r="D723" s="32"/>
      <c r="E723" s="32"/>
      <c r="F723" s="32"/>
      <c r="G723" s="244"/>
      <c r="H723" s="244"/>
      <c r="I723" s="91">
        <f t="shared" si="116"/>
        <v>0</v>
      </c>
      <c r="J723" s="32"/>
      <c r="K723" s="32"/>
      <c r="L723" s="32"/>
      <c r="M723" s="32"/>
      <c r="N723" s="32"/>
      <c r="O723" s="32"/>
      <c r="P723" s="32"/>
      <c r="Q723" s="32"/>
      <c r="R723" s="186"/>
      <c r="S723" s="186"/>
      <c r="T723" s="254"/>
      <c r="U723" s="254">
        <f t="shared" si="112"/>
        <v>0</v>
      </c>
      <c r="V723" s="254">
        <f t="shared" si="113"/>
        <v>0</v>
      </c>
      <c r="W723" s="255"/>
      <c r="X723" s="26">
        <f t="shared" si="117"/>
        <v>0</v>
      </c>
      <c r="Y723" s="26">
        <f t="shared" si="114"/>
        <v>0</v>
      </c>
      <c r="Z723" s="26">
        <f t="shared" si="115"/>
        <v>0</v>
      </c>
      <c r="AA723" s="32" t="str">
        <f t="shared" si="118"/>
        <v>-</v>
      </c>
      <c r="AB723" s="289"/>
      <c r="AC723" s="289"/>
      <c r="AD723" s="32">
        <v>3</v>
      </c>
      <c r="AE723" s="32" t="str">
        <f t="shared" si="119"/>
        <v>25</v>
      </c>
      <c r="AF723" s="32"/>
      <c r="AG723" s="32"/>
      <c r="AH723" s="32"/>
      <c r="AI723" s="32"/>
      <c r="AJ723" s="32"/>
      <c r="AK723" s="32"/>
      <c r="AL723" s="32"/>
      <c r="AM723" s="32">
        <v>588</v>
      </c>
      <c r="AN723" s="32" t="str">
        <f t="shared" si="110"/>
        <v>No Retargeting</v>
      </c>
      <c r="AO723" s="32" t="s">
        <v>589</v>
      </c>
      <c r="AP723" s="32" t="str">
        <f t="shared" si="111"/>
        <v>no contextual</v>
      </c>
      <c r="AQ723" s="32"/>
      <c r="AR723" s="32"/>
      <c r="AS723" s="32"/>
      <c r="AT723" s="32"/>
    </row>
    <row r="724" spans="2:46" ht="15" customHeight="1" x14ac:dyDescent="0.25">
      <c r="B724" s="32">
        <v>20160716</v>
      </c>
      <c r="C724" s="32"/>
      <c r="D724" s="32"/>
      <c r="E724" s="32"/>
      <c r="F724" s="32"/>
      <c r="G724" s="244"/>
      <c r="H724" s="244"/>
      <c r="I724" s="91">
        <f t="shared" si="116"/>
        <v>0</v>
      </c>
      <c r="J724" s="32"/>
      <c r="K724" s="32"/>
      <c r="L724" s="32"/>
      <c r="M724" s="32"/>
      <c r="N724" s="32"/>
      <c r="O724" s="32"/>
      <c r="P724" s="32"/>
      <c r="Q724" s="32"/>
      <c r="R724" s="186"/>
      <c r="S724" s="186"/>
      <c r="T724" s="254"/>
      <c r="U724" s="254">
        <f t="shared" si="112"/>
        <v>0</v>
      </c>
      <c r="V724" s="254">
        <f t="shared" si="113"/>
        <v>0</v>
      </c>
      <c r="W724" s="255"/>
      <c r="X724" s="26">
        <f t="shared" si="117"/>
        <v>0</v>
      </c>
      <c r="Y724" s="26">
        <f t="shared" si="114"/>
        <v>0</v>
      </c>
      <c r="Z724" s="26">
        <f t="shared" si="115"/>
        <v>0</v>
      </c>
      <c r="AA724" s="32" t="str">
        <f t="shared" si="118"/>
        <v>-</v>
      </c>
      <c r="AB724" s="289"/>
      <c r="AC724" s="289"/>
      <c r="AD724" s="32">
        <v>3</v>
      </c>
      <c r="AE724" s="32" t="str">
        <f t="shared" si="119"/>
        <v>25</v>
      </c>
      <c r="AF724" s="32"/>
      <c r="AG724" s="32"/>
      <c r="AH724" s="32"/>
      <c r="AI724" s="32"/>
      <c r="AJ724" s="32"/>
      <c r="AK724" s="32"/>
      <c r="AL724" s="32"/>
      <c r="AM724" s="32">
        <v>589</v>
      </c>
      <c r="AN724" s="32" t="str">
        <f t="shared" si="110"/>
        <v>No Retargeting</v>
      </c>
      <c r="AO724" s="32" t="s">
        <v>589</v>
      </c>
      <c r="AP724" s="32" t="str">
        <f t="shared" si="111"/>
        <v>no contextual</v>
      </c>
      <c r="AQ724" s="32"/>
      <c r="AR724" s="32"/>
      <c r="AS724" s="32"/>
      <c r="AT724" s="32"/>
    </row>
    <row r="725" spans="2:46" ht="15" customHeight="1" x14ac:dyDescent="0.25">
      <c r="B725" s="32">
        <v>20160717</v>
      </c>
      <c r="C725" s="32"/>
      <c r="D725" s="32"/>
      <c r="E725" s="32"/>
      <c r="F725" s="32"/>
      <c r="G725" s="244"/>
      <c r="H725" s="244"/>
      <c r="I725" s="91">
        <f t="shared" si="116"/>
        <v>0</v>
      </c>
      <c r="J725" s="32"/>
      <c r="K725" s="32"/>
      <c r="L725" s="32"/>
      <c r="M725" s="32"/>
      <c r="N725" s="32"/>
      <c r="O725" s="32"/>
      <c r="P725" s="32"/>
      <c r="Q725" s="32"/>
      <c r="R725" s="186"/>
      <c r="S725" s="186"/>
      <c r="T725" s="254"/>
      <c r="U725" s="254">
        <f t="shared" si="112"/>
        <v>0</v>
      </c>
      <c r="V725" s="254">
        <f t="shared" si="113"/>
        <v>0</v>
      </c>
      <c r="W725" s="255"/>
      <c r="X725" s="26">
        <f t="shared" si="117"/>
        <v>0</v>
      </c>
      <c r="Y725" s="26">
        <f t="shared" si="114"/>
        <v>0</v>
      </c>
      <c r="Z725" s="26">
        <f t="shared" si="115"/>
        <v>0</v>
      </c>
      <c r="AA725" s="32" t="str">
        <f t="shared" si="118"/>
        <v>-</v>
      </c>
      <c r="AB725" s="289"/>
      <c r="AC725" s="289"/>
      <c r="AD725" s="32">
        <v>3</v>
      </c>
      <c r="AE725" s="32" t="str">
        <f t="shared" si="119"/>
        <v>25</v>
      </c>
      <c r="AF725" s="32"/>
      <c r="AG725" s="32"/>
      <c r="AH725" s="32"/>
      <c r="AI725" s="32"/>
      <c r="AJ725" s="32"/>
      <c r="AK725" s="32"/>
      <c r="AL725" s="32"/>
      <c r="AM725" s="32">
        <v>590</v>
      </c>
      <c r="AN725" s="32" t="str">
        <f t="shared" si="110"/>
        <v>No Retargeting</v>
      </c>
      <c r="AO725" s="32" t="s">
        <v>589</v>
      </c>
      <c r="AP725" s="32" t="str">
        <f t="shared" si="111"/>
        <v>no contextual</v>
      </c>
      <c r="AQ725" s="32"/>
      <c r="AR725" s="32"/>
      <c r="AS725" s="32"/>
      <c r="AT725" s="32"/>
    </row>
    <row r="726" spans="2:46" ht="15" customHeight="1" x14ac:dyDescent="0.25">
      <c r="B726" s="32">
        <v>20160718</v>
      </c>
      <c r="C726" s="32"/>
      <c r="D726" s="32"/>
      <c r="E726" s="32"/>
      <c r="F726" s="32"/>
      <c r="G726" s="244"/>
      <c r="H726" s="244"/>
      <c r="I726" s="91">
        <f t="shared" si="116"/>
        <v>0</v>
      </c>
      <c r="J726" s="32"/>
      <c r="K726" s="32"/>
      <c r="L726" s="32"/>
      <c r="M726" s="32"/>
      <c r="N726" s="32"/>
      <c r="O726" s="32"/>
      <c r="P726" s="32"/>
      <c r="Q726" s="32"/>
      <c r="R726" s="186"/>
      <c r="S726" s="186"/>
      <c r="T726" s="254"/>
      <c r="U726" s="254">
        <f t="shared" si="112"/>
        <v>0</v>
      </c>
      <c r="V726" s="254">
        <f t="shared" si="113"/>
        <v>0</v>
      </c>
      <c r="W726" s="255"/>
      <c r="X726" s="26">
        <f t="shared" si="117"/>
        <v>0</v>
      </c>
      <c r="Y726" s="26">
        <f t="shared" si="114"/>
        <v>0</v>
      </c>
      <c r="Z726" s="26">
        <f t="shared" si="115"/>
        <v>0</v>
      </c>
      <c r="AA726" s="32" t="str">
        <f t="shared" si="118"/>
        <v>-</v>
      </c>
      <c r="AB726" s="289"/>
      <c r="AC726" s="289"/>
      <c r="AD726" s="32">
        <v>3</v>
      </c>
      <c r="AE726" s="32" t="str">
        <f t="shared" si="119"/>
        <v>25</v>
      </c>
      <c r="AF726" s="32"/>
      <c r="AG726" s="32"/>
      <c r="AH726" s="32"/>
      <c r="AI726" s="32"/>
      <c r="AJ726" s="32"/>
      <c r="AK726" s="32"/>
      <c r="AL726" s="32"/>
      <c r="AM726" s="32">
        <v>591</v>
      </c>
      <c r="AN726" s="32" t="str">
        <f t="shared" si="110"/>
        <v>No Retargeting</v>
      </c>
      <c r="AO726" s="32" t="s">
        <v>589</v>
      </c>
      <c r="AP726" s="32" t="str">
        <f t="shared" si="111"/>
        <v>no contextual</v>
      </c>
      <c r="AQ726" s="32"/>
      <c r="AR726" s="32"/>
      <c r="AS726" s="32"/>
      <c r="AT726" s="32"/>
    </row>
    <row r="727" spans="2:46" ht="15" customHeight="1" x14ac:dyDescent="0.25">
      <c r="B727" s="32">
        <v>20160719</v>
      </c>
      <c r="C727" s="32"/>
      <c r="D727" s="32"/>
      <c r="E727" s="32"/>
      <c r="F727" s="32"/>
      <c r="G727" s="244"/>
      <c r="H727" s="244"/>
      <c r="I727" s="91">
        <f t="shared" si="116"/>
        <v>0</v>
      </c>
      <c r="J727" s="32"/>
      <c r="K727" s="32"/>
      <c r="L727" s="32"/>
      <c r="M727" s="32"/>
      <c r="N727" s="32"/>
      <c r="O727" s="32"/>
      <c r="P727" s="32"/>
      <c r="Q727" s="32"/>
      <c r="R727" s="186"/>
      <c r="S727" s="186"/>
      <c r="T727" s="254"/>
      <c r="U727" s="254">
        <f t="shared" si="112"/>
        <v>0</v>
      </c>
      <c r="V727" s="254">
        <f t="shared" si="113"/>
        <v>0</v>
      </c>
      <c r="W727" s="255"/>
      <c r="X727" s="26">
        <f t="shared" si="117"/>
        <v>0</v>
      </c>
      <c r="Y727" s="26">
        <f t="shared" si="114"/>
        <v>0</v>
      </c>
      <c r="Z727" s="26">
        <f t="shared" si="115"/>
        <v>0</v>
      </c>
      <c r="AA727" s="32" t="str">
        <f t="shared" si="118"/>
        <v>-</v>
      </c>
      <c r="AB727" s="289"/>
      <c r="AC727" s="289"/>
      <c r="AD727" s="32">
        <v>3</v>
      </c>
      <c r="AE727" s="32" t="str">
        <f t="shared" si="119"/>
        <v>25</v>
      </c>
      <c r="AF727" s="32"/>
      <c r="AG727" s="32"/>
      <c r="AH727" s="32"/>
      <c r="AI727" s="32"/>
      <c r="AJ727" s="32"/>
      <c r="AK727" s="32"/>
      <c r="AL727" s="32"/>
      <c r="AM727" s="32">
        <v>592</v>
      </c>
      <c r="AN727" s="32" t="str">
        <f t="shared" si="110"/>
        <v>No Retargeting</v>
      </c>
      <c r="AO727" s="32" t="s">
        <v>589</v>
      </c>
      <c r="AP727" s="32" t="str">
        <f t="shared" si="111"/>
        <v>no contextual</v>
      </c>
      <c r="AQ727" s="32"/>
      <c r="AR727" s="32"/>
      <c r="AS727" s="32"/>
      <c r="AT727" s="32"/>
    </row>
    <row r="728" spans="2:46" ht="15" customHeight="1" x14ac:dyDescent="0.25">
      <c r="B728" s="32">
        <v>20160720</v>
      </c>
      <c r="C728" s="32"/>
      <c r="D728" s="32"/>
      <c r="E728" s="32"/>
      <c r="F728" s="32"/>
      <c r="G728" s="244"/>
      <c r="H728" s="244"/>
      <c r="I728" s="91">
        <f t="shared" si="116"/>
        <v>0</v>
      </c>
      <c r="J728" s="32"/>
      <c r="K728" s="32"/>
      <c r="L728" s="32"/>
      <c r="M728" s="32"/>
      <c r="N728" s="32"/>
      <c r="O728" s="32"/>
      <c r="P728" s="32"/>
      <c r="Q728" s="32"/>
      <c r="R728" s="186"/>
      <c r="S728" s="186"/>
      <c r="T728" s="254"/>
      <c r="U728" s="254">
        <f t="shared" si="112"/>
        <v>0</v>
      </c>
      <c r="V728" s="254">
        <f t="shared" si="113"/>
        <v>0</v>
      </c>
      <c r="W728" s="255"/>
      <c r="X728" s="26">
        <f t="shared" si="117"/>
        <v>0</v>
      </c>
      <c r="Y728" s="26">
        <f t="shared" si="114"/>
        <v>0</v>
      </c>
      <c r="Z728" s="26">
        <f t="shared" si="115"/>
        <v>0</v>
      </c>
      <c r="AA728" s="32" t="str">
        <f t="shared" si="118"/>
        <v>-</v>
      </c>
      <c r="AB728" s="289"/>
      <c r="AC728" s="289"/>
      <c r="AD728" s="32">
        <v>3</v>
      </c>
      <c r="AE728" s="32" t="str">
        <f t="shared" si="119"/>
        <v>25</v>
      </c>
      <c r="AF728" s="32"/>
      <c r="AG728" s="32"/>
      <c r="AH728" s="32"/>
      <c r="AI728" s="32"/>
      <c r="AJ728" s="32"/>
      <c r="AK728" s="32"/>
      <c r="AL728" s="32"/>
      <c r="AM728" s="32">
        <v>593</v>
      </c>
      <c r="AN728" s="32" t="str">
        <f t="shared" si="110"/>
        <v>No Retargeting</v>
      </c>
      <c r="AO728" s="32" t="s">
        <v>589</v>
      </c>
      <c r="AP728" s="32" t="str">
        <f t="shared" si="111"/>
        <v>no contextual</v>
      </c>
      <c r="AQ728" s="32"/>
      <c r="AR728" s="32"/>
      <c r="AS728" s="32"/>
      <c r="AT728" s="32"/>
    </row>
    <row r="729" spans="2:46" ht="15" customHeight="1" x14ac:dyDescent="0.25">
      <c r="B729" s="32">
        <v>20160721</v>
      </c>
      <c r="C729" s="32"/>
      <c r="D729" s="32"/>
      <c r="E729" s="32"/>
      <c r="F729" s="32"/>
      <c r="G729" s="244"/>
      <c r="H729" s="244"/>
      <c r="I729" s="91">
        <f t="shared" si="116"/>
        <v>0</v>
      </c>
      <c r="J729" s="32"/>
      <c r="K729" s="32"/>
      <c r="L729" s="32"/>
      <c r="M729" s="32"/>
      <c r="N729" s="32"/>
      <c r="O729" s="32"/>
      <c r="P729" s="32"/>
      <c r="Q729" s="32"/>
      <c r="R729" s="186"/>
      <c r="S729" s="186"/>
      <c r="T729" s="254"/>
      <c r="U729" s="254">
        <f t="shared" si="112"/>
        <v>0</v>
      </c>
      <c r="V729" s="254">
        <f t="shared" si="113"/>
        <v>0</v>
      </c>
      <c r="W729" s="255"/>
      <c r="X729" s="26">
        <f t="shared" si="117"/>
        <v>0</v>
      </c>
      <c r="Y729" s="26">
        <f t="shared" si="114"/>
        <v>0</v>
      </c>
      <c r="Z729" s="26">
        <f t="shared" si="115"/>
        <v>0</v>
      </c>
      <c r="AA729" s="32" t="str">
        <f t="shared" si="118"/>
        <v>-</v>
      </c>
      <c r="AB729" s="289"/>
      <c r="AC729" s="289"/>
      <c r="AD729" s="32">
        <v>3</v>
      </c>
      <c r="AE729" s="32" t="str">
        <f t="shared" si="119"/>
        <v>25</v>
      </c>
      <c r="AF729" s="32"/>
      <c r="AG729" s="32"/>
      <c r="AH729" s="32"/>
      <c r="AI729" s="32"/>
      <c r="AJ729" s="32"/>
      <c r="AK729" s="32"/>
      <c r="AL729" s="32"/>
      <c r="AM729" s="32">
        <v>594</v>
      </c>
      <c r="AN729" s="32" t="str">
        <f t="shared" si="110"/>
        <v>No Retargeting</v>
      </c>
      <c r="AO729" s="32" t="s">
        <v>589</v>
      </c>
      <c r="AP729" s="32" t="str">
        <f t="shared" si="111"/>
        <v>no contextual</v>
      </c>
      <c r="AQ729" s="32"/>
      <c r="AR729" s="32"/>
      <c r="AS729" s="32"/>
      <c r="AT729" s="32"/>
    </row>
    <row r="730" spans="2:46" ht="15" customHeight="1" x14ac:dyDescent="0.25">
      <c r="B730" s="32">
        <v>20160722</v>
      </c>
      <c r="C730" s="32"/>
      <c r="D730" s="32"/>
      <c r="E730" s="32"/>
      <c r="F730" s="32"/>
      <c r="G730" s="244"/>
      <c r="H730" s="244"/>
      <c r="I730" s="91">
        <f t="shared" si="116"/>
        <v>0</v>
      </c>
      <c r="J730" s="32"/>
      <c r="K730" s="32"/>
      <c r="L730" s="32"/>
      <c r="M730" s="32"/>
      <c r="N730" s="32"/>
      <c r="O730" s="32"/>
      <c r="P730" s="32"/>
      <c r="Q730" s="32"/>
      <c r="R730" s="186"/>
      <c r="S730" s="186"/>
      <c r="T730" s="254"/>
      <c r="U730" s="254">
        <f t="shared" si="112"/>
        <v>0</v>
      </c>
      <c r="V730" s="254">
        <f t="shared" si="113"/>
        <v>0</v>
      </c>
      <c r="W730" s="255"/>
      <c r="X730" s="26">
        <f t="shared" si="117"/>
        <v>0</v>
      </c>
      <c r="Y730" s="26">
        <f t="shared" si="114"/>
        <v>0</v>
      </c>
      <c r="Z730" s="26">
        <f t="shared" si="115"/>
        <v>0</v>
      </c>
      <c r="AA730" s="32" t="str">
        <f t="shared" si="118"/>
        <v>-</v>
      </c>
      <c r="AB730" s="289"/>
      <c r="AC730" s="289"/>
      <c r="AD730" s="32">
        <v>3</v>
      </c>
      <c r="AE730" s="32" t="str">
        <f t="shared" si="119"/>
        <v>25</v>
      </c>
      <c r="AF730" s="32"/>
      <c r="AG730" s="32"/>
      <c r="AH730" s="32"/>
      <c r="AI730" s="32"/>
      <c r="AJ730" s="32"/>
      <c r="AK730" s="32"/>
      <c r="AL730" s="32"/>
      <c r="AM730" s="32">
        <v>595</v>
      </c>
      <c r="AN730" s="32" t="str">
        <f t="shared" si="110"/>
        <v>No Retargeting</v>
      </c>
      <c r="AO730" s="32" t="s">
        <v>589</v>
      </c>
      <c r="AP730" s="32" t="str">
        <f t="shared" si="111"/>
        <v>no contextual</v>
      </c>
      <c r="AQ730" s="32"/>
      <c r="AR730" s="32"/>
      <c r="AS730" s="32"/>
      <c r="AT730" s="32"/>
    </row>
    <row r="731" spans="2:46" ht="15" customHeight="1" x14ac:dyDescent="0.25">
      <c r="B731" s="32">
        <v>20160723</v>
      </c>
      <c r="C731" s="32"/>
      <c r="D731" s="32"/>
      <c r="E731" s="32"/>
      <c r="F731" s="32"/>
      <c r="G731" s="244"/>
      <c r="H731" s="244"/>
      <c r="I731" s="91">
        <f t="shared" si="116"/>
        <v>0</v>
      </c>
      <c r="J731" s="32"/>
      <c r="K731" s="32"/>
      <c r="L731" s="32"/>
      <c r="M731" s="32"/>
      <c r="N731" s="32"/>
      <c r="O731" s="32"/>
      <c r="P731" s="32"/>
      <c r="Q731" s="32"/>
      <c r="R731" s="186"/>
      <c r="S731" s="186"/>
      <c r="T731" s="254"/>
      <c r="U731" s="254">
        <f t="shared" si="112"/>
        <v>0</v>
      </c>
      <c r="V731" s="254">
        <f t="shared" si="113"/>
        <v>0</v>
      </c>
      <c r="W731" s="255"/>
      <c r="X731" s="26">
        <f t="shared" si="117"/>
        <v>0</v>
      </c>
      <c r="Y731" s="26">
        <f t="shared" si="114"/>
        <v>0</v>
      </c>
      <c r="Z731" s="26">
        <f t="shared" si="115"/>
        <v>0</v>
      </c>
      <c r="AA731" s="32" t="str">
        <f t="shared" si="118"/>
        <v>-</v>
      </c>
      <c r="AB731" s="289"/>
      <c r="AC731" s="289"/>
      <c r="AD731" s="32">
        <v>3</v>
      </c>
      <c r="AE731" s="32" t="str">
        <f t="shared" si="119"/>
        <v>25</v>
      </c>
      <c r="AF731" s="32"/>
      <c r="AG731" s="32"/>
      <c r="AH731" s="32"/>
      <c r="AI731" s="32"/>
      <c r="AJ731" s="32"/>
      <c r="AK731" s="32"/>
      <c r="AL731" s="32"/>
      <c r="AM731" s="32">
        <v>596</v>
      </c>
      <c r="AN731" s="32" t="str">
        <f t="shared" si="110"/>
        <v>No Retargeting</v>
      </c>
      <c r="AO731" s="32" t="s">
        <v>589</v>
      </c>
      <c r="AP731" s="32" t="str">
        <f t="shared" si="111"/>
        <v>no contextual</v>
      </c>
      <c r="AQ731" s="32"/>
      <c r="AR731" s="32"/>
      <c r="AS731" s="32"/>
      <c r="AT731" s="32"/>
    </row>
    <row r="732" spans="2:46" ht="15" customHeight="1" x14ac:dyDescent="0.25">
      <c r="B732" s="32">
        <v>20160724</v>
      </c>
      <c r="C732" s="32"/>
      <c r="D732" s="32"/>
      <c r="E732" s="32"/>
      <c r="F732" s="32"/>
      <c r="G732" s="244"/>
      <c r="H732" s="244"/>
      <c r="I732" s="91">
        <f t="shared" si="116"/>
        <v>0</v>
      </c>
      <c r="J732" s="32"/>
      <c r="K732" s="32"/>
      <c r="L732" s="32"/>
      <c r="M732" s="32"/>
      <c r="N732" s="32"/>
      <c r="O732" s="32"/>
      <c r="P732" s="32"/>
      <c r="Q732" s="32"/>
      <c r="R732" s="186"/>
      <c r="S732" s="186"/>
      <c r="T732" s="254"/>
      <c r="U732" s="254">
        <f t="shared" si="112"/>
        <v>0</v>
      </c>
      <c r="V732" s="254">
        <f t="shared" si="113"/>
        <v>0</v>
      </c>
      <c r="W732" s="255"/>
      <c r="X732" s="26">
        <f t="shared" si="117"/>
        <v>0</v>
      </c>
      <c r="Y732" s="26">
        <f t="shared" si="114"/>
        <v>0</v>
      </c>
      <c r="Z732" s="26">
        <f t="shared" si="115"/>
        <v>0</v>
      </c>
      <c r="AA732" s="32" t="str">
        <f t="shared" si="118"/>
        <v>-</v>
      </c>
      <c r="AB732" s="289"/>
      <c r="AC732" s="289"/>
      <c r="AD732" s="32">
        <v>3</v>
      </c>
      <c r="AE732" s="32" t="str">
        <f t="shared" si="119"/>
        <v>25</v>
      </c>
      <c r="AF732" s="32"/>
      <c r="AG732" s="32"/>
      <c r="AH732" s="32"/>
      <c r="AI732" s="32"/>
      <c r="AJ732" s="32"/>
      <c r="AK732" s="32"/>
      <c r="AL732" s="32"/>
      <c r="AM732" s="32">
        <v>597</v>
      </c>
      <c r="AN732" s="32" t="str">
        <f t="shared" si="110"/>
        <v>No Retargeting</v>
      </c>
      <c r="AO732" s="32" t="s">
        <v>589</v>
      </c>
      <c r="AP732" s="32" t="str">
        <f t="shared" si="111"/>
        <v>no contextual</v>
      </c>
      <c r="AQ732" s="32"/>
      <c r="AR732" s="32"/>
      <c r="AS732" s="32"/>
      <c r="AT732" s="32"/>
    </row>
    <row r="733" spans="2:46" ht="15" customHeight="1" x14ac:dyDescent="0.25">
      <c r="B733" s="32">
        <v>20160725</v>
      </c>
      <c r="C733" s="32"/>
      <c r="D733" s="32"/>
      <c r="E733" s="32"/>
      <c r="F733" s="32"/>
      <c r="G733" s="244"/>
      <c r="H733" s="244"/>
      <c r="I733" s="91">
        <f t="shared" si="116"/>
        <v>0</v>
      </c>
      <c r="J733" s="32"/>
      <c r="K733" s="32"/>
      <c r="L733" s="32"/>
      <c r="M733" s="32"/>
      <c r="N733" s="32"/>
      <c r="O733" s="32"/>
      <c r="P733" s="32"/>
      <c r="Q733" s="32"/>
      <c r="R733" s="186"/>
      <c r="S733" s="186"/>
      <c r="T733" s="254"/>
      <c r="U733" s="254">
        <f t="shared" si="112"/>
        <v>0</v>
      </c>
      <c r="V733" s="254">
        <f t="shared" si="113"/>
        <v>0</v>
      </c>
      <c r="W733" s="255"/>
      <c r="X733" s="26">
        <f t="shared" si="117"/>
        <v>0</v>
      </c>
      <c r="Y733" s="26">
        <f t="shared" si="114"/>
        <v>0</v>
      </c>
      <c r="Z733" s="26">
        <f t="shared" si="115"/>
        <v>0</v>
      </c>
      <c r="AA733" s="32" t="str">
        <f t="shared" si="118"/>
        <v>-</v>
      </c>
      <c r="AB733" s="289"/>
      <c r="AC733" s="289"/>
      <c r="AD733" s="32">
        <v>3</v>
      </c>
      <c r="AE733" s="32" t="str">
        <f t="shared" si="119"/>
        <v>25</v>
      </c>
      <c r="AF733" s="32"/>
      <c r="AG733" s="32"/>
      <c r="AH733" s="32"/>
      <c r="AI733" s="32"/>
      <c r="AJ733" s="32"/>
      <c r="AK733" s="32"/>
      <c r="AL733" s="32"/>
      <c r="AM733" s="32">
        <v>598</v>
      </c>
      <c r="AN733" s="32" t="str">
        <f t="shared" si="110"/>
        <v>No Retargeting</v>
      </c>
      <c r="AO733" s="32" t="s">
        <v>589</v>
      </c>
      <c r="AP733" s="32" t="str">
        <f t="shared" si="111"/>
        <v>no contextual</v>
      </c>
      <c r="AQ733" s="32"/>
      <c r="AR733" s="32"/>
      <c r="AS733" s="32"/>
      <c r="AT733" s="32"/>
    </row>
    <row r="734" spans="2:46" ht="15" customHeight="1" x14ac:dyDescent="0.25">
      <c r="B734" s="32">
        <v>20160726</v>
      </c>
      <c r="C734" s="32"/>
      <c r="D734" s="32"/>
      <c r="E734" s="32"/>
      <c r="F734" s="32"/>
      <c r="G734" s="244"/>
      <c r="H734" s="244"/>
      <c r="I734" s="91">
        <f t="shared" si="116"/>
        <v>0</v>
      </c>
      <c r="J734" s="32"/>
      <c r="K734" s="32"/>
      <c r="L734" s="32"/>
      <c r="M734" s="32"/>
      <c r="N734" s="32"/>
      <c r="O734" s="32"/>
      <c r="P734" s="32"/>
      <c r="Q734" s="32"/>
      <c r="R734" s="186"/>
      <c r="S734" s="186"/>
      <c r="T734" s="254"/>
      <c r="U734" s="254">
        <f t="shared" si="112"/>
        <v>0</v>
      </c>
      <c r="V734" s="254">
        <f t="shared" si="113"/>
        <v>0</v>
      </c>
      <c r="W734" s="255"/>
      <c r="X734" s="26">
        <f t="shared" si="117"/>
        <v>0</v>
      </c>
      <c r="Y734" s="26">
        <f t="shared" si="114"/>
        <v>0</v>
      </c>
      <c r="Z734" s="26">
        <f t="shared" si="115"/>
        <v>0</v>
      </c>
      <c r="AA734" s="32" t="str">
        <f t="shared" si="118"/>
        <v>-</v>
      </c>
      <c r="AB734" s="289"/>
      <c r="AC734" s="289"/>
      <c r="AD734" s="32">
        <v>3</v>
      </c>
      <c r="AE734" s="32" t="str">
        <f t="shared" si="119"/>
        <v>25</v>
      </c>
      <c r="AF734" s="32"/>
      <c r="AG734" s="32"/>
      <c r="AH734" s="32"/>
      <c r="AI734" s="32"/>
      <c r="AJ734" s="32"/>
      <c r="AK734" s="32"/>
      <c r="AL734" s="32"/>
      <c r="AM734" s="32">
        <v>599</v>
      </c>
      <c r="AN734" s="32" t="str">
        <f t="shared" si="110"/>
        <v>No Retargeting</v>
      </c>
      <c r="AO734" s="32" t="s">
        <v>589</v>
      </c>
      <c r="AP734" s="32" t="str">
        <f t="shared" si="111"/>
        <v>no contextual</v>
      </c>
      <c r="AQ734" s="32"/>
      <c r="AR734" s="32"/>
      <c r="AS734" s="32"/>
      <c r="AT734" s="32"/>
    </row>
    <row r="735" spans="2:46" ht="15" customHeight="1" x14ac:dyDescent="0.25">
      <c r="B735" s="32">
        <v>20160727</v>
      </c>
      <c r="C735" s="32"/>
      <c r="D735" s="32"/>
      <c r="E735" s="32"/>
      <c r="F735" s="32"/>
      <c r="G735" s="244"/>
      <c r="H735" s="244"/>
      <c r="I735" s="91">
        <f t="shared" si="116"/>
        <v>0</v>
      </c>
      <c r="J735" s="32"/>
      <c r="K735" s="32"/>
      <c r="L735" s="32"/>
      <c r="M735" s="32"/>
      <c r="N735" s="32"/>
      <c r="O735" s="32"/>
      <c r="P735" s="32"/>
      <c r="Q735" s="32"/>
      <c r="R735" s="186"/>
      <c r="S735" s="186"/>
      <c r="T735" s="254"/>
      <c r="U735" s="254">
        <f t="shared" si="112"/>
        <v>0</v>
      </c>
      <c r="V735" s="254">
        <f t="shared" si="113"/>
        <v>0</v>
      </c>
      <c r="W735" s="255"/>
      <c r="X735" s="26">
        <f t="shared" si="117"/>
        <v>0</v>
      </c>
      <c r="Y735" s="26">
        <f t="shared" si="114"/>
        <v>0</v>
      </c>
      <c r="Z735" s="26">
        <f t="shared" si="115"/>
        <v>0</v>
      </c>
      <c r="AA735" s="32" t="str">
        <f t="shared" si="118"/>
        <v>-</v>
      </c>
      <c r="AB735" s="289"/>
      <c r="AC735" s="289"/>
      <c r="AD735" s="32">
        <v>3</v>
      </c>
      <c r="AE735" s="32" t="str">
        <f t="shared" si="119"/>
        <v>25</v>
      </c>
      <c r="AF735" s="32"/>
      <c r="AG735" s="32"/>
      <c r="AH735" s="32"/>
      <c r="AI735" s="32"/>
      <c r="AJ735" s="32"/>
      <c r="AK735" s="32"/>
      <c r="AL735" s="32"/>
      <c r="AM735" s="32">
        <v>600</v>
      </c>
      <c r="AN735" s="32" t="str">
        <f t="shared" si="110"/>
        <v>No Retargeting</v>
      </c>
      <c r="AO735" s="32" t="s">
        <v>589</v>
      </c>
      <c r="AP735" s="32" t="str">
        <f t="shared" si="111"/>
        <v>no contextual</v>
      </c>
      <c r="AQ735" s="32"/>
      <c r="AR735" s="32"/>
      <c r="AS735" s="32"/>
      <c r="AT735" s="32"/>
    </row>
    <row r="736" spans="2:46" ht="15" customHeight="1" x14ac:dyDescent="0.25">
      <c r="B736" s="32">
        <v>20160728</v>
      </c>
      <c r="C736" s="32"/>
      <c r="D736" s="32"/>
      <c r="E736" s="32"/>
      <c r="F736" s="32"/>
      <c r="G736" s="244"/>
      <c r="H736" s="244"/>
      <c r="I736" s="91">
        <f t="shared" si="116"/>
        <v>0</v>
      </c>
      <c r="J736" s="32"/>
      <c r="K736" s="32"/>
      <c r="L736" s="32"/>
      <c r="M736" s="32"/>
      <c r="N736" s="32"/>
      <c r="O736" s="32"/>
      <c r="P736" s="32"/>
      <c r="Q736" s="32"/>
      <c r="R736" s="186"/>
      <c r="S736" s="186"/>
      <c r="T736" s="254"/>
      <c r="U736" s="254">
        <f t="shared" si="112"/>
        <v>0</v>
      </c>
      <c r="V736" s="254">
        <f t="shared" si="113"/>
        <v>0</v>
      </c>
      <c r="W736" s="255"/>
      <c r="X736" s="26">
        <f t="shared" si="117"/>
        <v>0</v>
      </c>
      <c r="Y736" s="26">
        <f t="shared" si="114"/>
        <v>0</v>
      </c>
      <c r="Z736" s="26">
        <f t="shared" si="115"/>
        <v>0</v>
      </c>
      <c r="AA736" s="32" t="str">
        <f t="shared" si="118"/>
        <v>-</v>
      </c>
      <c r="AB736" s="289"/>
      <c r="AC736" s="289"/>
      <c r="AD736" s="32">
        <v>3</v>
      </c>
      <c r="AE736" s="32" t="str">
        <f t="shared" si="119"/>
        <v>25</v>
      </c>
      <c r="AF736" s="32"/>
      <c r="AG736" s="32"/>
      <c r="AH736" s="32"/>
      <c r="AI736" s="32"/>
      <c r="AJ736" s="32"/>
      <c r="AK736" s="32"/>
      <c r="AL736" s="32"/>
      <c r="AM736" s="32">
        <v>601</v>
      </c>
      <c r="AN736" s="32" t="str">
        <f t="shared" si="110"/>
        <v>No Retargeting</v>
      </c>
      <c r="AO736" s="32" t="s">
        <v>589</v>
      </c>
      <c r="AP736" s="32" t="str">
        <f t="shared" si="111"/>
        <v>no contextual</v>
      </c>
      <c r="AQ736" s="32"/>
      <c r="AR736" s="32"/>
      <c r="AS736" s="32"/>
      <c r="AT736" s="32"/>
    </row>
    <row r="737" spans="2:46" ht="15" customHeight="1" x14ac:dyDescent="0.25">
      <c r="B737" s="32">
        <v>20160729</v>
      </c>
      <c r="C737" s="32"/>
      <c r="D737" s="32"/>
      <c r="E737" s="32"/>
      <c r="F737" s="32"/>
      <c r="G737" s="244"/>
      <c r="H737" s="244"/>
      <c r="I737" s="91">
        <f t="shared" si="116"/>
        <v>0</v>
      </c>
      <c r="J737" s="32"/>
      <c r="K737" s="32"/>
      <c r="L737" s="32"/>
      <c r="M737" s="32"/>
      <c r="N737" s="32"/>
      <c r="O737" s="32"/>
      <c r="P737" s="32"/>
      <c r="Q737" s="32"/>
      <c r="R737" s="186"/>
      <c r="S737" s="186"/>
      <c r="T737" s="254"/>
      <c r="U737" s="254">
        <f t="shared" si="112"/>
        <v>0</v>
      </c>
      <c r="V737" s="254">
        <f t="shared" si="113"/>
        <v>0</v>
      </c>
      <c r="W737" s="255"/>
      <c r="X737" s="26">
        <f t="shared" si="117"/>
        <v>0</v>
      </c>
      <c r="Y737" s="26">
        <f t="shared" si="114"/>
        <v>0</v>
      </c>
      <c r="Z737" s="26">
        <f t="shared" si="115"/>
        <v>0</v>
      </c>
      <c r="AA737" s="32" t="str">
        <f t="shared" si="118"/>
        <v>-</v>
      </c>
      <c r="AB737" s="289"/>
      <c r="AC737" s="289"/>
      <c r="AD737" s="32">
        <v>3</v>
      </c>
      <c r="AE737" s="32" t="str">
        <f t="shared" si="119"/>
        <v>25</v>
      </c>
      <c r="AF737" s="32"/>
      <c r="AG737" s="32"/>
      <c r="AH737" s="32"/>
      <c r="AI737" s="32"/>
      <c r="AJ737" s="32"/>
      <c r="AK737" s="32"/>
      <c r="AL737" s="32"/>
      <c r="AM737" s="32">
        <v>602</v>
      </c>
      <c r="AN737" s="32" t="str">
        <f t="shared" si="110"/>
        <v>No Retargeting</v>
      </c>
      <c r="AO737" s="32" t="s">
        <v>589</v>
      </c>
      <c r="AP737" s="32" t="str">
        <f t="shared" si="111"/>
        <v>no contextual</v>
      </c>
      <c r="AQ737" s="32"/>
      <c r="AR737" s="32"/>
      <c r="AS737" s="32"/>
      <c r="AT737" s="32"/>
    </row>
    <row r="738" spans="2:46" ht="15" customHeight="1" x14ac:dyDescent="0.25">
      <c r="B738" s="32">
        <v>20160730</v>
      </c>
      <c r="C738" s="32"/>
      <c r="D738" s="32"/>
      <c r="E738" s="32"/>
      <c r="F738" s="32"/>
      <c r="G738" s="244"/>
      <c r="H738" s="244"/>
      <c r="I738" s="91">
        <f t="shared" si="116"/>
        <v>0</v>
      </c>
      <c r="J738" s="32"/>
      <c r="K738" s="32"/>
      <c r="L738" s="32"/>
      <c r="M738" s="32"/>
      <c r="N738" s="32"/>
      <c r="O738" s="32"/>
      <c r="P738" s="32"/>
      <c r="Q738" s="32"/>
      <c r="R738" s="186"/>
      <c r="S738" s="186"/>
      <c r="T738" s="254"/>
      <c r="U738" s="254">
        <f t="shared" si="112"/>
        <v>0</v>
      </c>
      <c r="V738" s="254">
        <f t="shared" si="113"/>
        <v>0</v>
      </c>
      <c r="W738" s="255"/>
      <c r="X738" s="26">
        <f t="shared" si="117"/>
        <v>0</v>
      </c>
      <c r="Y738" s="26">
        <f t="shared" si="114"/>
        <v>0</v>
      </c>
      <c r="Z738" s="26">
        <f t="shared" si="115"/>
        <v>0</v>
      </c>
      <c r="AA738" s="32" t="str">
        <f t="shared" si="118"/>
        <v>-</v>
      </c>
      <c r="AB738" s="289"/>
      <c r="AC738" s="289"/>
      <c r="AD738" s="32">
        <v>3</v>
      </c>
      <c r="AE738" s="32" t="str">
        <f t="shared" si="119"/>
        <v>25</v>
      </c>
      <c r="AF738" s="32"/>
      <c r="AG738" s="32"/>
      <c r="AH738" s="32"/>
      <c r="AI738" s="32"/>
      <c r="AJ738" s="32"/>
      <c r="AK738" s="32"/>
      <c r="AL738" s="32"/>
      <c r="AM738" s="32">
        <v>603</v>
      </c>
      <c r="AN738" s="32" t="str">
        <f t="shared" si="110"/>
        <v>No Retargeting</v>
      </c>
      <c r="AO738" s="32" t="s">
        <v>589</v>
      </c>
      <c r="AP738" s="32" t="str">
        <f t="shared" si="111"/>
        <v>no contextual</v>
      </c>
      <c r="AQ738" s="32"/>
      <c r="AR738" s="32"/>
      <c r="AS738" s="32"/>
      <c r="AT738" s="32"/>
    </row>
    <row r="739" spans="2:46" ht="15" customHeight="1" x14ac:dyDescent="0.25">
      <c r="B739" s="32">
        <v>20160731</v>
      </c>
      <c r="C739" s="32"/>
      <c r="D739" s="32"/>
      <c r="E739" s="32"/>
      <c r="F739" s="32"/>
      <c r="G739" s="244"/>
      <c r="H739" s="244"/>
      <c r="I739" s="91">
        <f t="shared" si="116"/>
        <v>0</v>
      </c>
      <c r="J739" s="32"/>
      <c r="K739" s="32"/>
      <c r="L739" s="32"/>
      <c r="M739" s="32"/>
      <c r="N739" s="32"/>
      <c r="O739" s="32"/>
      <c r="P739" s="32"/>
      <c r="Q739" s="32"/>
      <c r="R739" s="186"/>
      <c r="S739" s="186"/>
      <c r="T739" s="254"/>
      <c r="U739" s="254">
        <f t="shared" si="112"/>
        <v>0</v>
      </c>
      <c r="V739" s="254">
        <f t="shared" si="113"/>
        <v>0</v>
      </c>
      <c r="W739" s="255"/>
      <c r="X739" s="26">
        <f t="shared" si="117"/>
        <v>0</v>
      </c>
      <c r="Y739" s="26">
        <f t="shared" si="114"/>
        <v>0</v>
      </c>
      <c r="Z739" s="26">
        <f t="shared" si="115"/>
        <v>0</v>
      </c>
      <c r="AA739" s="32" t="str">
        <f t="shared" si="118"/>
        <v>-</v>
      </c>
      <c r="AB739" s="289"/>
      <c r="AC739" s="289"/>
      <c r="AD739" s="32">
        <v>3</v>
      </c>
      <c r="AE739" s="32" t="str">
        <f t="shared" si="119"/>
        <v>25</v>
      </c>
      <c r="AF739" s="32"/>
      <c r="AG739" s="32"/>
      <c r="AH739" s="32"/>
      <c r="AI739" s="32"/>
      <c r="AJ739" s="32"/>
      <c r="AK739" s="32"/>
      <c r="AL739" s="32"/>
      <c r="AM739" s="32">
        <v>604</v>
      </c>
      <c r="AN739" s="32" t="str">
        <f t="shared" si="110"/>
        <v>No Retargeting</v>
      </c>
      <c r="AO739" s="32" t="s">
        <v>589</v>
      </c>
      <c r="AP739" s="32" t="str">
        <f t="shared" si="111"/>
        <v>no contextual</v>
      </c>
      <c r="AQ739" s="32"/>
      <c r="AR739" s="32"/>
      <c r="AS739" s="32"/>
      <c r="AT739" s="32"/>
    </row>
    <row r="740" spans="2:46" ht="15" customHeight="1" x14ac:dyDescent="0.25">
      <c r="B740" s="32">
        <v>20160732</v>
      </c>
      <c r="C740" s="32"/>
      <c r="D740" s="32"/>
      <c r="E740" s="32"/>
      <c r="F740" s="32"/>
      <c r="G740" s="244"/>
      <c r="H740" s="244"/>
      <c r="I740" s="91">
        <f t="shared" si="116"/>
        <v>0</v>
      </c>
      <c r="J740" s="32"/>
      <c r="K740" s="32"/>
      <c r="L740" s="32"/>
      <c r="M740" s="32"/>
      <c r="N740" s="32"/>
      <c r="O740" s="32"/>
      <c r="P740" s="32"/>
      <c r="Q740" s="32"/>
      <c r="R740" s="186"/>
      <c r="S740" s="186"/>
      <c r="T740" s="254"/>
      <c r="U740" s="254">
        <f t="shared" si="112"/>
        <v>0</v>
      </c>
      <c r="V740" s="254">
        <f t="shared" si="113"/>
        <v>0</v>
      </c>
      <c r="W740" s="255"/>
      <c r="X740" s="26">
        <f t="shared" si="117"/>
        <v>0</v>
      </c>
      <c r="Y740" s="26">
        <f t="shared" si="114"/>
        <v>0</v>
      </c>
      <c r="Z740" s="26">
        <f t="shared" si="115"/>
        <v>0</v>
      </c>
      <c r="AA740" s="32" t="str">
        <f t="shared" si="118"/>
        <v>-</v>
      </c>
      <c r="AB740" s="289"/>
      <c r="AC740" s="289"/>
      <c r="AD740" s="32">
        <v>3</v>
      </c>
      <c r="AE740" s="32" t="str">
        <f t="shared" si="119"/>
        <v>25</v>
      </c>
      <c r="AF740" s="32"/>
      <c r="AG740" s="32"/>
      <c r="AH740" s="32"/>
      <c r="AI740" s="32"/>
      <c r="AJ740" s="32"/>
      <c r="AK740" s="32"/>
      <c r="AL740" s="32"/>
      <c r="AM740" s="32">
        <v>605</v>
      </c>
      <c r="AN740" s="32" t="str">
        <f t="shared" si="110"/>
        <v>No Retargeting</v>
      </c>
      <c r="AO740" s="32" t="s">
        <v>589</v>
      </c>
      <c r="AP740" s="32" t="str">
        <f t="shared" si="111"/>
        <v>no contextual</v>
      </c>
      <c r="AQ740" s="32"/>
      <c r="AR740" s="32"/>
      <c r="AS740" s="32"/>
      <c r="AT740" s="32"/>
    </row>
    <row r="741" spans="2:46" ht="15" customHeight="1" x14ac:dyDescent="0.25">
      <c r="B741" s="32">
        <v>20160733</v>
      </c>
      <c r="C741" s="32"/>
      <c r="D741" s="32"/>
      <c r="E741" s="32"/>
      <c r="F741" s="32"/>
      <c r="G741" s="244"/>
      <c r="H741" s="244"/>
      <c r="I741" s="91">
        <f t="shared" si="116"/>
        <v>0</v>
      </c>
      <c r="J741" s="32"/>
      <c r="K741" s="32"/>
      <c r="L741" s="32"/>
      <c r="M741" s="32"/>
      <c r="N741" s="32"/>
      <c r="O741" s="32"/>
      <c r="P741" s="32"/>
      <c r="Q741" s="32"/>
      <c r="R741" s="186"/>
      <c r="S741" s="186"/>
      <c r="T741" s="254"/>
      <c r="U741" s="254">
        <f t="shared" si="112"/>
        <v>0</v>
      </c>
      <c r="V741" s="254">
        <f t="shared" si="113"/>
        <v>0</v>
      </c>
      <c r="W741" s="255"/>
      <c r="X741" s="26">
        <f t="shared" si="117"/>
        <v>0</v>
      </c>
      <c r="Y741" s="26">
        <f t="shared" si="114"/>
        <v>0</v>
      </c>
      <c r="Z741" s="26">
        <f t="shared" si="115"/>
        <v>0</v>
      </c>
      <c r="AA741" s="32" t="str">
        <f t="shared" si="118"/>
        <v>-</v>
      </c>
      <c r="AB741" s="289"/>
      <c r="AC741" s="289"/>
      <c r="AD741" s="32">
        <v>3</v>
      </c>
      <c r="AE741" s="32" t="str">
        <f t="shared" si="119"/>
        <v>25</v>
      </c>
      <c r="AF741" s="32"/>
      <c r="AG741" s="32"/>
      <c r="AH741" s="32"/>
      <c r="AI741" s="32"/>
      <c r="AJ741" s="32"/>
      <c r="AK741" s="32"/>
      <c r="AL741" s="32"/>
      <c r="AM741" s="32">
        <v>606</v>
      </c>
      <c r="AN741" s="32" t="str">
        <f t="shared" si="110"/>
        <v>No Retargeting</v>
      </c>
      <c r="AO741" s="32" t="s">
        <v>589</v>
      </c>
      <c r="AP741" s="32" t="str">
        <f t="shared" si="111"/>
        <v>no contextual</v>
      </c>
      <c r="AQ741" s="32"/>
      <c r="AR741" s="32"/>
      <c r="AS741" s="32"/>
      <c r="AT741" s="32"/>
    </row>
    <row r="742" spans="2:46" ht="15" customHeight="1" x14ac:dyDescent="0.25">
      <c r="B742" s="32">
        <v>20160734</v>
      </c>
      <c r="C742" s="32"/>
      <c r="D742" s="32"/>
      <c r="E742" s="32"/>
      <c r="F742" s="32"/>
      <c r="G742" s="244"/>
      <c r="H742" s="244"/>
      <c r="I742" s="91">
        <f t="shared" si="116"/>
        <v>0</v>
      </c>
      <c r="J742" s="32"/>
      <c r="K742" s="32"/>
      <c r="L742" s="32"/>
      <c r="M742" s="32"/>
      <c r="N742" s="32"/>
      <c r="O742" s="32"/>
      <c r="P742" s="32"/>
      <c r="Q742" s="32"/>
      <c r="R742" s="186"/>
      <c r="S742" s="186"/>
      <c r="T742" s="254"/>
      <c r="U742" s="254">
        <f t="shared" si="112"/>
        <v>0</v>
      </c>
      <c r="V742" s="254">
        <f t="shared" si="113"/>
        <v>0</v>
      </c>
      <c r="W742" s="255"/>
      <c r="X742" s="26">
        <f t="shared" si="117"/>
        <v>0</v>
      </c>
      <c r="Y742" s="26">
        <f t="shared" si="114"/>
        <v>0</v>
      </c>
      <c r="Z742" s="26">
        <f t="shared" si="115"/>
        <v>0</v>
      </c>
      <c r="AA742" s="32" t="str">
        <f t="shared" si="118"/>
        <v>-</v>
      </c>
      <c r="AB742" s="289"/>
      <c r="AC742" s="289"/>
      <c r="AD742" s="32">
        <v>3</v>
      </c>
      <c r="AE742" s="32" t="str">
        <f t="shared" si="119"/>
        <v>25</v>
      </c>
      <c r="AF742" s="32"/>
      <c r="AG742" s="32"/>
      <c r="AH742" s="32"/>
      <c r="AI742" s="32"/>
      <c r="AJ742" s="32"/>
      <c r="AK742" s="32"/>
      <c r="AL742" s="32"/>
      <c r="AM742" s="32">
        <v>607</v>
      </c>
      <c r="AN742" s="32" t="str">
        <f t="shared" si="110"/>
        <v>No Retargeting</v>
      </c>
      <c r="AO742" s="32" t="s">
        <v>589</v>
      </c>
      <c r="AP742" s="32" t="str">
        <f t="shared" si="111"/>
        <v>no contextual</v>
      </c>
      <c r="AQ742" s="32"/>
      <c r="AR742" s="32"/>
      <c r="AS742" s="32"/>
      <c r="AT742" s="32"/>
    </row>
    <row r="743" spans="2:46" ht="15" customHeight="1" x14ac:dyDescent="0.25">
      <c r="B743" s="32">
        <v>20160735</v>
      </c>
      <c r="C743" s="32"/>
      <c r="D743" s="32"/>
      <c r="E743" s="32"/>
      <c r="F743" s="32"/>
      <c r="G743" s="244"/>
      <c r="H743" s="244"/>
      <c r="I743" s="91">
        <f t="shared" si="116"/>
        <v>0</v>
      </c>
      <c r="J743" s="32"/>
      <c r="K743" s="32"/>
      <c r="L743" s="32"/>
      <c r="M743" s="32"/>
      <c r="N743" s="32"/>
      <c r="O743" s="32"/>
      <c r="P743" s="32"/>
      <c r="Q743" s="32"/>
      <c r="R743" s="186"/>
      <c r="S743" s="186"/>
      <c r="T743" s="254"/>
      <c r="U743" s="254">
        <f t="shared" si="112"/>
        <v>0</v>
      </c>
      <c r="V743" s="254">
        <f t="shared" si="113"/>
        <v>0</v>
      </c>
      <c r="W743" s="255"/>
      <c r="X743" s="26">
        <f t="shared" si="117"/>
        <v>0</v>
      </c>
      <c r="Y743" s="26">
        <f t="shared" si="114"/>
        <v>0</v>
      </c>
      <c r="Z743" s="26">
        <f t="shared" si="115"/>
        <v>0</v>
      </c>
      <c r="AA743" s="32" t="str">
        <f t="shared" si="118"/>
        <v>-</v>
      </c>
      <c r="AB743" s="289"/>
      <c r="AC743" s="289"/>
      <c r="AD743" s="32">
        <v>3</v>
      </c>
      <c r="AE743" s="32" t="str">
        <f t="shared" si="119"/>
        <v>25</v>
      </c>
      <c r="AF743" s="32"/>
      <c r="AG743" s="32"/>
      <c r="AH743" s="32"/>
      <c r="AI743" s="32"/>
      <c r="AJ743" s="32"/>
      <c r="AK743" s="32"/>
      <c r="AL743" s="32"/>
      <c r="AM743" s="32">
        <v>608</v>
      </c>
      <c r="AN743" s="32" t="str">
        <f t="shared" si="110"/>
        <v>No Retargeting</v>
      </c>
      <c r="AO743" s="32" t="s">
        <v>589</v>
      </c>
      <c r="AP743" s="32" t="str">
        <f t="shared" si="111"/>
        <v>no contextual</v>
      </c>
      <c r="AQ743" s="32"/>
      <c r="AR743" s="32"/>
      <c r="AS743" s="32"/>
      <c r="AT743" s="32"/>
    </row>
    <row r="744" spans="2:46" ht="15" customHeight="1" x14ac:dyDescent="0.25">
      <c r="B744" s="32">
        <v>20160736</v>
      </c>
      <c r="C744" s="32"/>
      <c r="D744" s="32"/>
      <c r="E744" s="32"/>
      <c r="F744" s="32"/>
      <c r="G744" s="244"/>
      <c r="H744" s="244"/>
      <c r="I744" s="91">
        <f t="shared" si="116"/>
        <v>0</v>
      </c>
      <c r="J744" s="32"/>
      <c r="K744" s="32"/>
      <c r="L744" s="32"/>
      <c r="M744" s="32"/>
      <c r="N744" s="32"/>
      <c r="O744" s="32"/>
      <c r="P744" s="32"/>
      <c r="Q744" s="32"/>
      <c r="R744" s="186"/>
      <c r="S744" s="186"/>
      <c r="T744" s="254"/>
      <c r="U744" s="254">
        <f t="shared" si="112"/>
        <v>0</v>
      </c>
      <c r="V744" s="254">
        <f t="shared" si="113"/>
        <v>0</v>
      </c>
      <c r="W744" s="255"/>
      <c r="X744" s="26">
        <f t="shared" si="117"/>
        <v>0</v>
      </c>
      <c r="Y744" s="26">
        <f t="shared" si="114"/>
        <v>0</v>
      </c>
      <c r="Z744" s="26">
        <f t="shared" si="115"/>
        <v>0</v>
      </c>
      <c r="AA744" s="32" t="str">
        <f t="shared" si="118"/>
        <v>-</v>
      </c>
      <c r="AB744" s="289"/>
      <c r="AC744" s="289"/>
      <c r="AD744" s="32">
        <v>3</v>
      </c>
      <c r="AE744" s="32" t="str">
        <f t="shared" si="119"/>
        <v>25</v>
      </c>
      <c r="AF744" s="32"/>
      <c r="AG744" s="32"/>
      <c r="AH744" s="32"/>
      <c r="AI744" s="32"/>
      <c r="AJ744" s="32"/>
      <c r="AK744" s="32"/>
      <c r="AL744" s="32"/>
      <c r="AM744" s="32">
        <v>609</v>
      </c>
      <c r="AN744" s="32" t="str">
        <f t="shared" si="110"/>
        <v>No Retargeting</v>
      </c>
      <c r="AO744" s="32" t="s">
        <v>589</v>
      </c>
      <c r="AP744" s="32" t="str">
        <f t="shared" si="111"/>
        <v>no contextual</v>
      </c>
      <c r="AQ744" s="32"/>
      <c r="AR744" s="32"/>
      <c r="AS744" s="32"/>
      <c r="AT744" s="32"/>
    </row>
    <row r="745" spans="2:46" ht="15" customHeight="1" x14ac:dyDescent="0.25">
      <c r="B745" s="32">
        <v>20160737</v>
      </c>
      <c r="C745" s="32"/>
      <c r="D745" s="32"/>
      <c r="E745" s="32"/>
      <c r="F745" s="32"/>
      <c r="G745" s="244"/>
      <c r="H745" s="244"/>
      <c r="I745" s="91">
        <f t="shared" si="116"/>
        <v>0</v>
      </c>
      <c r="J745" s="32"/>
      <c r="K745" s="32"/>
      <c r="L745" s="32"/>
      <c r="M745" s="32"/>
      <c r="N745" s="32"/>
      <c r="O745" s="32"/>
      <c r="P745" s="32"/>
      <c r="Q745" s="32"/>
      <c r="R745" s="186"/>
      <c r="S745" s="186"/>
      <c r="T745" s="254"/>
      <c r="U745" s="254">
        <f t="shared" si="112"/>
        <v>0</v>
      </c>
      <c r="V745" s="254">
        <f t="shared" si="113"/>
        <v>0</v>
      </c>
      <c r="W745" s="255"/>
      <c r="X745" s="26">
        <f t="shared" si="117"/>
        <v>0</v>
      </c>
      <c r="Y745" s="26">
        <f t="shared" si="114"/>
        <v>0</v>
      </c>
      <c r="Z745" s="26">
        <f t="shared" si="115"/>
        <v>0</v>
      </c>
      <c r="AA745" s="32" t="str">
        <f t="shared" si="118"/>
        <v>-</v>
      </c>
      <c r="AB745" s="289"/>
      <c r="AC745" s="289"/>
      <c r="AD745" s="32">
        <v>3</v>
      </c>
      <c r="AE745" s="32" t="str">
        <f t="shared" si="119"/>
        <v>25</v>
      </c>
      <c r="AF745" s="32"/>
      <c r="AG745" s="32"/>
      <c r="AH745" s="32"/>
      <c r="AI745" s="32"/>
      <c r="AJ745" s="32"/>
      <c r="AK745" s="32"/>
      <c r="AL745" s="32"/>
      <c r="AM745" s="32">
        <v>610</v>
      </c>
      <c r="AN745" s="32" t="str">
        <f t="shared" si="110"/>
        <v>No Retargeting</v>
      </c>
      <c r="AO745" s="32" t="s">
        <v>589</v>
      </c>
      <c r="AP745" s="32" t="str">
        <f t="shared" si="111"/>
        <v>no contextual</v>
      </c>
      <c r="AQ745" s="32"/>
      <c r="AR745" s="32"/>
      <c r="AS745" s="32"/>
      <c r="AT745" s="32"/>
    </row>
    <row r="746" spans="2:46" ht="15" customHeight="1" x14ac:dyDescent="0.25">
      <c r="B746" s="32">
        <v>20160738</v>
      </c>
      <c r="C746" s="32"/>
      <c r="D746" s="32"/>
      <c r="E746" s="32"/>
      <c r="F746" s="32"/>
      <c r="G746" s="244"/>
      <c r="H746" s="244"/>
      <c r="I746" s="91">
        <f t="shared" si="116"/>
        <v>0</v>
      </c>
      <c r="J746" s="32"/>
      <c r="K746" s="32"/>
      <c r="L746" s="32"/>
      <c r="M746" s="32"/>
      <c r="N746" s="32"/>
      <c r="O746" s="32"/>
      <c r="P746" s="32"/>
      <c r="Q746" s="32"/>
      <c r="R746" s="186"/>
      <c r="S746" s="186"/>
      <c r="T746" s="254"/>
      <c r="U746" s="254">
        <f t="shared" si="112"/>
        <v>0</v>
      </c>
      <c r="V746" s="254">
        <f t="shared" si="113"/>
        <v>0</v>
      </c>
      <c r="W746" s="255"/>
      <c r="X746" s="26">
        <f t="shared" si="117"/>
        <v>0</v>
      </c>
      <c r="Y746" s="26">
        <f t="shared" si="114"/>
        <v>0</v>
      </c>
      <c r="Z746" s="26">
        <f t="shared" si="115"/>
        <v>0</v>
      </c>
      <c r="AA746" s="32" t="str">
        <f t="shared" si="118"/>
        <v>-</v>
      </c>
      <c r="AB746" s="289"/>
      <c r="AC746" s="289"/>
      <c r="AD746" s="32">
        <v>3</v>
      </c>
      <c r="AE746" s="32" t="str">
        <f t="shared" si="119"/>
        <v>25</v>
      </c>
      <c r="AF746" s="32"/>
      <c r="AG746" s="32"/>
      <c r="AH746" s="32"/>
      <c r="AI746" s="32"/>
      <c r="AJ746" s="32"/>
      <c r="AK746" s="32"/>
      <c r="AL746" s="32"/>
      <c r="AM746" s="32">
        <v>611</v>
      </c>
      <c r="AN746" s="32" t="str">
        <f t="shared" si="110"/>
        <v>No Retargeting</v>
      </c>
      <c r="AO746" s="32" t="s">
        <v>589</v>
      </c>
      <c r="AP746" s="32" t="str">
        <f t="shared" si="111"/>
        <v>no contextual</v>
      </c>
      <c r="AQ746" s="32"/>
      <c r="AR746" s="32"/>
      <c r="AS746" s="32"/>
      <c r="AT746" s="32"/>
    </row>
    <row r="747" spans="2:46" ht="15" customHeight="1" x14ac:dyDescent="0.25">
      <c r="B747" s="32">
        <v>20160739</v>
      </c>
      <c r="C747" s="32"/>
      <c r="D747" s="32"/>
      <c r="E747" s="32"/>
      <c r="F747" s="32"/>
      <c r="G747" s="244"/>
      <c r="H747" s="244"/>
      <c r="I747" s="91">
        <f t="shared" si="116"/>
        <v>0</v>
      </c>
      <c r="J747" s="32"/>
      <c r="K747" s="32"/>
      <c r="L747" s="32"/>
      <c r="M747" s="32"/>
      <c r="N747" s="32"/>
      <c r="O747" s="32"/>
      <c r="P747" s="32"/>
      <c r="Q747" s="32"/>
      <c r="R747" s="186"/>
      <c r="S747" s="186"/>
      <c r="T747" s="254"/>
      <c r="U747" s="254">
        <f t="shared" si="112"/>
        <v>0</v>
      </c>
      <c r="V747" s="254">
        <f t="shared" si="113"/>
        <v>0</v>
      </c>
      <c r="W747" s="255"/>
      <c r="X747" s="26">
        <f t="shared" si="117"/>
        <v>0</v>
      </c>
      <c r="Y747" s="26">
        <f t="shared" si="114"/>
        <v>0</v>
      </c>
      <c r="Z747" s="26">
        <f t="shared" si="115"/>
        <v>0</v>
      </c>
      <c r="AA747" s="32" t="str">
        <f t="shared" si="118"/>
        <v>-</v>
      </c>
      <c r="AB747" s="289"/>
      <c r="AC747" s="289"/>
      <c r="AD747" s="32">
        <v>3</v>
      </c>
      <c r="AE747" s="32" t="str">
        <f t="shared" si="119"/>
        <v>25</v>
      </c>
      <c r="AF747" s="32"/>
      <c r="AG747" s="32"/>
      <c r="AH747" s="32"/>
      <c r="AI747" s="32"/>
      <c r="AJ747" s="32"/>
      <c r="AK747" s="32"/>
      <c r="AL747" s="32"/>
      <c r="AM747" s="32">
        <v>612</v>
      </c>
      <c r="AN747" s="32" t="str">
        <f t="shared" si="110"/>
        <v>No Retargeting</v>
      </c>
      <c r="AO747" s="32" t="s">
        <v>589</v>
      </c>
      <c r="AP747" s="32" t="str">
        <f t="shared" si="111"/>
        <v>no contextual</v>
      </c>
      <c r="AQ747" s="32"/>
      <c r="AR747" s="32"/>
      <c r="AS747" s="32"/>
      <c r="AT747" s="32"/>
    </row>
    <row r="748" spans="2:46" ht="15" customHeight="1" x14ac:dyDescent="0.25">
      <c r="B748" s="32">
        <v>20160740</v>
      </c>
      <c r="C748" s="32"/>
      <c r="D748" s="32"/>
      <c r="E748" s="32"/>
      <c r="F748" s="32"/>
      <c r="G748" s="244"/>
      <c r="H748" s="244"/>
      <c r="I748" s="91">
        <f t="shared" si="116"/>
        <v>0</v>
      </c>
      <c r="J748" s="32"/>
      <c r="K748" s="32"/>
      <c r="L748" s="32"/>
      <c r="M748" s="32"/>
      <c r="N748" s="32"/>
      <c r="O748" s="32"/>
      <c r="P748" s="32"/>
      <c r="Q748" s="32"/>
      <c r="R748" s="186"/>
      <c r="S748" s="186"/>
      <c r="T748" s="254"/>
      <c r="U748" s="254">
        <f t="shared" si="112"/>
        <v>0</v>
      </c>
      <c r="V748" s="254">
        <f t="shared" si="113"/>
        <v>0</v>
      </c>
      <c r="W748" s="255"/>
      <c r="X748" s="26">
        <f t="shared" si="117"/>
        <v>0</v>
      </c>
      <c r="Y748" s="26">
        <f t="shared" si="114"/>
        <v>0</v>
      </c>
      <c r="Z748" s="26">
        <f t="shared" si="115"/>
        <v>0</v>
      </c>
      <c r="AA748" s="32" t="str">
        <f t="shared" si="118"/>
        <v>-</v>
      </c>
      <c r="AB748" s="289"/>
      <c r="AC748" s="289"/>
      <c r="AD748" s="32">
        <v>3</v>
      </c>
      <c r="AE748" s="32" t="str">
        <f t="shared" si="119"/>
        <v>25</v>
      </c>
      <c r="AF748" s="32"/>
      <c r="AG748" s="32"/>
      <c r="AH748" s="32"/>
      <c r="AI748" s="32"/>
      <c r="AJ748" s="32"/>
      <c r="AK748" s="32"/>
      <c r="AL748" s="32"/>
      <c r="AM748" s="32">
        <v>613</v>
      </c>
      <c r="AN748" s="32" t="str">
        <f t="shared" si="110"/>
        <v>No Retargeting</v>
      </c>
      <c r="AO748" s="32" t="s">
        <v>589</v>
      </c>
      <c r="AP748" s="32" t="str">
        <f t="shared" si="111"/>
        <v>no contextual</v>
      </c>
      <c r="AQ748" s="32"/>
      <c r="AR748" s="32"/>
      <c r="AS748" s="32"/>
      <c r="AT748" s="32"/>
    </row>
    <row r="749" spans="2:46" ht="15" customHeight="1" x14ac:dyDescent="0.25">
      <c r="B749" s="32">
        <v>20160741</v>
      </c>
      <c r="C749" s="32"/>
      <c r="D749" s="32"/>
      <c r="E749" s="32"/>
      <c r="F749" s="32"/>
      <c r="G749" s="244"/>
      <c r="H749" s="244"/>
      <c r="I749" s="91">
        <f t="shared" si="116"/>
        <v>0</v>
      </c>
      <c r="J749" s="32"/>
      <c r="K749" s="32"/>
      <c r="L749" s="32"/>
      <c r="M749" s="32"/>
      <c r="N749" s="32"/>
      <c r="O749" s="32"/>
      <c r="P749" s="32"/>
      <c r="Q749" s="32"/>
      <c r="R749" s="186"/>
      <c r="S749" s="186"/>
      <c r="T749" s="254"/>
      <c r="U749" s="254">
        <f t="shared" si="112"/>
        <v>0</v>
      </c>
      <c r="V749" s="254">
        <f t="shared" si="113"/>
        <v>0</v>
      </c>
      <c r="W749" s="255"/>
      <c r="X749" s="26">
        <f t="shared" si="117"/>
        <v>0</v>
      </c>
      <c r="Y749" s="26">
        <f t="shared" si="114"/>
        <v>0</v>
      </c>
      <c r="Z749" s="26">
        <f t="shared" si="115"/>
        <v>0</v>
      </c>
      <c r="AA749" s="32" t="str">
        <f t="shared" si="118"/>
        <v>-</v>
      </c>
      <c r="AB749" s="289"/>
      <c r="AC749" s="289"/>
      <c r="AD749" s="32">
        <v>3</v>
      </c>
      <c r="AE749" s="32" t="str">
        <f t="shared" si="119"/>
        <v>25</v>
      </c>
      <c r="AF749" s="32"/>
      <c r="AG749" s="32"/>
      <c r="AH749" s="32"/>
      <c r="AI749" s="32"/>
      <c r="AJ749" s="32"/>
      <c r="AK749" s="32"/>
      <c r="AL749" s="32"/>
      <c r="AM749" s="32">
        <v>614</v>
      </c>
      <c r="AN749" s="32" t="str">
        <f t="shared" si="110"/>
        <v>No Retargeting</v>
      </c>
      <c r="AO749" s="32" t="s">
        <v>589</v>
      </c>
      <c r="AP749" s="32" t="str">
        <f t="shared" si="111"/>
        <v>no contextual</v>
      </c>
      <c r="AQ749" s="32"/>
      <c r="AR749" s="32"/>
      <c r="AS749" s="32"/>
      <c r="AT749" s="32"/>
    </row>
    <row r="750" spans="2:46" ht="15" customHeight="1" x14ac:dyDescent="0.25">
      <c r="B750" s="32">
        <v>20160742</v>
      </c>
      <c r="C750" s="32"/>
      <c r="D750" s="32"/>
      <c r="E750" s="32"/>
      <c r="F750" s="32"/>
      <c r="G750" s="244"/>
      <c r="H750" s="244"/>
      <c r="I750" s="91">
        <f t="shared" si="116"/>
        <v>0</v>
      </c>
      <c r="J750" s="32"/>
      <c r="K750" s="32"/>
      <c r="L750" s="32"/>
      <c r="M750" s="32"/>
      <c r="N750" s="32"/>
      <c r="O750" s="32"/>
      <c r="P750" s="32"/>
      <c r="Q750" s="32"/>
      <c r="R750" s="186"/>
      <c r="S750" s="186"/>
      <c r="T750" s="254"/>
      <c r="U750" s="254">
        <f t="shared" si="112"/>
        <v>0</v>
      </c>
      <c r="V750" s="254">
        <f t="shared" si="113"/>
        <v>0</v>
      </c>
      <c r="W750" s="255"/>
      <c r="X750" s="26">
        <f t="shared" si="117"/>
        <v>0</v>
      </c>
      <c r="Y750" s="26">
        <f t="shared" si="114"/>
        <v>0</v>
      </c>
      <c r="Z750" s="26">
        <f t="shared" si="115"/>
        <v>0</v>
      </c>
      <c r="AA750" s="32" t="str">
        <f t="shared" si="118"/>
        <v>-</v>
      </c>
      <c r="AB750" s="289"/>
      <c r="AC750" s="289"/>
      <c r="AD750" s="32">
        <v>3</v>
      </c>
      <c r="AE750" s="32" t="str">
        <f t="shared" si="119"/>
        <v>25</v>
      </c>
      <c r="AF750" s="32"/>
      <c r="AG750" s="32"/>
      <c r="AH750" s="32"/>
      <c r="AI750" s="32"/>
      <c r="AJ750" s="32"/>
      <c r="AK750" s="32"/>
      <c r="AL750" s="32"/>
      <c r="AM750" s="32">
        <v>615</v>
      </c>
      <c r="AN750" s="32" t="str">
        <f t="shared" si="110"/>
        <v>No Retargeting</v>
      </c>
      <c r="AO750" s="32" t="s">
        <v>589</v>
      </c>
      <c r="AP750" s="32" t="str">
        <f t="shared" si="111"/>
        <v>no contextual</v>
      </c>
      <c r="AQ750" s="32"/>
      <c r="AR750" s="32"/>
      <c r="AS750" s="32"/>
      <c r="AT750" s="32"/>
    </row>
    <row r="751" spans="2:46" ht="15" customHeight="1" x14ac:dyDescent="0.25">
      <c r="B751" s="32">
        <v>20160743</v>
      </c>
      <c r="C751" s="32"/>
      <c r="D751" s="32"/>
      <c r="E751" s="32"/>
      <c r="F751" s="32"/>
      <c r="G751" s="244"/>
      <c r="H751" s="244"/>
      <c r="I751" s="91">
        <f t="shared" si="116"/>
        <v>0</v>
      </c>
      <c r="J751" s="32"/>
      <c r="K751" s="32"/>
      <c r="L751" s="32"/>
      <c r="M751" s="32"/>
      <c r="N751" s="32"/>
      <c r="O751" s="32"/>
      <c r="P751" s="32"/>
      <c r="Q751" s="32"/>
      <c r="R751" s="186"/>
      <c r="S751" s="186"/>
      <c r="T751" s="254"/>
      <c r="U751" s="254">
        <f t="shared" si="112"/>
        <v>0</v>
      </c>
      <c r="V751" s="254">
        <f t="shared" si="113"/>
        <v>0</v>
      </c>
      <c r="W751" s="255"/>
      <c r="X751" s="26">
        <f t="shared" si="117"/>
        <v>0</v>
      </c>
      <c r="Y751" s="26">
        <f t="shared" si="114"/>
        <v>0</v>
      </c>
      <c r="Z751" s="26">
        <f t="shared" si="115"/>
        <v>0</v>
      </c>
      <c r="AA751" s="32" t="str">
        <f t="shared" si="118"/>
        <v>-</v>
      </c>
      <c r="AB751" s="289"/>
      <c r="AC751" s="289"/>
      <c r="AD751" s="32">
        <v>3</v>
      </c>
      <c r="AE751" s="32" t="str">
        <f t="shared" si="119"/>
        <v>25</v>
      </c>
      <c r="AF751" s="32"/>
      <c r="AG751" s="32"/>
      <c r="AH751" s="32"/>
      <c r="AI751" s="32"/>
      <c r="AJ751" s="32"/>
      <c r="AK751" s="32"/>
      <c r="AL751" s="32"/>
      <c r="AM751" s="32">
        <v>616</v>
      </c>
      <c r="AN751" s="32" t="str">
        <f t="shared" si="110"/>
        <v>No Retargeting</v>
      </c>
      <c r="AO751" s="32" t="s">
        <v>589</v>
      </c>
      <c r="AP751" s="32" t="str">
        <f t="shared" si="111"/>
        <v>no contextual</v>
      </c>
      <c r="AQ751" s="32"/>
      <c r="AR751" s="32"/>
      <c r="AS751" s="32"/>
      <c r="AT751" s="32"/>
    </row>
    <row r="752" spans="2:46" ht="15" customHeight="1" x14ac:dyDescent="0.25">
      <c r="B752" s="32">
        <v>20160744</v>
      </c>
      <c r="C752" s="32"/>
      <c r="D752" s="32"/>
      <c r="E752" s="32"/>
      <c r="F752" s="32"/>
      <c r="G752" s="244"/>
      <c r="H752" s="244"/>
      <c r="I752" s="91">
        <f t="shared" si="116"/>
        <v>0</v>
      </c>
      <c r="J752" s="32"/>
      <c r="K752" s="32"/>
      <c r="L752" s="32"/>
      <c r="M752" s="32"/>
      <c r="N752" s="32"/>
      <c r="O752" s="32"/>
      <c r="P752" s="32"/>
      <c r="Q752" s="32"/>
      <c r="R752" s="186"/>
      <c r="S752" s="186"/>
      <c r="T752" s="254"/>
      <c r="U752" s="254">
        <f t="shared" si="112"/>
        <v>0</v>
      </c>
      <c r="V752" s="254">
        <f t="shared" si="113"/>
        <v>0</v>
      </c>
      <c r="W752" s="255"/>
      <c r="X752" s="26">
        <f t="shared" si="117"/>
        <v>0</v>
      </c>
      <c r="Y752" s="26">
        <f t="shared" si="114"/>
        <v>0</v>
      </c>
      <c r="Z752" s="26">
        <f t="shared" si="115"/>
        <v>0</v>
      </c>
      <c r="AA752" s="32" t="str">
        <f t="shared" si="118"/>
        <v>-</v>
      </c>
      <c r="AB752" s="289"/>
      <c r="AC752" s="289"/>
      <c r="AD752" s="32">
        <v>3</v>
      </c>
      <c r="AE752" s="32" t="str">
        <f t="shared" si="119"/>
        <v>25</v>
      </c>
      <c r="AF752" s="32"/>
      <c r="AG752" s="32"/>
      <c r="AH752" s="32"/>
      <c r="AI752" s="32"/>
      <c r="AJ752" s="32"/>
      <c r="AK752" s="32"/>
      <c r="AL752" s="32"/>
      <c r="AM752" s="32">
        <v>617</v>
      </c>
      <c r="AN752" s="32" t="str">
        <f t="shared" si="110"/>
        <v>No Retargeting</v>
      </c>
      <c r="AO752" s="32" t="s">
        <v>589</v>
      </c>
      <c r="AP752" s="32" t="str">
        <f t="shared" si="111"/>
        <v>no contextual</v>
      </c>
      <c r="AQ752" s="32"/>
      <c r="AR752" s="32"/>
      <c r="AS752" s="32"/>
      <c r="AT752" s="32"/>
    </row>
    <row r="753" spans="2:46" ht="15" customHeight="1" x14ac:dyDescent="0.25">
      <c r="B753" s="32">
        <v>20160745</v>
      </c>
      <c r="C753" s="32"/>
      <c r="D753" s="32"/>
      <c r="E753" s="32"/>
      <c r="F753" s="32"/>
      <c r="G753" s="244"/>
      <c r="H753" s="244"/>
      <c r="I753" s="91">
        <f t="shared" si="116"/>
        <v>0</v>
      </c>
      <c r="J753" s="32"/>
      <c r="K753" s="32"/>
      <c r="L753" s="32"/>
      <c r="M753" s="32"/>
      <c r="N753" s="32"/>
      <c r="O753" s="32"/>
      <c r="P753" s="32"/>
      <c r="Q753" s="32"/>
      <c r="R753" s="186"/>
      <c r="S753" s="186"/>
      <c r="T753" s="254"/>
      <c r="U753" s="254">
        <f t="shared" si="112"/>
        <v>0</v>
      </c>
      <c r="V753" s="254">
        <f t="shared" si="113"/>
        <v>0</v>
      </c>
      <c r="W753" s="255"/>
      <c r="X753" s="26">
        <f t="shared" si="117"/>
        <v>0</v>
      </c>
      <c r="Y753" s="26">
        <f t="shared" si="114"/>
        <v>0</v>
      </c>
      <c r="Z753" s="26">
        <f t="shared" si="115"/>
        <v>0</v>
      </c>
      <c r="AA753" s="32" t="str">
        <f t="shared" si="118"/>
        <v>-</v>
      </c>
      <c r="AB753" s="289"/>
      <c r="AC753" s="289"/>
      <c r="AD753" s="32">
        <v>3</v>
      </c>
      <c r="AE753" s="32" t="str">
        <f t="shared" si="119"/>
        <v>25</v>
      </c>
      <c r="AF753" s="32"/>
      <c r="AG753" s="32"/>
      <c r="AH753" s="32"/>
      <c r="AI753" s="32"/>
      <c r="AJ753" s="32"/>
      <c r="AK753" s="32"/>
      <c r="AL753" s="32"/>
      <c r="AM753" s="32">
        <v>618</v>
      </c>
      <c r="AN753" s="32" t="str">
        <f t="shared" si="110"/>
        <v>No Retargeting</v>
      </c>
      <c r="AO753" s="32" t="s">
        <v>589</v>
      </c>
      <c r="AP753" s="32" t="str">
        <f t="shared" si="111"/>
        <v>no contextual</v>
      </c>
      <c r="AQ753" s="32"/>
      <c r="AR753" s="32"/>
      <c r="AS753" s="32"/>
      <c r="AT753" s="32"/>
    </row>
    <row r="754" spans="2:46" ht="15" customHeight="1" x14ac:dyDescent="0.25">
      <c r="B754" s="32">
        <v>20160746</v>
      </c>
      <c r="C754" s="32"/>
      <c r="D754" s="32"/>
      <c r="E754" s="32"/>
      <c r="F754" s="32"/>
      <c r="G754" s="244"/>
      <c r="H754" s="244"/>
      <c r="I754" s="91">
        <f t="shared" si="116"/>
        <v>0</v>
      </c>
      <c r="J754" s="32"/>
      <c r="K754" s="32"/>
      <c r="L754" s="32"/>
      <c r="M754" s="32"/>
      <c r="N754" s="32"/>
      <c r="O754" s="32"/>
      <c r="P754" s="32"/>
      <c r="Q754" s="32"/>
      <c r="R754" s="186"/>
      <c r="S754" s="186"/>
      <c r="T754" s="254"/>
      <c r="U754" s="254">
        <f t="shared" si="112"/>
        <v>0</v>
      </c>
      <c r="V754" s="254">
        <f t="shared" si="113"/>
        <v>0</v>
      </c>
      <c r="W754" s="255"/>
      <c r="X754" s="26">
        <f t="shared" si="117"/>
        <v>0</v>
      </c>
      <c r="Y754" s="26">
        <f t="shared" si="114"/>
        <v>0</v>
      </c>
      <c r="Z754" s="26">
        <f t="shared" si="115"/>
        <v>0</v>
      </c>
      <c r="AA754" s="32" t="str">
        <f t="shared" si="118"/>
        <v>-</v>
      </c>
      <c r="AB754" s="289"/>
      <c r="AC754" s="289"/>
      <c r="AD754" s="32">
        <v>3</v>
      </c>
      <c r="AE754" s="32" t="str">
        <f t="shared" si="119"/>
        <v>25</v>
      </c>
      <c r="AF754" s="32"/>
      <c r="AG754" s="32"/>
      <c r="AH754" s="32"/>
      <c r="AI754" s="32"/>
      <c r="AJ754" s="32"/>
      <c r="AK754" s="32"/>
      <c r="AL754" s="32"/>
      <c r="AM754" s="32">
        <v>619</v>
      </c>
      <c r="AN754" s="32" t="str">
        <f t="shared" si="110"/>
        <v>No Retargeting</v>
      </c>
      <c r="AO754" s="32" t="s">
        <v>589</v>
      </c>
      <c r="AP754" s="32" t="str">
        <f t="shared" si="111"/>
        <v>no contextual</v>
      </c>
      <c r="AQ754" s="32"/>
      <c r="AR754" s="32"/>
      <c r="AS754" s="32"/>
      <c r="AT754" s="32"/>
    </row>
    <row r="755" spans="2:46" ht="15" customHeight="1" x14ac:dyDescent="0.25">
      <c r="B755" s="32">
        <v>20160747</v>
      </c>
      <c r="C755" s="32"/>
      <c r="D755" s="32"/>
      <c r="E755" s="32"/>
      <c r="F755" s="32"/>
      <c r="G755" s="244"/>
      <c r="H755" s="244"/>
      <c r="I755" s="91">
        <f t="shared" si="116"/>
        <v>0</v>
      </c>
      <c r="J755" s="32"/>
      <c r="K755" s="32"/>
      <c r="L755" s="32"/>
      <c r="M755" s="32"/>
      <c r="N755" s="32"/>
      <c r="O755" s="32"/>
      <c r="P755" s="32"/>
      <c r="Q755" s="32"/>
      <c r="R755" s="186"/>
      <c r="S755" s="186"/>
      <c r="T755" s="254"/>
      <c r="U755" s="254">
        <f t="shared" si="112"/>
        <v>0</v>
      </c>
      <c r="V755" s="254">
        <f t="shared" si="113"/>
        <v>0</v>
      </c>
      <c r="W755" s="255"/>
      <c r="X755" s="26">
        <f t="shared" si="117"/>
        <v>0</v>
      </c>
      <c r="Y755" s="26">
        <f t="shared" si="114"/>
        <v>0</v>
      </c>
      <c r="Z755" s="26">
        <f t="shared" si="115"/>
        <v>0</v>
      </c>
      <c r="AA755" s="32" t="str">
        <f t="shared" si="118"/>
        <v>-</v>
      </c>
      <c r="AB755" s="289"/>
      <c r="AC755" s="289"/>
      <c r="AD755" s="32">
        <v>3</v>
      </c>
      <c r="AE755" s="32" t="str">
        <f t="shared" si="119"/>
        <v>25</v>
      </c>
      <c r="AF755" s="32"/>
      <c r="AG755" s="32"/>
      <c r="AH755" s="32"/>
      <c r="AI755" s="32"/>
      <c r="AJ755" s="32"/>
      <c r="AK755" s="32"/>
      <c r="AL755" s="32"/>
      <c r="AM755" s="32">
        <v>620</v>
      </c>
      <c r="AN755" s="32" t="str">
        <f t="shared" si="110"/>
        <v>No Retargeting</v>
      </c>
      <c r="AO755" s="32" t="s">
        <v>589</v>
      </c>
      <c r="AP755" s="32" t="str">
        <f t="shared" si="111"/>
        <v>no contextual</v>
      </c>
      <c r="AQ755" s="32"/>
      <c r="AR755" s="32"/>
      <c r="AS755" s="32"/>
      <c r="AT755" s="32"/>
    </row>
    <row r="756" spans="2:46" ht="15" customHeight="1" x14ac:dyDescent="0.25">
      <c r="B756" s="32">
        <v>20160748</v>
      </c>
      <c r="C756" s="32"/>
      <c r="D756" s="32"/>
      <c r="E756" s="32"/>
      <c r="F756" s="32"/>
      <c r="G756" s="244"/>
      <c r="H756" s="244"/>
      <c r="I756" s="91">
        <f t="shared" si="116"/>
        <v>0</v>
      </c>
      <c r="J756" s="32"/>
      <c r="K756" s="32"/>
      <c r="L756" s="32"/>
      <c r="M756" s="32"/>
      <c r="N756" s="32"/>
      <c r="O756" s="32"/>
      <c r="P756" s="32"/>
      <c r="Q756" s="32"/>
      <c r="R756" s="186"/>
      <c r="S756" s="186"/>
      <c r="T756" s="254"/>
      <c r="U756" s="254">
        <f t="shared" si="112"/>
        <v>0</v>
      </c>
      <c r="V756" s="254">
        <f t="shared" si="113"/>
        <v>0</v>
      </c>
      <c r="W756" s="255"/>
      <c r="X756" s="26">
        <f t="shared" si="117"/>
        <v>0</v>
      </c>
      <c r="Y756" s="26">
        <f t="shared" si="114"/>
        <v>0</v>
      </c>
      <c r="Z756" s="26">
        <f t="shared" si="115"/>
        <v>0</v>
      </c>
      <c r="AA756" s="32" t="str">
        <f t="shared" si="118"/>
        <v>-</v>
      </c>
      <c r="AB756" s="289"/>
      <c r="AC756" s="289"/>
      <c r="AD756" s="32">
        <v>3</v>
      </c>
      <c r="AE756" s="32" t="str">
        <f t="shared" si="119"/>
        <v>25</v>
      </c>
      <c r="AF756" s="32"/>
      <c r="AG756" s="32"/>
      <c r="AH756" s="32"/>
      <c r="AI756" s="32"/>
      <c r="AJ756" s="32"/>
      <c r="AK756" s="32"/>
      <c r="AL756" s="32"/>
      <c r="AM756" s="32">
        <v>621</v>
      </c>
      <c r="AN756" s="32" t="str">
        <f t="shared" si="110"/>
        <v>No Retargeting</v>
      </c>
      <c r="AO756" s="32" t="s">
        <v>589</v>
      </c>
      <c r="AP756" s="32" t="str">
        <f t="shared" si="111"/>
        <v>no contextual</v>
      </c>
      <c r="AQ756" s="32"/>
      <c r="AR756" s="32"/>
      <c r="AS756" s="32"/>
      <c r="AT756" s="32"/>
    </row>
    <row r="757" spans="2:46" ht="15" customHeight="1" x14ac:dyDescent="0.25">
      <c r="B757" s="32">
        <v>20160749</v>
      </c>
      <c r="C757" s="32"/>
      <c r="D757" s="32"/>
      <c r="E757" s="32"/>
      <c r="F757" s="32"/>
      <c r="G757" s="244"/>
      <c r="H757" s="244"/>
      <c r="I757" s="91">
        <f t="shared" si="116"/>
        <v>0</v>
      </c>
      <c r="J757" s="32"/>
      <c r="K757" s="32"/>
      <c r="L757" s="32"/>
      <c r="M757" s="32"/>
      <c r="N757" s="32"/>
      <c r="O757" s="32"/>
      <c r="P757" s="32"/>
      <c r="Q757" s="32"/>
      <c r="R757" s="186"/>
      <c r="S757" s="186"/>
      <c r="T757" s="254"/>
      <c r="U757" s="254">
        <f t="shared" si="112"/>
        <v>0</v>
      </c>
      <c r="V757" s="254">
        <f t="shared" si="113"/>
        <v>0</v>
      </c>
      <c r="W757" s="255"/>
      <c r="X757" s="26">
        <f t="shared" si="117"/>
        <v>0</v>
      </c>
      <c r="Y757" s="26">
        <f t="shared" si="114"/>
        <v>0</v>
      </c>
      <c r="Z757" s="26">
        <f t="shared" si="115"/>
        <v>0</v>
      </c>
      <c r="AA757" s="32" t="str">
        <f t="shared" si="118"/>
        <v>-</v>
      </c>
      <c r="AB757" s="289"/>
      <c r="AC757" s="289"/>
      <c r="AD757" s="32">
        <v>3</v>
      </c>
      <c r="AE757" s="32" t="str">
        <f t="shared" si="119"/>
        <v>25</v>
      </c>
      <c r="AF757" s="32"/>
      <c r="AG757" s="32"/>
      <c r="AH757" s="32"/>
      <c r="AI757" s="32"/>
      <c r="AJ757" s="32"/>
      <c r="AK757" s="32"/>
      <c r="AL757" s="32"/>
      <c r="AM757" s="32">
        <v>622</v>
      </c>
      <c r="AN757" s="32" t="str">
        <f t="shared" si="110"/>
        <v>No Retargeting</v>
      </c>
      <c r="AO757" s="32" t="s">
        <v>589</v>
      </c>
      <c r="AP757" s="32" t="str">
        <f t="shared" si="111"/>
        <v>no contextual</v>
      </c>
      <c r="AQ757" s="32"/>
      <c r="AR757" s="32"/>
      <c r="AS757" s="32"/>
      <c r="AT757" s="32"/>
    </row>
    <row r="758" spans="2:46" ht="15" customHeight="1" x14ac:dyDescent="0.25">
      <c r="B758" s="32">
        <v>20160750</v>
      </c>
      <c r="C758" s="32"/>
      <c r="D758" s="32"/>
      <c r="E758" s="32"/>
      <c r="F758" s="32"/>
      <c r="G758" s="244"/>
      <c r="H758" s="244"/>
      <c r="I758" s="91">
        <f t="shared" si="116"/>
        <v>0</v>
      </c>
      <c r="J758" s="32"/>
      <c r="K758" s="32"/>
      <c r="L758" s="32"/>
      <c r="M758" s="32"/>
      <c r="N758" s="32"/>
      <c r="O758" s="32"/>
      <c r="P758" s="32"/>
      <c r="Q758" s="32"/>
      <c r="R758" s="186"/>
      <c r="S758" s="186"/>
      <c r="T758" s="254"/>
      <c r="U758" s="254">
        <f t="shared" si="112"/>
        <v>0</v>
      </c>
      <c r="V758" s="254">
        <f t="shared" si="113"/>
        <v>0</v>
      </c>
      <c r="W758" s="255"/>
      <c r="X758" s="26">
        <f t="shared" si="117"/>
        <v>0</v>
      </c>
      <c r="Y758" s="26">
        <f t="shared" si="114"/>
        <v>0</v>
      </c>
      <c r="Z758" s="26">
        <f t="shared" si="115"/>
        <v>0</v>
      </c>
      <c r="AA758" s="32" t="str">
        <f t="shared" si="118"/>
        <v>-</v>
      </c>
      <c r="AB758" s="289"/>
      <c r="AC758" s="289"/>
      <c r="AD758" s="32">
        <v>3</v>
      </c>
      <c r="AE758" s="32" t="str">
        <f t="shared" si="119"/>
        <v>25</v>
      </c>
      <c r="AF758" s="32"/>
      <c r="AG758" s="32"/>
      <c r="AH758" s="32"/>
      <c r="AI758" s="32"/>
      <c r="AJ758" s="32"/>
      <c r="AK758" s="32"/>
      <c r="AL758" s="32"/>
      <c r="AM758" s="32">
        <v>623</v>
      </c>
      <c r="AN758" s="32" t="str">
        <f t="shared" si="110"/>
        <v>No Retargeting</v>
      </c>
      <c r="AO758" s="32" t="s">
        <v>589</v>
      </c>
      <c r="AP758" s="32" t="str">
        <f t="shared" si="111"/>
        <v>no contextual</v>
      </c>
      <c r="AQ758" s="32"/>
      <c r="AR758" s="32"/>
      <c r="AS758" s="32"/>
      <c r="AT758" s="32"/>
    </row>
    <row r="759" spans="2:46" ht="15" customHeight="1" x14ac:dyDescent="0.25">
      <c r="B759" s="32">
        <v>20160751</v>
      </c>
      <c r="C759" s="32"/>
      <c r="D759" s="32"/>
      <c r="E759" s="32"/>
      <c r="F759" s="32"/>
      <c r="G759" s="244"/>
      <c r="H759" s="244"/>
      <c r="I759" s="91">
        <f t="shared" si="116"/>
        <v>0</v>
      </c>
      <c r="J759" s="32"/>
      <c r="K759" s="32"/>
      <c r="L759" s="32"/>
      <c r="M759" s="32"/>
      <c r="N759" s="32"/>
      <c r="O759" s="32"/>
      <c r="P759" s="32"/>
      <c r="Q759" s="32"/>
      <c r="R759" s="186"/>
      <c r="S759" s="186"/>
      <c r="T759" s="254"/>
      <c r="U759" s="254">
        <f t="shared" si="112"/>
        <v>0</v>
      </c>
      <c r="V759" s="254">
        <f t="shared" si="113"/>
        <v>0</v>
      </c>
      <c r="W759" s="255"/>
      <c r="X759" s="26">
        <f t="shared" si="117"/>
        <v>0</v>
      </c>
      <c r="Y759" s="26">
        <f t="shared" si="114"/>
        <v>0</v>
      </c>
      <c r="Z759" s="26">
        <f t="shared" si="115"/>
        <v>0</v>
      </c>
      <c r="AA759" s="32" t="str">
        <f t="shared" si="118"/>
        <v>-</v>
      </c>
      <c r="AB759" s="289"/>
      <c r="AC759" s="289"/>
      <c r="AD759" s="32">
        <v>3</v>
      </c>
      <c r="AE759" s="32" t="str">
        <f t="shared" si="119"/>
        <v>25</v>
      </c>
      <c r="AF759" s="32"/>
      <c r="AG759" s="32"/>
      <c r="AH759" s="32"/>
      <c r="AI759" s="32"/>
      <c r="AJ759" s="32"/>
      <c r="AK759" s="32"/>
      <c r="AL759" s="32"/>
      <c r="AM759" s="32">
        <v>624</v>
      </c>
      <c r="AN759" s="32" t="str">
        <f t="shared" si="110"/>
        <v>No Retargeting</v>
      </c>
      <c r="AO759" s="32" t="s">
        <v>589</v>
      </c>
      <c r="AP759" s="32" t="str">
        <f t="shared" si="111"/>
        <v>no contextual</v>
      </c>
      <c r="AQ759" s="32"/>
      <c r="AR759" s="32"/>
      <c r="AS759" s="32"/>
      <c r="AT759" s="32"/>
    </row>
    <row r="760" spans="2:46" ht="15" customHeight="1" x14ac:dyDescent="0.25">
      <c r="B760" s="32">
        <v>20160752</v>
      </c>
      <c r="C760" s="32"/>
      <c r="D760" s="32"/>
      <c r="E760" s="32"/>
      <c r="F760" s="32"/>
      <c r="G760" s="244"/>
      <c r="H760" s="244"/>
      <c r="I760" s="91">
        <f t="shared" si="116"/>
        <v>0</v>
      </c>
      <c r="J760" s="32"/>
      <c r="K760" s="32"/>
      <c r="L760" s="32"/>
      <c r="M760" s="32"/>
      <c r="N760" s="32"/>
      <c r="O760" s="32"/>
      <c r="P760" s="32"/>
      <c r="Q760" s="32"/>
      <c r="R760" s="186"/>
      <c r="S760" s="186"/>
      <c r="T760" s="254"/>
      <c r="U760" s="254">
        <f t="shared" si="112"/>
        <v>0</v>
      </c>
      <c r="V760" s="254">
        <f t="shared" si="113"/>
        <v>0</v>
      </c>
      <c r="W760" s="255"/>
      <c r="X760" s="26">
        <f t="shared" si="117"/>
        <v>0</v>
      </c>
      <c r="Y760" s="26">
        <f t="shared" si="114"/>
        <v>0</v>
      </c>
      <c r="Z760" s="26">
        <f t="shared" si="115"/>
        <v>0</v>
      </c>
      <c r="AA760" s="32" t="str">
        <f t="shared" si="118"/>
        <v>-</v>
      </c>
      <c r="AB760" s="289"/>
      <c r="AC760" s="289"/>
      <c r="AD760" s="32">
        <v>3</v>
      </c>
      <c r="AE760" s="32" t="str">
        <f t="shared" si="119"/>
        <v>25</v>
      </c>
      <c r="AF760" s="32"/>
      <c r="AG760" s="32"/>
      <c r="AH760" s="32"/>
      <c r="AI760" s="32"/>
      <c r="AJ760" s="32"/>
      <c r="AK760" s="32"/>
      <c r="AL760" s="32"/>
      <c r="AM760" s="32">
        <v>625</v>
      </c>
      <c r="AN760" s="32" t="str">
        <f t="shared" si="110"/>
        <v>No Retargeting</v>
      </c>
      <c r="AO760" s="32" t="s">
        <v>589</v>
      </c>
      <c r="AP760" s="32" t="str">
        <f t="shared" si="111"/>
        <v>no contextual</v>
      </c>
      <c r="AQ760" s="32"/>
      <c r="AR760" s="32"/>
      <c r="AS760" s="32"/>
      <c r="AT760" s="32"/>
    </row>
    <row r="761" spans="2:46" ht="15" customHeight="1" x14ac:dyDescent="0.25">
      <c r="B761" s="32">
        <v>20160753</v>
      </c>
      <c r="C761" s="32"/>
      <c r="D761" s="32"/>
      <c r="E761" s="32"/>
      <c r="F761" s="32"/>
      <c r="G761" s="244"/>
      <c r="H761" s="244"/>
      <c r="I761" s="91">
        <f t="shared" si="116"/>
        <v>0</v>
      </c>
      <c r="J761" s="32"/>
      <c r="K761" s="32"/>
      <c r="L761" s="32"/>
      <c r="M761" s="32"/>
      <c r="N761" s="32"/>
      <c r="O761" s="32"/>
      <c r="P761" s="32"/>
      <c r="Q761" s="32"/>
      <c r="R761" s="186"/>
      <c r="S761" s="186"/>
      <c r="T761" s="254"/>
      <c r="U761" s="254">
        <f t="shared" si="112"/>
        <v>0</v>
      </c>
      <c r="V761" s="254">
        <f t="shared" si="113"/>
        <v>0</v>
      </c>
      <c r="W761" s="255"/>
      <c r="X761" s="26">
        <f t="shared" si="117"/>
        <v>0</v>
      </c>
      <c r="Y761" s="26">
        <f t="shared" si="114"/>
        <v>0</v>
      </c>
      <c r="Z761" s="26">
        <f t="shared" si="115"/>
        <v>0</v>
      </c>
      <c r="AA761" s="32" t="str">
        <f t="shared" si="118"/>
        <v>-</v>
      </c>
      <c r="AB761" s="289"/>
      <c r="AC761" s="289"/>
      <c r="AD761" s="32">
        <v>3</v>
      </c>
      <c r="AE761" s="32" t="str">
        <f t="shared" si="119"/>
        <v>25</v>
      </c>
      <c r="AF761" s="32"/>
      <c r="AG761" s="32"/>
      <c r="AH761" s="32"/>
      <c r="AI761" s="32"/>
      <c r="AJ761" s="32"/>
      <c r="AK761" s="32"/>
      <c r="AL761" s="32"/>
      <c r="AM761" s="32">
        <v>626</v>
      </c>
      <c r="AN761" s="32" t="str">
        <f t="shared" si="110"/>
        <v>No Retargeting</v>
      </c>
      <c r="AO761" s="32" t="s">
        <v>589</v>
      </c>
      <c r="AP761" s="32" t="str">
        <f t="shared" si="111"/>
        <v>no contextual</v>
      </c>
      <c r="AQ761" s="32"/>
      <c r="AR761" s="32"/>
      <c r="AS761" s="32"/>
      <c r="AT761" s="32"/>
    </row>
    <row r="762" spans="2:46" ht="15" customHeight="1" x14ac:dyDescent="0.25">
      <c r="B762" s="32">
        <v>20160754</v>
      </c>
      <c r="C762" s="32"/>
      <c r="D762" s="32"/>
      <c r="E762" s="32"/>
      <c r="F762" s="32"/>
      <c r="G762" s="244"/>
      <c r="H762" s="244"/>
      <c r="I762" s="91">
        <f t="shared" si="116"/>
        <v>0</v>
      </c>
      <c r="J762" s="32"/>
      <c r="K762" s="32"/>
      <c r="L762" s="32"/>
      <c r="M762" s="32"/>
      <c r="N762" s="32"/>
      <c r="O762" s="32"/>
      <c r="P762" s="32"/>
      <c r="Q762" s="32"/>
      <c r="R762" s="186"/>
      <c r="S762" s="186"/>
      <c r="T762" s="254"/>
      <c r="U762" s="254">
        <f t="shared" si="112"/>
        <v>0</v>
      </c>
      <c r="V762" s="254">
        <f t="shared" si="113"/>
        <v>0</v>
      </c>
      <c r="W762" s="255"/>
      <c r="X762" s="26">
        <f t="shared" si="117"/>
        <v>0</v>
      </c>
      <c r="Y762" s="26">
        <f t="shared" si="114"/>
        <v>0</v>
      </c>
      <c r="Z762" s="26">
        <f t="shared" si="115"/>
        <v>0</v>
      </c>
      <c r="AA762" s="32" t="str">
        <f t="shared" si="118"/>
        <v>-</v>
      </c>
      <c r="AB762" s="289"/>
      <c r="AC762" s="289"/>
      <c r="AD762" s="32">
        <v>3</v>
      </c>
      <c r="AE762" s="32" t="str">
        <f t="shared" si="119"/>
        <v>25</v>
      </c>
      <c r="AF762" s="32"/>
      <c r="AG762" s="32"/>
      <c r="AH762" s="32"/>
      <c r="AI762" s="32"/>
      <c r="AJ762" s="32"/>
      <c r="AK762" s="32"/>
      <c r="AL762" s="32"/>
      <c r="AM762" s="32">
        <v>627</v>
      </c>
      <c r="AN762" s="32" t="str">
        <f t="shared" si="110"/>
        <v>No Retargeting</v>
      </c>
      <c r="AO762" s="32" t="s">
        <v>589</v>
      </c>
      <c r="AP762" s="32" t="str">
        <f t="shared" si="111"/>
        <v>no contextual</v>
      </c>
      <c r="AQ762" s="32"/>
      <c r="AR762" s="32"/>
      <c r="AS762" s="32"/>
      <c r="AT762" s="32"/>
    </row>
    <row r="763" spans="2:46" ht="15" customHeight="1" x14ac:dyDescent="0.25">
      <c r="B763" s="32">
        <v>20160755</v>
      </c>
      <c r="C763" s="32"/>
      <c r="D763" s="32"/>
      <c r="E763" s="32"/>
      <c r="F763" s="32"/>
      <c r="G763" s="244"/>
      <c r="H763" s="244"/>
      <c r="I763" s="91">
        <f t="shared" si="116"/>
        <v>0</v>
      </c>
      <c r="J763" s="32"/>
      <c r="K763" s="32"/>
      <c r="L763" s="32"/>
      <c r="M763" s="32"/>
      <c r="N763" s="32"/>
      <c r="O763" s="32"/>
      <c r="P763" s="32"/>
      <c r="Q763" s="32"/>
      <c r="R763" s="186"/>
      <c r="S763" s="186"/>
      <c r="T763" s="254"/>
      <c r="U763" s="254">
        <f t="shared" si="112"/>
        <v>0</v>
      </c>
      <c r="V763" s="254">
        <f t="shared" si="113"/>
        <v>0</v>
      </c>
      <c r="W763" s="255"/>
      <c r="X763" s="26">
        <f t="shared" si="117"/>
        <v>0</v>
      </c>
      <c r="Y763" s="26">
        <f t="shared" si="114"/>
        <v>0</v>
      </c>
      <c r="Z763" s="26">
        <f t="shared" si="115"/>
        <v>0</v>
      </c>
      <c r="AA763" s="32" t="str">
        <f t="shared" si="118"/>
        <v>-</v>
      </c>
      <c r="AB763" s="289"/>
      <c r="AC763" s="289"/>
      <c r="AD763" s="32">
        <v>3</v>
      </c>
      <c r="AE763" s="32" t="str">
        <f t="shared" si="119"/>
        <v>25</v>
      </c>
      <c r="AF763" s="32"/>
      <c r="AG763" s="32"/>
      <c r="AH763" s="32"/>
      <c r="AI763" s="32"/>
      <c r="AJ763" s="32"/>
      <c r="AK763" s="32"/>
      <c r="AL763" s="32"/>
      <c r="AM763" s="32">
        <v>628</v>
      </c>
      <c r="AN763" s="32" t="str">
        <f t="shared" si="110"/>
        <v>No Retargeting</v>
      </c>
      <c r="AO763" s="32" t="s">
        <v>589</v>
      </c>
      <c r="AP763" s="32" t="str">
        <f t="shared" si="111"/>
        <v>no contextual</v>
      </c>
      <c r="AQ763" s="32"/>
      <c r="AR763" s="32"/>
      <c r="AS763" s="32"/>
      <c r="AT763" s="32"/>
    </row>
    <row r="764" spans="2:46" ht="15" customHeight="1" x14ac:dyDescent="0.25">
      <c r="B764" s="32">
        <v>20160756</v>
      </c>
      <c r="C764" s="32"/>
      <c r="D764" s="32"/>
      <c r="E764" s="32"/>
      <c r="F764" s="32"/>
      <c r="G764" s="244"/>
      <c r="H764" s="244"/>
      <c r="I764" s="91">
        <f t="shared" si="116"/>
        <v>0</v>
      </c>
      <c r="J764" s="32"/>
      <c r="K764" s="32"/>
      <c r="L764" s="32"/>
      <c r="M764" s="32"/>
      <c r="N764" s="32"/>
      <c r="O764" s="32"/>
      <c r="P764" s="32"/>
      <c r="Q764" s="32"/>
      <c r="R764" s="186"/>
      <c r="S764" s="186"/>
      <c r="T764" s="254"/>
      <c r="U764" s="254">
        <f t="shared" si="112"/>
        <v>0</v>
      </c>
      <c r="V764" s="254">
        <f t="shared" si="113"/>
        <v>0</v>
      </c>
      <c r="W764" s="255"/>
      <c r="X764" s="26">
        <f t="shared" si="117"/>
        <v>0</v>
      </c>
      <c r="Y764" s="26">
        <f t="shared" si="114"/>
        <v>0</v>
      </c>
      <c r="Z764" s="26">
        <f t="shared" si="115"/>
        <v>0</v>
      </c>
      <c r="AA764" s="32" t="str">
        <f t="shared" si="118"/>
        <v>-</v>
      </c>
      <c r="AB764" s="289"/>
      <c r="AC764" s="289"/>
      <c r="AD764" s="32">
        <v>3</v>
      </c>
      <c r="AE764" s="32" t="str">
        <f t="shared" si="119"/>
        <v>25</v>
      </c>
      <c r="AF764" s="32"/>
      <c r="AG764" s="32"/>
      <c r="AH764" s="32"/>
      <c r="AI764" s="32"/>
      <c r="AJ764" s="32"/>
      <c r="AK764" s="32"/>
      <c r="AL764" s="32"/>
      <c r="AM764" s="32">
        <v>629</v>
      </c>
      <c r="AN764" s="32" t="str">
        <f t="shared" si="110"/>
        <v>No Retargeting</v>
      </c>
      <c r="AO764" s="32" t="s">
        <v>589</v>
      </c>
      <c r="AP764" s="32" t="str">
        <f t="shared" si="111"/>
        <v>no contextual</v>
      </c>
      <c r="AQ764" s="32"/>
      <c r="AR764" s="32"/>
      <c r="AS764" s="32"/>
      <c r="AT764" s="32"/>
    </row>
    <row r="765" spans="2:46" ht="15" customHeight="1" x14ac:dyDescent="0.25">
      <c r="B765" s="32">
        <v>20160757</v>
      </c>
      <c r="C765" s="32"/>
      <c r="D765" s="32"/>
      <c r="E765" s="32"/>
      <c r="F765" s="32"/>
      <c r="G765" s="244"/>
      <c r="H765" s="244"/>
      <c r="I765" s="91">
        <f t="shared" si="116"/>
        <v>0</v>
      </c>
      <c r="J765" s="32"/>
      <c r="K765" s="32"/>
      <c r="L765" s="32"/>
      <c r="M765" s="32"/>
      <c r="N765" s="32"/>
      <c r="O765" s="32"/>
      <c r="P765" s="32"/>
      <c r="Q765" s="32"/>
      <c r="R765" s="186"/>
      <c r="S765" s="186"/>
      <c r="T765" s="254"/>
      <c r="U765" s="254">
        <f t="shared" si="112"/>
        <v>0</v>
      </c>
      <c r="V765" s="254">
        <f t="shared" si="113"/>
        <v>0</v>
      </c>
      <c r="W765" s="255"/>
      <c r="X765" s="26">
        <f t="shared" si="117"/>
        <v>0</v>
      </c>
      <c r="Y765" s="26">
        <f t="shared" si="114"/>
        <v>0</v>
      </c>
      <c r="Z765" s="26">
        <f t="shared" si="115"/>
        <v>0</v>
      </c>
      <c r="AA765" s="32" t="str">
        <f t="shared" si="118"/>
        <v>-</v>
      </c>
      <c r="AB765" s="289"/>
      <c r="AC765" s="289"/>
      <c r="AD765" s="32">
        <v>3</v>
      </c>
      <c r="AE765" s="32" t="str">
        <f t="shared" si="119"/>
        <v>25</v>
      </c>
      <c r="AF765" s="32"/>
      <c r="AG765" s="32"/>
      <c r="AH765" s="32"/>
      <c r="AI765" s="32"/>
      <c r="AJ765" s="32"/>
      <c r="AK765" s="32"/>
      <c r="AL765" s="32"/>
      <c r="AM765" s="32">
        <v>630</v>
      </c>
      <c r="AN765" s="32" t="str">
        <f t="shared" si="110"/>
        <v>No Retargeting</v>
      </c>
      <c r="AO765" s="32" t="s">
        <v>589</v>
      </c>
      <c r="AP765" s="32" t="str">
        <f t="shared" si="111"/>
        <v>no contextual</v>
      </c>
      <c r="AQ765" s="32"/>
      <c r="AR765" s="32"/>
      <c r="AS765" s="32"/>
      <c r="AT765" s="32"/>
    </row>
    <row r="766" spans="2:46" ht="15" customHeight="1" x14ac:dyDescent="0.25">
      <c r="B766" s="32">
        <v>20160758</v>
      </c>
      <c r="C766" s="32"/>
      <c r="D766" s="32"/>
      <c r="E766" s="32"/>
      <c r="F766" s="32"/>
      <c r="G766" s="244"/>
      <c r="H766" s="244"/>
      <c r="I766" s="91">
        <f t="shared" si="116"/>
        <v>0</v>
      </c>
      <c r="J766" s="32"/>
      <c r="K766" s="32"/>
      <c r="L766" s="32"/>
      <c r="M766" s="32"/>
      <c r="N766" s="32"/>
      <c r="O766" s="32"/>
      <c r="P766" s="32"/>
      <c r="Q766" s="32"/>
      <c r="R766" s="186"/>
      <c r="S766" s="186"/>
      <c r="T766" s="254"/>
      <c r="U766" s="254">
        <f t="shared" si="112"/>
        <v>0</v>
      </c>
      <c r="V766" s="254">
        <f t="shared" si="113"/>
        <v>0</v>
      </c>
      <c r="W766" s="255"/>
      <c r="X766" s="26">
        <f t="shared" si="117"/>
        <v>0</v>
      </c>
      <c r="Y766" s="26">
        <f t="shared" si="114"/>
        <v>0</v>
      </c>
      <c r="Z766" s="26">
        <f t="shared" si="115"/>
        <v>0</v>
      </c>
      <c r="AA766" s="32" t="str">
        <f t="shared" si="118"/>
        <v>-</v>
      </c>
      <c r="AB766" s="289"/>
      <c r="AC766" s="289"/>
      <c r="AD766" s="32">
        <v>3</v>
      </c>
      <c r="AE766" s="32" t="str">
        <f t="shared" si="119"/>
        <v>25</v>
      </c>
      <c r="AF766" s="32"/>
      <c r="AG766" s="32"/>
      <c r="AH766" s="32"/>
      <c r="AI766" s="32"/>
      <c r="AJ766" s="32"/>
      <c r="AK766" s="32"/>
      <c r="AL766" s="32"/>
      <c r="AM766" s="32">
        <v>631</v>
      </c>
      <c r="AN766" s="32" t="str">
        <f t="shared" si="110"/>
        <v>No Retargeting</v>
      </c>
      <c r="AO766" s="32" t="s">
        <v>589</v>
      </c>
      <c r="AP766" s="32" t="str">
        <f t="shared" si="111"/>
        <v>no contextual</v>
      </c>
      <c r="AQ766" s="32"/>
      <c r="AR766" s="32"/>
      <c r="AS766" s="32"/>
      <c r="AT766" s="32"/>
    </row>
    <row r="767" spans="2:46" ht="15" customHeight="1" x14ac:dyDescent="0.25">
      <c r="B767" s="32">
        <v>20160759</v>
      </c>
      <c r="C767" s="32"/>
      <c r="D767" s="32"/>
      <c r="E767" s="32"/>
      <c r="F767" s="32"/>
      <c r="G767" s="244"/>
      <c r="H767" s="244"/>
      <c r="I767" s="91">
        <f t="shared" si="116"/>
        <v>0</v>
      </c>
      <c r="J767" s="32"/>
      <c r="K767" s="32"/>
      <c r="L767" s="32"/>
      <c r="M767" s="32"/>
      <c r="N767" s="32"/>
      <c r="O767" s="32"/>
      <c r="P767" s="32"/>
      <c r="Q767" s="32"/>
      <c r="R767" s="186"/>
      <c r="S767" s="186"/>
      <c r="T767" s="254"/>
      <c r="U767" s="254">
        <f t="shared" si="112"/>
        <v>0</v>
      </c>
      <c r="V767" s="254">
        <f t="shared" si="113"/>
        <v>0</v>
      </c>
      <c r="W767" s="255"/>
      <c r="X767" s="26">
        <f t="shared" si="117"/>
        <v>0</v>
      </c>
      <c r="Y767" s="26">
        <f t="shared" si="114"/>
        <v>0</v>
      </c>
      <c r="Z767" s="26">
        <f t="shared" si="115"/>
        <v>0</v>
      </c>
      <c r="AA767" s="32" t="str">
        <f t="shared" si="118"/>
        <v>-</v>
      </c>
      <c r="AB767" s="289"/>
      <c r="AC767" s="289"/>
      <c r="AD767" s="32">
        <v>3</v>
      </c>
      <c r="AE767" s="32" t="str">
        <f t="shared" si="119"/>
        <v>25</v>
      </c>
      <c r="AF767" s="32"/>
      <c r="AG767" s="32"/>
      <c r="AH767" s="32"/>
      <c r="AI767" s="32"/>
      <c r="AJ767" s="32"/>
      <c r="AK767" s="32"/>
      <c r="AL767" s="32"/>
      <c r="AM767" s="32">
        <v>632</v>
      </c>
      <c r="AN767" s="32" t="str">
        <f t="shared" si="110"/>
        <v>No Retargeting</v>
      </c>
      <c r="AO767" s="32" t="s">
        <v>589</v>
      </c>
      <c r="AP767" s="32" t="str">
        <f t="shared" si="111"/>
        <v>no contextual</v>
      </c>
      <c r="AQ767" s="32"/>
      <c r="AR767" s="32"/>
      <c r="AS767" s="32"/>
      <c r="AT767" s="32"/>
    </row>
    <row r="768" spans="2:46" ht="15" customHeight="1" x14ac:dyDescent="0.25">
      <c r="B768" s="32">
        <v>20160760</v>
      </c>
      <c r="C768" s="32"/>
      <c r="D768" s="32"/>
      <c r="E768" s="32"/>
      <c r="F768" s="32"/>
      <c r="G768" s="244"/>
      <c r="H768" s="244"/>
      <c r="I768" s="91">
        <f t="shared" si="116"/>
        <v>0</v>
      </c>
      <c r="J768" s="32"/>
      <c r="K768" s="32"/>
      <c r="L768" s="32"/>
      <c r="M768" s="32"/>
      <c r="N768" s="32"/>
      <c r="O768" s="32"/>
      <c r="P768" s="32"/>
      <c r="Q768" s="32"/>
      <c r="R768" s="186"/>
      <c r="S768" s="186"/>
      <c r="T768" s="254"/>
      <c r="U768" s="254">
        <f t="shared" si="112"/>
        <v>0</v>
      </c>
      <c r="V768" s="254">
        <f t="shared" si="113"/>
        <v>0</v>
      </c>
      <c r="W768" s="255"/>
      <c r="X768" s="26">
        <f t="shared" si="117"/>
        <v>0</v>
      </c>
      <c r="Y768" s="26">
        <f t="shared" si="114"/>
        <v>0</v>
      </c>
      <c r="Z768" s="26">
        <f t="shared" si="115"/>
        <v>0</v>
      </c>
      <c r="AA768" s="32" t="str">
        <f t="shared" si="118"/>
        <v>-</v>
      </c>
      <c r="AB768" s="289"/>
      <c r="AC768" s="289"/>
      <c r="AD768" s="32">
        <v>3</v>
      </c>
      <c r="AE768" s="32" t="str">
        <f t="shared" si="119"/>
        <v>25</v>
      </c>
      <c r="AF768" s="32"/>
      <c r="AG768" s="32"/>
      <c r="AH768" s="32"/>
      <c r="AI768" s="32"/>
      <c r="AJ768" s="32"/>
      <c r="AK768" s="32"/>
      <c r="AL768" s="32"/>
      <c r="AM768" s="32">
        <v>633</v>
      </c>
      <c r="AN768" s="32" t="str">
        <f t="shared" si="110"/>
        <v>No Retargeting</v>
      </c>
      <c r="AO768" s="32" t="s">
        <v>589</v>
      </c>
      <c r="AP768" s="32" t="str">
        <f t="shared" si="111"/>
        <v>no contextual</v>
      </c>
      <c r="AQ768" s="32"/>
      <c r="AR768" s="32"/>
      <c r="AS768" s="32"/>
      <c r="AT768" s="32"/>
    </row>
    <row r="769" spans="2:46" ht="15" customHeight="1" x14ac:dyDescent="0.25">
      <c r="B769" s="32">
        <v>20160761</v>
      </c>
      <c r="C769" s="32"/>
      <c r="D769" s="32"/>
      <c r="E769" s="32"/>
      <c r="F769" s="32"/>
      <c r="G769" s="244"/>
      <c r="H769" s="244"/>
      <c r="I769" s="91">
        <f t="shared" si="116"/>
        <v>0</v>
      </c>
      <c r="J769" s="32"/>
      <c r="K769" s="32"/>
      <c r="L769" s="32"/>
      <c r="M769" s="32"/>
      <c r="N769" s="32"/>
      <c r="O769" s="32"/>
      <c r="P769" s="32"/>
      <c r="Q769" s="32"/>
      <c r="R769" s="186"/>
      <c r="S769" s="186"/>
      <c r="T769" s="254"/>
      <c r="U769" s="254">
        <f t="shared" si="112"/>
        <v>0</v>
      </c>
      <c r="V769" s="254">
        <f t="shared" si="113"/>
        <v>0</v>
      </c>
      <c r="W769" s="255"/>
      <c r="X769" s="26">
        <f t="shared" si="117"/>
        <v>0</v>
      </c>
      <c r="Y769" s="26">
        <f t="shared" si="114"/>
        <v>0</v>
      </c>
      <c r="Z769" s="26">
        <f t="shared" si="115"/>
        <v>0</v>
      </c>
      <c r="AA769" s="32" t="str">
        <f t="shared" si="118"/>
        <v>-</v>
      </c>
      <c r="AB769" s="289"/>
      <c r="AC769" s="289"/>
      <c r="AD769" s="32">
        <v>3</v>
      </c>
      <c r="AE769" s="32" t="str">
        <f t="shared" si="119"/>
        <v>25</v>
      </c>
      <c r="AF769" s="32"/>
      <c r="AG769" s="32"/>
      <c r="AH769" s="32"/>
      <c r="AI769" s="32"/>
      <c r="AJ769" s="32"/>
      <c r="AK769" s="32"/>
      <c r="AL769" s="32"/>
      <c r="AM769" s="32">
        <v>634</v>
      </c>
      <c r="AN769" s="32" t="str">
        <f t="shared" si="110"/>
        <v>No Retargeting</v>
      </c>
      <c r="AO769" s="32" t="s">
        <v>589</v>
      </c>
      <c r="AP769" s="32" t="str">
        <f t="shared" si="111"/>
        <v>no contextual</v>
      </c>
      <c r="AQ769" s="32"/>
      <c r="AR769" s="32"/>
      <c r="AS769" s="32"/>
      <c r="AT769" s="32"/>
    </row>
    <row r="770" spans="2:46" ht="15" customHeight="1" x14ac:dyDescent="0.25">
      <c r="B770" s="32">
        <v>20160762</v>
      </c>
      <c r="C770" s="32"/>
      <c r="D770" s="32"/>
      <c r="E770" s="32"/>
      <c r="F770" s="32"/>
      <c r="G770" s="244"/>
      <c r="H770" s="244"/>
      <c r="I770" s="91">
        <f t="shared" si="116"/>
        <v>0</v>
      </c>
      <c r="J770" s="32"/>
      <c r="K770" s="32"/>
      <c r="L770" s="32"/>
      <c r="M770" s="32"/>
      <c r="N770" s="32"/>
      <c r="O770" s="32"/>
      <c r="P770" s="32"/>
      <c r="Q770" s="32"/>
      <c r="R770" s="186"/>
      <c r="S770" s="186"/>
      <c r="T770" s="254"/>
      <c r="U770" s="254">
        <f t="shared" si="112"/>
        <v>0</v>
      </c>
      <c r="V770" s="254">
        <f t="shared" si="113"/>
        <v>0</v>
      </c>
      <c r="W770" s="255"/>
      <c r="X770" s="26">
        <f t="shared" si="117"/>
        <v>0</v>
      </c>
      <c r="Y770" s="26">
        <f t="shared" si="114"/>
        <v>0</v>
      </c>
      <c r="Z770" s="26">
        <f t="shared" si="115"/>
        <v>0</v>
      </c>
      <c r="AA770" s="32" t="str">
        <f t="shared" si="118"/>
        <v>-</v>
      </c>
      <c r="AB770" s="289"/>
      <c r="AC770" s="289"/>
      <c r="AD770" s="32">
        <v>3</v>
      </c>
      <c r="AE770" s="32" t="str">
        <f t="shared" si="119"/>
        <v>25</v>
      </c>
      <c r="AF770" s="32"/>
      <c r="AG770" s="32"/>
      <c r="AH770" s="32"/>
      <c r="AI770" s="32"/>
      <c r="AJ770" s="32"/>
      <c r="AK770" s="32"/>
      <c r="AL770" s="32"/>
      <c r="AM770" s="32">
        <v>635</v>
      </c>
      <c r="AN770" s="32" t="str">
        <f t="shared" si="110"/>
        <v>No Retargeting</v>
      </c>
      <c r="AO770" s="32" t="s">
        <v>589</v>
      </c>
      <c r="AP770" s="32" t="str">
        <f t="shared" si="111"/>
        <v>no contextual</v>
      </c>
      <c r="AQ770" s="32"/>
      <c r="AR770" s="32"/>
      <c r="AS770" s="32"/>
      <c r="AT770" s="32"/>
    </row>
    <row r="771" spans="2:46" ht="15" customHeight="1" x14ac:dyDescent="0.25">
      <c r="B771" s="32">
        <v>20160763</v>
      </c>
      <c r="C771" s="32"/>
      <c r="D771" s="32"/>
      <c r="E771" s="32"/>
      <c r="F771" s="32"/>
      <c r="G771" s="244"/>
      <c r="H771" s="244"/>
      <c r="I771" s="91">
        <f t="shared" si="116"/>
        <v>0</v>
      </c>
      <c r="J771" s="32"/>
      <c r="K771" s="32"/>
      <c r="L771" s="32"/>
      <c r="M771" s="32"/>
      <c r="N771" s="32"/>
      <c r="O771" s="32"/>
      <c r="P771" s="32"/>
      <c r="Q771" s="32"/>
      <c r="R771" s="186"/>
      <c r="S771" s="186"/>
      <c r="T771" s="254"/>
      <c r="U771" s="254">
        <f t="shared" si="112"/>
        <v>0</v>
      </c>
      <c r="V771" s="254">
        <f t="shared" si="113"/>
        <v>0</v>
      </c>
      <c r="W771" s="255"/>
      <c r="X771" s="26">
        <f t="shared" si="117"/>
        <v>0</v>
      </c>
      <c r="Y771" s="26">
        <f t="shared" si="114"/>
        <v>0</v>
      </c>
      <c r="Z771" s="26">
        <f t="shared" si="115"/>
        <v>0</v>
      </c>
      <c r="AA771" s="32" t="str">
        <f t="shared" si="118"/>
        <v>-</v>
      </c>
      <c r="AB771" s="289"/>
      <c r="AC771" s="289"/>
      <c r="AD771" s="32">
        <v>3</v>
      </c>
      <c r="AE771" s="32" t="str">
        <f t="shared" si="119"/>
        <v>25</v>
      </c>
      <c r="AF771" s="32"/>
      <c r="AG771" s="32"/>
      <c r="AH771" s="32"/>
      <c r="AI771" s="32"/>
      <c r="AJ771" s="32"/>
      <c r="AK771" s="32"/>
      <c r="AL771" s="32"/>
      <c r="AM771" s="32">
        <v>636</v>
      </c>
      <c r="AN771" s="32" t="str">
        <f t="shared" si="110"/>
        <v>No Retargeting</v>
      </c>
      <c r="AO771" s="32" t="s">
        <v>589</v>
      </c>
      <c r="AP771" s="32" t="str">
        <f t="shared" si="111"/>
        <v>no contextual</v>
      </c>
      <c r="AQ771" s="32"/>
      <c r="AR771" s="32"/>
      <c r="AS771" s="32"/>
      <c r="AT771" s="32"/>
    </row>
    <row r="772" spans="2:46" ht="15" customHeight="1" x14ac:dyDescent="0.25">
      <c r="B772" s="32">
        <v>20160764</v>
      </c>
      <c r="C772" s="32"/>
      <c r="D772" s="32"/>
      <c r="E772" s="32"/>
      <c r="F772" s="32"/>
      <c r="G772" s="244"/>
      <c r="H772" s="244"/>
      <c r="I772" s="91">
        <f t="shared" si="116"/>
        <v>0</v>
      </c>
      <c r="J772" s="32"/>
      <c r="K772" s="32"/>
      <c r="L772" s="32"/>
      <c r="M772" s="32"/>
      <c r="N772" s="32"/>
      <c r="O772" s="32"/>
      <c r="P772" s="32"/>
      <c r="Q772" s="32"/>
      <c r="R772" s="186"/>
      <c r="S772" s="186"/>
      <c r="T772" s="254"/>
      <c r="U772" s="254">
        <f t="shared" si="112"/>
        <v>0</v>
      </c>
      <c r="V772" s="254">
        <f t="shared" si="113"/>
        <v>0</v>
      </c>
      <c r="W772" s="255"/>
      <c r="X772" s="26">
        <f t="shared" si="117"/>
        <v>0</v>
      </c>
      <c r="Y772" s="26">
        <f t="shared" si="114"/>
        <v>0</v>
      </c>
      <c r="Z772" s="26">
        <f t="shared" si="115"/>
        <v>0</v>
      </c>
      <c r="AA772" s="32" t="str">
        <f t="shared" si="118"/>
        <v>-</v>
      </c>
      <c r="AB772" s="289"/>
      <c r="AC772" s="289"/>
      <c r="AD772" s="32">
        <v>3</v>
      </c>
      <c r="AE772" s="32" t="str">
        <f t="shared" si="119"/>
        <v>25</v>
      </c>
      <c r="AF772" s="32"/>
      <c r="AG772" s="32"/>
      <c r="AH772" s="32"/>
      <c r="AI772" s="32"/>
      <c r="AJ772" s="32"/>
      <c r="AK772" s="32"/>
      <c r="AL772" s="32"/>
      <c r="AM772" s="32">
        <v>637</v>
      </c>
      <c r="AN772" s="32" t="str">
        <f t="shared" si="110"/>
        <v>No Retargeting</v>
      </c>
      <c r="AO772" s="32" t="s">
        <v>589</v>
      </c>
      <c r="AP772" s="32" t="str">
        <f t="shared" si="111"/>
        <v>no contextual</v>
      </c>
      <c r="AQ772" s="32"/>
      <c r="AR772" s="32"/>
      <c r="AS772" s="32"/>
      <c r="AT772" s="32"/>
    </row>
    <row r="773" spans="2:46" ht="15" customHeight="1" x14ac:dyDescent="0.25">
      <c r="B773" s="32">
        <v>20160765</v>
      </c>
      <c r="C773" s="32"/>
      <c r="D773" s="32"/>
      <c r="E773" s="32"/>
      <c r="F773" s="32"/>
      <c r="G773" s="244"/>
      <c r="H773" s="244"/>
      <c r="I773" s="91">
        <f t="shared" si="116"/>
        <v>0</v>
      </c>
      <c r="J773" s="32"/>
      <c r="K773" s="32"/>
      <c r="L773" s="32"/>
      <c r="M773" s="32"/>
      <c r="N773" s="32"/>
      <c r="O773" s="32"/>
      <c r="P773" s="32"/>
      <c r="Q773" s="32"/>
      <c r="R773" s="186"/>
      <c r="S773" s="186"/>
      <c r="T773" s="254"/>
      <c r="U773" s="254">
        <f t="shared" si="112"/>
        <v>0</v>
      </c>
      <c r="V773" s="254">
        <f t="shared" si="113"/>
        <v>0</v>
      </c>
      <c r="W773" s="255"/>
      <c r="X773" s="26">
        <f t="shared" si="117"/>
        <v>0</v>
      </c>
      <c r="Y773" s="26">
        <f t="shared" si="114"/>
        <v>0</v>
      </c>
      <c r="Z773" s="26">
        <f t="shared" si="115"/>
        <v>0</v>
      </c>
      <c r="AA773" s="32" t="str">
        <f t="shared" si="118"/>
        <v>-</v>
      </c>
      <c r="AB773" s="289"/>
      <c r="AC773" s="289"/>
      <c r="AD773" s="32">
        <v>3</v>
      </c>
      <c r="AE773" s="32" t="str">
        <f t="shared" si="119"/>
        <v>25</v>
      </c>
      <c r="AF773" s="32"/>
      <c r="AG773" s="32"/>
      <c r="AH773" s="32"/>
      <c r="AI773" s="32"/>
      <c r="AJ773" s="32"/>
      <c r="AK773" s="32"/>
      <c r="AL773" s="32"/>
      <c r="AM773" s="32">
        <v>638</v>
      </c>
      <c r="AN773" s="32" t="str">
        <f t="shared" si="110"/>
        <v>No Retargeting</v>
      </c>
      <c r="AO773" s="32" t="s">
        <v>589</v>
      </c>
      <c r="AP773" s="32" t="str">
        <f t="shared" si="111"/>
        <v>no contextual</v>
      </c>
      <c r="AQ773" s="32"/>
      <c r="AR773" s="32"/>
      <c r="AS773" s="32"/>
      <c r="AT773" s="32"/>
    </row>
    <row r="774" spans="2:46" ht="15" customHeight="1" x14ac:dyDescent="0.25">
      <c r="B774" s="32">
        <v>20160766</v>
      </c>
      <c r="C774" s="32"/>
      <c r="D774" s="32"/>
      <c r="E774" s="32"/>
      <c r="F774" s="32"/>
      <c r="G774" s="244"/>
      <c r="H774" s="244"/>
      <c r="I774" s="91">
        <f t="shared" si="116"/>
        <v>0</v>
      </c>
      <c r="J774" s="32"/>
      <c r="K774" s="32"/>
      <c r="L774" s="32"/>
      <c r="M774" s="32"/>
      <c r="N774" s="32"/>
      <c r="O774" s="32"/>
      <c r="P774" s="32"/>
      <c r="Q774" s="32"/>
      <c r="R774" s="186"/>
      <c r="S774" s="186"/>
      <c r="T774" s="254"/>
      <c r="U774" s="254">
        <f t="shared" si="112"/>
        <v>0</v>
      </c>
      <c r="V774" s="254">
        <f t="shared" si="113"/>
        <v>0</v>
      </c>
      <c r="W774" s="255"/>
      <c r="X774" s="26">
        <f t="shared" si="117"/>
        <v>0</v>
      </c>
      <c r="Y774" s="26">
        <f t="shared" si="114"/>
        <v>0</v>
      </c>
      <c r="Z774" s="26">
        <f t="shared" si="115"/>
        <v>0</v>
      </c>
      <c r="AA774" s="32" t="str">
        <f t="shared" si="118"/>
        <v>-</v>
      </c>
      <c r="AB774" s="289"/>
      <c r="AC774" s="289"/>
      <c r="AD774" s="32">
        <v>3</v>
      </c>
      <c r="AE774" s="32" t="str">
        <f t="shared" si="119"/>
        <v>25</v>
      </c>
      <c r="AF774" s="32"/>
      <c r="AG774" s="32"/>
      <c r="AH774" s="32"/>
      <c r="AI774" s="32"/>
      <c r="AJ774" s="32"/>
      <c r="AK774" s="32"/>
      <c r="AL774" s="32"/>
      <c r="AM774" s="32">
        <v>639</v>
      </c>
      <c r="AN774" s="32" t="str">
        <f t="shared" si="110"/>
        <v>No Retargeting</v>
      </c>
      <c r="AO774" s="32" t="s">
        <v>589</v>
      </c>
      <c r="AP774" s="32" t="str">
        <f t="shared" si="111"/>
        <v>no contextual</v>
      </c>
      <c r="AQ774" s="32"/>
      <c r="AR774" s="32"/>
      <c r="AS774" s="32"/>
      <c r="AT774" s="32"/>
    </row>
    <row r="775" spans="2:46" ht="15" customHeight="1" x14ac:dyDescent="0.25">
      <c r="B775" s="32">
        <v>20160767</v>
      </c>
      <c r="C775" s="32"/>
      <c r="D775" s="32"/>
      <c r="E775" s="32"/>
      <c r="F775" s="32"/>
      <c r="G775" s="244"/>
      <c r="H775" s="244"/>
      <c r="I775" s="91">
        <f t="shared" si="116"/>
        <v>0</v>
      </c>
      <c r="J775" s="32"/>
      <c r="K775" s="32"/>
      <c r="L775" s="32"/>
      <c r="M775" s="32"/>
      <c r="N775" s="32"/>
      <c r="O775" s="32"/>
      <c r="P775" s="32"/>
      <c r="Q775" s="32"/>
      <c r="R775" s="186"/>
      <c r="S775" s="186"/>
      <c r="T775" s="254"/>
      <c r="U775" s="254">
        <f t="shared" si="112"/>
        <v>0</v>
      </c>
      <c r="V775" s="254">
        <f t="shared" si="113"/>
        <v>0</v>
      </c>
      <c r="W775" s="255"/>
      <c r="X775" s="26">
        <f t="shared" si="117"/>
        <v>0</v>
      </c>
      <c r="Y775" s="26">
        <f t="shared" si="114"/>
        <v>0</v>
      </c>
      <c r="Z775" s="26">
        <f t="shared" si="115"/>
        <v>0</v>
      </c>
      <c r="AA775" s="32" t="str">
        <f t="shared" si="118"/>
        <v>-</v>
      </c>
      <c r="AB775" s="289"/>
      <c r="AC775" s="289"/>
      <c r="AD775" s="32">
        <v>3</v>
      </c>
      <c r="AE775" s="32" t="str">
        <f t="shared" si="119"/>
        <v>25</v>
      </c>
      <c r="AF775" s="32"/>
      <c r="AG775" s="32"/>
      <c r="AH775" s="32"/>
      <c r="AI775" s="32"/>
      <c r="AJ775" s="32"/>
      <c r="AK775" s="32"/>
      <c r="AL775" s="32"/>
      <c r="AM775" s="32">
        <v>640</v>
      </c>
      <c r="AN775" s="32" t="str">
        <f t="shared" si="110"/>
        <v>No Retargeting</v>
      </c>
      <c r="AO775" s="32" t="s">
        <v>589</v>
      </c>
      <c r="AP775" s="32" t="str">
        <f t="shared" si="111"/>
        <v>no contextual</v>
      </c>
      <c r="AQ775" s="32"/>
      <c r="AR775" s="32"/>
      <c r="AS775" s="32"/>
      <c r="AT775" s="32"/>
    </row>
    <row r="776" spans="2:46" ht="15" customHeight="1" x14ac:dyDescent="0.25">
      <c r="B776" s="32">
        <v>20160768</v>
      </c>
      <c r="C776" s="32"/>
      <c r="D776" s="32"/>
      <c r="E776" s="32"/>
      <c r="F776" s="32"/>
      <c r="G776" s="244"/>
      <c r="H776" s="244"/>
      <c r="I776" s="91">
        <f t="shared" si="116"/>
        <v>0</v>
      </c>
      <c r="J776" s="32"/>
      <c r="K776" s="32"/>
      <c r="L776" s="32"/>
      <c r="M776" s="32"/>
      <c r="N776" s="32"/>
      <c r="O776" s="32"/>
      <c r="P776" s="32"/>
      <c r="Q776" s="32"/>
      <c r="R776" s="186"/>
      <c r="S776" s="186"/>
      <c r="T776" s="254"/>
      <c r="U776" s="254">
        <f t="shared" si="112"/>
        <v>0</v>
      </c>
      <c r="V776" s="254">
        <f t="shared" si="113"/>
        <v>0</v>
      </c>
      <c r="W776" s="255"/>
      <c r="X776" s="26">
        <f t="shared" si="117"/>
        <v>0</v>
      </c>
      <c r="Y776" s="26">
        <f t="shared" si="114"/>
        <v>0</v>
      </c>
      <c r="Z776" s="26">
        <f t="shared" si="115"/>
        <v>0</v>
      </c>
      <c r="AA776" s="32" t="str">
        <f t="shared" si="118"/>
        <v>-</v>
      </c>
      <c r="AB776" s="289"/>
      <c r="AC776" s="289"/>
      <c r="AD776" s="32">
        <v>3</v>
      </c>
      <c r="AE776" s="32" t="str">
        <f t="shared" si="119"/>
        <v>25</v>
      </c>
      <c r="AF776" s="32"/>
      <c r="AG776" s="32"/>
      <c r="AH776" s="32"/>
      <c r="AI776" s="32"/>
      <c r="AJ776" s="32"/>
      <c r="AK776" s="32"/>
      <c r="AL776" s="32"/>
      <c r="AM776" s="32">
        <v>641</v>
      </c>
      <c r="AN776" s="32" t="str">
        <f t="shared" si="110"/>
        <v>No Retargeting</v>
      </c>
      <c r="AO776" s="32" t="s">
        <v>589</v>
      </c>
      <c r="AP776" s="32" t="str">
        <f t="shared" si="111"/>
        <v>no contextual</v>
      </c>
      <c r="AQ776" s="32"/>
      <c r="AR776" s="32"/>
      <c r="AS776" s="32"/>
      <c r="AT776" s="32"/>
    </row>
    <row r="777" spans="2:46" ht="15" customHeight="1" x14ac:dyDescent="0.25">
      <c r="B777" s="32">
        <v>20160769</v>
      </c>
      <c r="C777" s="32"/>
      <c r="D777" s="32"/>
      <c r="E777" s="32"/>
      <c r="F777" s="32"/>
      <c r="G777" s="244"/>
      <c r="H777" s="244"/>
      <c r="I777" s="91">
        <f t="shared" si="116"/>
        <v>0</v>
      </c>
      <c r="J777" s="32"/>
      <c r="K777" s="32"/>
      <c r="L777" s="32"/>
      <c r="M777" s="32"/>
      <c r="N777" s="32"/>
      <c r="O777" s="32"/>
      <c r="P777" s="32"/>
      <c r="Q777" s="32"/>
      <c r="R777" s="186"/>
      <c r="S777" s="186"/>
      <c r="T777" s="254"/>
      <c r="U777" s="254">
        <f t="shared" si="112"/>
        <v>0</v>
      </c>
      <c r="V777" s="254">
        <f t="shared" si="113"/>
        <v>0</v>
      </c>
      <c r="W777" s="255"/>
      <c r="X777" s="26">
        <f t="shared" si="117"/>
        <v>0</v>
      </c>
      <c r="Y777" s="26">
        <f t="shared" si="114"/>
        <v>0</v>
      </c>
      <c r="Z777" s="26">
        <f t="shared" si="115"/>
        <v>0</v>
      </c>
      <c r="AA777" s="32" t="str">
        <f t="shared" si="118"/>
        <v>-</v>
      </c>
      <c r="AB777" s="289"/>
      <c r="AC777" s="289"/>
      <c r="AD777" s="32">
        <v>3</v>
      </c>
      <c r="AE777" s="32" t="str">
        <f t="shared" si="119"/>
        <v>25</v>
      </c>
      <c r="AF777" s="32"/>
      <c r="AG777" s="32"/>
      <c r="AH777" s="32"/>
      <c r="AI777" s="32"/>
      <c r="AJ777" s="32"/>
      <c r="AK777" s="32"/>
      <c r="AL777" s="32"/>
      <c r="AM777" s="32">
        <v>642</v>
      </c>
      <c r="AN777" s="32" t="str">
        <f t="shared" ref="AN777:AN840" si="120">IF(ISNUMBER(SEARCH("retargeting",L777&amp;M777&amp;N777&amp;O777,1)),"Specify Tagging","No Retargeting")</f>
        <v>No Retargeting</v>
      </c>
      <c r="AO777" s="32" t="s">
        <v>589</v>
      </c>
      <c r="AP777" s="32" t="str">
        <f t="shared" ref="AP777:AP840" si="121">IF(ISNUMBER(SEARCH("Context",L777&amp;M777&amp;N777&amp;O777,1)),"Please Provide list","no contextual")</f>
        <v>no contextual</v>
      </c>
      <c r="AQ777" s="32"/>
      <c r="AR777" s="32"/>
      <c r="AS777" s="32"/>
      <c r="AT777" s="32"/>
    </row>
    <row r="778" spans="2:46" ht="15" customHeight="1" x14ac:dyDescent="0.25">
      <c r="B778" s="32">
        <v>20160770</v>
      </c>
      <c r="C778" s="32"/>
      <c r="D778" s="32"/>
      <c r="E778" s="32"/>
      <c r="F778" s="32"/>
      <c r="G778" s="244"/>
      <c r="H778" s="244"/>
      <c r="I778" s="91">
        <f t="shared" si="116"/>
        <v>0</v>
      </c>
      <c r="J778" s="32"/>
      <c r="K778" s="32"/>
      <c r="L778" s="32"/>
      <c r="M778" s="32"/>
      <c r="N778" s="32"/>
      <c r="O778" s="32"/>
      <c r="P778" s="32"/>
      <c r="Q778" s="32"/>
      <c r="R778" s="186"/>
      <c r="S778" s="186"/>
      <c r="T778" s="254"/>
      <c r="U778" s="254">
        <f t="shared" ref="U778:U841" si="122">T778*R778</f>
        <v>0</v>
      </c>
      <c r="V778" s="254">
        <f t="shared" ref="V778:V841" si="123">T778*S778</f>
        <v>0</v>
      </c>
      <c r="W778" s="255"/>
      <c r="X778" s="26">
        <f t="shared" si="117"/>
        <v>0</v>
      </c>
      <c r="Y778" s="26">
        <f t="shared" ref="Y778:Y841" si="124">X778*R778</f>
        <v>0</v>
      </c>
      <c r="Z778" s="26">
        <f t="shared" ref="Z778:Z841" si="125">X778*S778</f>
        <v>0</v>
      </c>
      <c r="AA778" s="32" t="str">
        <f t="shared" si="118"/>
        <v>-</v>
      </c>
      <c r="AB778" s="289"/>
      <c r="AC778" s="289"/>
      <c r="AD778" s="32">
        <v>3</v>
      </c>
      <c r="AE778" s="32" t="str">
        <f t="shared" si="119"/>
        <v>25</v>
      </c>
      <c r="AF778" s="32"/>
      <c r="AG778" s="32"/>
      <c r="AH778" s="32"/>
      <c r="AI778" s="32"/>
      <c r="AJ778" s="32"/>
      <c r="AK778" s="32"/>
      <c r="AL778" s="32"/>
      <c r="AM778" s="32">
        <v>643</v>
      </c>
      <c r="AN778" s="32" t="str">
        <f t="shared" si="120"/>
        <v>No Retargeting</v>
      </c>
      <c r="AO778" s="32" t="s">
        <v>589</v>
      </c>
      <c r="AP778" s="32" t="str">
        <f t="shared" si="121"/>
        <v>no contextual</v>
      </c>
      <c r="AQ778" s="32"/>
      <c r="AR778" s="32"/>
      <c r="AS778" s="32"/>
      <c r="AT778" s="32"/>
    </row>
    <row r="779" spans="2:46" ht="15" customHeight="1" x14ac:dyDescent="0.25">
      <c r="B779" s="32">
        <v>20160771</v>
      </c>
      <c r="C779" s="32"/>
      <c r="D779" s="32"/>
      <c r="E779" s="32"/>
      <c r="F779" s="32"/>
      <c r="G779" s="244"/>
      <c r="H779" s="244"/>
      <c r="I779" s="91">
        <f t="shared" si="116"/>
        <v>0</v>
      </c>
      <c r="J779" s="32"/>
      <c r="K779" s="32"/>
      <c r="L779" s="32"/>
      <c r="M779" s="32"/>
      <c r="N779" s="32"/>
      <c r="O779" s="32"/>
      <c r="P779" s="32"/>
      <c r="Q779" s="32"/>
      <c r="R779" s="186"/>
      <c r="S779" s="186"/>
      <c r="T779" s="254"/>
      <c r="U779" s="254">
        <f t="shared" si="122"/>
        <v>0</v>
      </c>
      <c r="V779" s="254">
        <f t="shared" si="123"/>
        <v>0</v>
      </c>
      <c r="W779" s="255"/>
      <c r="X779" s="26">
        <f t="shared" si="117"/>
        <v>0</v>
      </c>
      <c r="Y779" s="26">
        <f t="shared" si="124"/>
        <v>0</v>
      </c>
      <c r="Z779" s="26">
        <f t="shared" si="125"/>
        <v>0</v>
      </c>
      <c r="AA779" s="32" t="str">
        <f t="shared" si="118"/>
        <v>-</v>
      </c>
      <c r="AB779" s="289"/>
      <c r="AC779" s="289"/>
      <c r="AD779" s="32">
        <v>3</v>
      </c>
      <c r="AE779" s="32" t="str">
        <f t="shared" si="119"/>
        <v>25</v>
      </c>
      <c r="AF779" s="32"/>
      <c r="AG779" s="32"/>
      <c r="AH779" s="32"/>
      <c r="AI779" s="32"/>
      <c r="AJ779" s="32"/>
      <c r="AK779" s="32"/>
      <c r="AL779" s="32"/>
      <c r="AM779" s="32">
        <v>644</v>
      </c>
      <c r="AN779" s="32" t="str">
        <f t="shared" si="120"/>
        <v>No Retargeting</v>
      </c>
      <c r="AO779" s="32" t="s">
        <v>589</v>
      </c>
      <c r="AP779" s="32" t="str">
        <f t="shared" si="121"/>
        <v>no contextual</v>
      </c>
      <c r="AQ779" s="32"/>
      <c r="AR779" s="32"/>
      <c r="AS779" s="32"/>
      <c r="AT779" s="32"/>
    </row>
    <row r="780" spans="2:46" ht="15" customHeight="1" x14ac:dyDescent="0.25">
      <c r="B780" s="32">
        <v>20160772</v>
      </c>
      <c r="C780" s="32"/>
      <c r="D780" s="32"/>
      <c r="E780" s="32"/>
      <c r="F780" s="32"/>
      <c r="G780" s="244"/>
      <c r="H780" s="244"/>
      <c r="I780" s="91">
        <f t="shared" si="116"/>
        <v>0</v>
      </c>
      <c r="J780" s="32"/>
      <c r="K780" s="32"/>
      <c r="L780" s="32"/>
      <c r="M780" s="32"/>
      <c r="N780" s="32"/>
      <c r="O780" s="32"/>
      <c r="P780" s="32"/>
      <c r="Q780" s="32"/>
      <c r="R780" s="186"/>
      <c r="S780" s="186"/>
      <c r="T780" s="254"/>
      <c r="U780" s="254">
        <f t="shared" si="122"/>
        <v>0</v>
      </c>
      <c r="V780" s="254">
        <f t="shared" si="123"/>
        <v>0</v>
      </c>
      <c r="W780" s="255"/>
      <c r="X780" s="26">
        <f t="shared" si="117"/>
        <v>0</v>
      </c>
      <c r="Y780" s="26">
        <f t="shared" si="124"/>
        <v>0</v>
      </c>
      <c r="Z780" s="26">
        <f t="shared" si="125"/>
        <v>0</v>
      </c>
      <c r="AA780" s="32" t="str">
        <f t="shared" si="118"/>
        <v>-</v>
      </c>
      <c r="AB780" s="289"/>
      <c r="AC780" s="289"/>
      <c r="AD780" s="32">
        <v>3</v>
      </c>
      <c r="AE780" s="32" t="str">
        <f t="shared" si="119"/>
        <v>25</v>
      </c>
      <c r="AF780" s="32"/>
      <c r="AG780" s="32"/>
      <c r="AH780" s="32"/>
      <c r="AI780" s="32"/>
      <c r="AJ780" s="32"/>
      <c r="AK780" s="32"/>
      <c r="AL780" s="32"/>
      <c r="AM780" s="32">
        <v>645</v>
      </c>
      <c r="AN780" s="32" t="str">
        <f t="shared" si="120"/>
        <v>No Retargeting</v>
      </c>
      <c r="AO780" s="32" t="s">
        <v>589</v>
      </c>
      <c r="AP780" s="32" t="str">
        <f t="shared" si="121"/>
        <v>no contextual</v>
      </c>
      <c r="AQ780" s="32"/>
      <c r="AR780" s="32"/>
      <c r="AS780" s="32"/>
      <c r="AT780" s="32"/>
    </row>
    <row r="781" spans="2:46" ht="15" customHeight="1" x14ac:dyDescent="0.25">
      <c r="B781" s="32">
        <v>20160773</v>
      </c>
      <c r="C781" s="32"/>
      <c r="D781" s="32"/>
      <c r="E781" s="32"/>
      <c r="F781" s="32"/>
      <c r="G781" s="244"/>
      <c r="H781" s="244"/>
      <c r="I781" s="91">
        <f t="shared" si="116"/>
        <v>0</v>
      </c>
      <c r="J781" s="32"/>
      <c r="K781" s="32"/>
      <c r="L781" s="32"/>
      <c r="M781" s="32"/>
      <c r="N781" s="32"/>
      <c r="O781" s="32"/>
      <c r="P781" s="32"/>
      <c r="Q781" s="32"/>
      <c r="R781" s="186"/>
      <c r="S781" s="186"/>
      <c r="T781" s="254"/>
      <c r="U781" s="254">
        <f t="shared" si="122"/>
        <v>0</v>
      </c>
      <c r="V781" s="254">
        <f t="shared" si="123"/>
        <v>0</v>
      </c>
      <c r="W781" s="255"/>
      <c r="X781" s="26">
        <f t="shared" si="117"/>
        <v>0</v>
      </c>
      <c r="Y781" s="26">
        <f t="shared" si="124"/>
        <v>0</v>
      </c>
      <c r="Z781" s="26">
        <f t="shared" si="125"/>
        <v>0</v>
      </c>
      <c r="AA781" s="32" t="str">
        <f t="shared" si="118"/>
        <v>-</v>
      </c>
      <c r="AB781" s="289"/>
      <c r="AC781" s="289"/>
      <c r="AD781" s="32">
        <v>3</v>
      </c>
      <c r="AE781" s="32" t="str">
        <f t="shared" si="119"/>
        <v>25</v>
      </c>
      <c r="AF781" s="32"/>
      <c r="AG781" s="32"/>
      <c r="AH781" s="32"/>
      <c r="AI781" s="32"/>
      <c r="AJ781" s="32"/>
      <c r="AK781" s="32"/>
      <c r="AL781" s="32"/>
      <c r="AM781" s="32">
        <v>646</v>
      </c>
      <c r="AN781" s="32" t="str">
        <f t="shared" si="120"/>
        <v>No Retargeting</v>
      </c>
      <c r="AO781" s="32" t="s">
        <v>589</v>
      </c>
      <c r="AP781" s="32" t="str">
        <f t="shared" si="121"/>
        <v>no contextual</v>
      </c>
      <c r="AQ781" s="32"/>
      <c r="AR781" s="32"/>
      <c r="AS781" s="32"/>
      <c r="AT781" s="32"/>
    </row>
    <row r="782" spans="2:46" ht="15" customHeight="1" x14ac:dyDescent="0.25">
      <c r="B782" s="32">
        <v>20160774</v>
      </c>
      <c r="C782" s="32"/>
      <c r="D782" s="32"/>
      <c r="E782" s="32"/>
      <c r="F782" s="32"/>
      <c r="G782" s="244"/>
      <c r="H782" s="244"/>
      <c r="I782" s="91">
        <f t="shared" si="116"/>
        <v>0</v>
      </c>
      <c r="J782" s="32"/>
      <c r="K782" s="32"/>
      <c r="L782" s="32"/>
      <c r="M782" s="32"/>
      <c r="N782" s="32"/>
      <c r="O782" s="32"/>
      <c r="P782" s="32"/>
      <c r="Q782" s="32"/>
      <c r="R782" s="186"/>
      <c r="S782" s="186"/>
      <c r="T782" s="254"/>
      <c r="U782" s="254">
        <f t="shared" si="122"/>
        <v>0</v>
      </c>
      <c r="V782" s="254">
        <f t="shared" si="123"/>
        <v>0</v>
      </c>
      <c r="W782" s="255"/>
      <c r="X782" s="26">
        <f t="shared" si="117"/>
        <v>0</v>
      </c>
      <c r="Y782" s="26">
        <f t="shared" si="124"/>
        <v>0</v>
      </c>
      <c r="Z782" s="26">
        <f t="shared" si="125"/>
        <v>0</v>
      </c>
      <c r="AA782" s="32" t="str">
        <f t="shared" si="118"/>
        <v>-</v>
      </c>
      <c r="AB782" s="289"/>
      <c r="AC782" s="289"/>
      <c r="AD782" s="32">
        <v>3</v>
      </c>
      <c r="AE782" s="32" t="str">
        <f t="shared" si="119"/>
        <v>25</v>
      </c>
      <c r="AF782" s="32"/>
      <c r="AG782" s="32"/>
      <c r="AH782" s="32"/>
      <c r="AI782" s="32"/>
      <c r="AJ782" s="32"/>
      <c r="AK782" s="32"/>
      <c r="AL782" s="32"/>
      <c r="AM782" s="32">
        <v>647</v>
      </c>
      <c r="AN782" s="32" t="str">
        <f t="shared" si="120"/>
        <v>No Retargeting</v>
      </c>
      <c r="AO782" s="32" t="s">
        <v>589</v>
      </c>
      <c r="AP782" s="32" t="str">
        <f t="shared" si="121"/>
        <v>no contextual</v>
      </c>
      <c r="AQ782" s="32"/>
      <c r="AR782" s="32"/>
      <c r="AS782" s="32"/>
      <c r="AT782" s="32"/>
    </row>
    <row r="783" spans="2:46" ht="15" customHeight="1" x14ac:dyDescent="0.25">
      <c r="B783" s="32">
        <v>20160775</v>
      </c>
      <c r="C783" s="32"/>
      <c r="D783" s="32"/>
      <c r="E783" s="32"/>
      <c r="F783" s="32"/>
      <c r="G783" s="244"/>
      <c r="H783" s="244"/>
      <c r="I783" s="91">
        <f t="shared" si="116"/>
        <v>0</v>
      </c>
      <c r="J783" s="32"/>
      <c r="K783" s="32"/>
      <c r="L783" s="32"/>
      <c r="M783" s="32"/>
      <c r="N783" s="32"/>
      <c r="O783" s="32"/>
      <c r="P783" s="32"/>
      <c r="Q783" s="32"/>
      <c r="R783" s="186"/>
      <c r="S783" s="186"/>
      <c r="T783" s="254"/>
      <c r="U783" s="254">
        <f t="shared" si="122"/>
        <v>0</v>
      </c>
      <c r="V783" s="254">
        <f t="shared" si="123"/>
        <v>0</v>
      </c>
      <c r="W783" s="255"/>
      <c r="X783" s="26">
        <f t="shared" si="117"/>
        <v>0</v>
      </c>
      <c r="Y783" s="26">
        <f t="shared" si="124"/>
        <v>0</v>
      </c>
      <c r="Z783" s="26">
        <f t="shared" si="125"/>
        <v>0</v>
      </c>
      <c r="AA783" s="32" t="str">
        <f t="shared" si="118"/>
        <v>-</v>
      </c>
      <c r="AB783" s="289"/>
      <c r="AC783" s="289"/>
      <c r="AD783" s="32">
        <v>3</v>
      </c>
      <c r="AE783" s="32" t="str">
        <f t="shared" si="119"/>
        <v>25</v>
      </c>
      <c r="AF783" s="32"/>
      <c r="AG783" s="32"/>
      <c r="AH783" s="32"/>
      <c r="AI783" s="32"/>
      <c r="AJ783" s="32"/>
      <c r="AK783" s="32"/>
      <c r="AL783" s="32"/>
      <c r="AM783" s="32">
        <v>648</v>
      </c>
      <c r="AN783" s="32" t="str">
        <f t="shared" si="120"/>
        <v>No Retargeting</v>
      </c>
      <c r="AO783" s="32" t="s">
        <v>589</v>
      </c>
      <c r="AP783" s="32" t="str">
        <f t="shared" si="121"/>
        <v>no contextual</v>
      </c>
      <c r="AQ783" s="32"/>
      <c r="AR783" s="32"/>
      <c r="AS783" s="32"/>
      <c r="AT783" s="32"/>
    </row>
    <row r="784" spans="2:46" ht="15" customHeight="1" x14ac:dyDescent="0.25">
      <c r="B784" s="32">
        <v>20160776</v>
      </c>
      <c r="C784" s="32"/>
      <c r="D784" s="32"/>
      <c r="E784" s="32"/>
      <c r="F784" s="32"/>
      <c r="G784" s="244"/>
      <c r="H784" s="244"/>
      <c r="I784" s="91">
        <f t="shared" ref="I784:I847" si="126">IF(G784=0,0,(WORKDAY(G784,-5,Holidays)))</f>
        <v>0</v>
      </c>
      <c r="J784" s="32"/>
      <c r="K784" s="32"/>
      <c r="L784" s="32"/>
      <c r="M784" s="32"/>
      <c r="N784" s="32"/>
      <c r="O784" s="32"/>
      <c r="P784" s="32"/>
      <c r="Q784" s="32"/>
      <c r="R784" s="186"/>
      <c r="S784" s="186"/>
      <c r="T784" s="254"/>
      <c r="U784" s="254">
        <f t="shared" si="122"/>
        <v>0</v>
      </c>
      <c r="V784" s="254">
        <f t="shared" si="123"/>
        <v>0</v>
      </c>
      <c r="W784" s="255"/>
      <c r="X784" s="26">
        <f t="shared" ref="X784:X847" si="127">T784/1000*W784</f>
        <v>0</v>
      </c>
      <c r="Y784" s="26">
        <f t="shared" si="124"/>
        <v>0</v>
      </c>
      <c r="Z784" s="26">
        <f t="shared" si="125"/>
        <v>0</v>
      </c>
      <c r="AA784" s="32" t="str">
        <f t="shared" ref="AA784:AA847" si="128">IF(ISNUMBER(SEARCH("Signed",Q784,1)),"Missing PO","-")</f>
        <v>-</v>
      </c>
      <c r="AB784" s="289"/>
      <c r="AC784" s="289"/>
      <c r="AD784" s="32">
        <v>3</v>
      </c>
      <c r="AE784" s="32" t="str">
        <f t="shared" ref="AE784:AE847" si="129">IF(J784="xaxis TV","10","25")</f>
        <v>25</v>
      </c>
      <c r="AF784" s="32"/>
      <c r="AG784" s="32"/>
      <c r="AH784" s="32"/>
      <c r="AI784" s="32"/>
      <c r="AJ784" s="32"/>
      <c r="AK784" s="32"/>
      <c r="AL784" s="32"/>
      <c r="AM784" s="32">
        <v>649</v>
      </c>
      <c r="AN784" s="32" t="str">
        <f t="shared" si="120"/>
        <v>No Retargeting</v>
      </c>
      <c r="AO784" s="32" t="s">
        <v>589</v>
      </c>
      <c r="AP784" s="32" t="str">
        <f t="shared" si="121"/>
        <v>no contextual</v>
      </c>
      <c r="AQ784" s="32"/>
      <c r="AR784" s="32"/>
      <c r="AS784" s="32"/>
      <c r="AT784" s="32"/>
    </row>
    <row r="785" spans="2:46" ht="15" customHeight="1" x14ac:dyDescent="0.25">
      <c r="B785" s="32">
        <v>20160777</v>
      </c>
      <c r="C785" s="32"/>
      <c r="D785" s="32"/>
      <c r="E785" s="32"/>
      <c r="F785" s="32"/>
      <c r="G785" s="244"/>
      <c r="H785" s="244"/>
      <c r="I785" s="91">
        <f t="shared" si="126"/>
        <v>0</v>
      </c>
      <c r="J785" s="32"/>
      <c r="K785" s="32"/>
      <c r="L785" s="32"/>
      <c r="M785" s="32"/>
      <c r="N785" s="32"/>
      <c r="O785" s="32"/>
      <c r="P785" s="32"/>
      <c r="Q785" s="32"/>
      <c r="R785" s="186"/>
      <c r="S785" s="186"/>
      <c r="T785" s="254"/>
      <c r="U785" s="254">
        <f t="shared" si="122"/>
        <v>0</v>
      </c>
      <c r="V785" s="254">
        <f t="shared" si="123"/>
        <v>0</v>
      </c>
      <c r="W785" s="255"/>
      <c r="X785" s="26">
        <f t="shared" si="127"/>
        <v>0</v>
      </c>
      <c r="Y785" s="26">
        <f t="shared" si="124"/>
        <v>0</v>
      </c>
      <c r="Z785" s="26">
        <f t="shared" si="125"/>
        <v>0</v>
      </c>
      <c r="AA785" s="32" t="str">
        <f t="shared" si="128"/>
        <v>-</v>
      </c>
      <c r="AB785" s="289"/>
      <c r="AC785" s="289"/>
      <c r="AD785" s="32">
        <v>3</v>
      </c>
      <c r="AE785" s="32" t="str">
        <f t="shared" si="129"/>
        <v>25</v>
      </c>
      <c r="AF785" s="32"/>
      <c r="AG785" s="32"/>
      <c r="AH785" s="32"/>
      <c r="AI785" s="32"/>
      <c r="AJ785" s="32"/>
      <c r="AK785" s="32"/>
      <c r="AL785" s="32"/>
      <c r="AM785" s="32">
        <v>650</v>
      </c>
      <c r="AN785" s="32" t="str">
        <f t="shared" si="120"/>
        <v>No Retargeting</v>
      </c>
      <c r="AO785" s="32" t="s">
        <v>589</v>
      </c>
      <c r="AP785" s="32" t="str">
        <f t="shared" si="121"/>
        <v>no contextual</v>
      </c>
      <c r="AQ785" s="32"/>
      <c r="AR785" s="32"/>
      <c r="AS785" s="32"/>
      <c r="AT785" s="32"/>
    </row>
    <row r="786" spans="2:46" ht="15" customHeight="1" x14ac:dyDescent="0.25">
      <c r="B786" s="32">
        <v>20160778</v>
      </c>
      <c r="C786" s="32"/>
      <c r="D786" s="32"/>
      <c r="E786" s="32"/>
      <c r="F786" s="32"/>
      <c r="G786" s="244"/>
      <c r="H786" s="244"/>
      <c r="I786" s="91">
        <f t="shared" si="126"/>
        <v>0</v>
      </c>
      <c r="J786" s="32"/>
      <c r="K786" s="32"/>
      <c r="L786" s="32"/>
      <c r="M786" s="32"/>
      <c r="N786" s="32"/>
      <c r="O786" s="32"/>
      <c r="P786" s="32"/>
      <c r="Q786" s="32"/>
      <c r="R786" s="186"/>
      <c r="S786" s="186"/>
      <c r="T786" s="254"/>
      <c r="U786" s="254">
        <f t="shared" si="122"/>
        <v>0</v>
      </c>
      <c r="V786" s="254">
        <f t="shared" si="123"/>
        <v>0</v>
      </c>
      <c r="W786" s="255"/>
      <c r="X786" s="26">
        <f t="shared" si="127"/>
        <v>0</v>
      </c>
      <c r="Y786" s="26">
        <f t="shared" si="124"/>
        <v>0</v>
      </c>
      <c r="Z786" s="26">
        <f t="shared" si="125"/>
        <v>0</v>
      </c>
      <c r="AA786" s="32" t="str">
        <f t="shared" si="128"/>
        <v>-</v>
      </c>
      <c r="AB786" s="289"/>
      <c r="AC786" s="289"/>
      <c r="AD786" s="32">
        <v>3</v>
      </c>
      <c r="AE786" s="32" t="str">
        <f t="shared" si="129"/>
        <v>25</v>
      </c>
      <c r="AF786" s="32"/>
      <c r="AG786" s="32"/>
      <c r="AH786" s="32"/>
      <c r="AI786" s="32"/>
      <c r="AJ786" s="32"/>
      <c r="AK786" s="32"/>
      <c r="AL786" s="32"/>
      <c r="AM786" s="32">
        <v>651</v>
      </c>
      <c r="AN786" s="32" t="str">
        <f t="shared" si="120"/>
        <v>No Retargeting</v>
      </c>
      <c r="AO786" s="32" t="s">
        <v>589</v>
      </c>
      <c r="AP786" s="32" t="str">
        <f t="shared" si="121"/>
        <v>no contextual</v>
      </c>
      <c r="AQ786" s="32"/>
      <c r="AR786" s="32"/>
      <c r="AS786" s="32"/>
      <c r="AT786" s="32"/>
    </row>
    <row r="787" spans="2:46" ht="15" customHeight="1" x14ac:dyDescent="0.25">
      <c r="B787" s="32">
        <v>20160779</v>
      </c>
      <c r="C787" s="32"/>
      <c r="D787" s="32"/>
      <c r="E787" s="32"/>
      <c r="F787" s="32"/>
      <c r="G787" s="244"/>
      <c r="H787" s="244"/>
      <c r="I787" s="91">
        <f t="shared" si="126"/>
        <v>0</v>
      </c>
      <c r="J787" s="32"/>
      <c r="K787" s="32"/>
      <c r="L787" s="32"/>
      <c r="M787" s="32"/>
      <c r="N787" s="32"/>
      <c r="O787" s="32"/>
      <c r="P787" s="32"/>
      <c r="Q787" s="32"/>
      <c r="R787" s="186"/>
      <c r="S787" s="186"/>
      <c r="T787" s="254"/>
      <c r="U787" s="254">
        <f t="shared" si="122"/>
        <v>0</v>
      </c>
      <c r="V787" s="254">
        <f t="shared" si="123"/>
        <v>0</v>
      </c>
      <c r="W787" s="255"/>
      <c r="X787" s="26">
        <f t="shared" si="127"/>
        <v>0</v>
      </c>
      <c r="Y787" s="26">
        <f t="shared" si="124"/>
        <v>0</v>
      </c>
      <c r="Z787" s="26">
        <f t="shared" si="125"/>
        <v>0</v>
      </c>
      <c r="AA787" s="32" t="str">
        <f t="shared" si="128"/>
        <v>-</v>
      </c>
      <c r="AB787" s="289"/>
      <c r="AC787" s="289"/>
      <c r="AD787" s="32">
        <v>3</v>
      </c>
      <c r="AE787" s="32" t="str">
        <f t="shared" si="129"/>
        <v>25</v>
      </c>
      <c r="AF787" s="32"/>
      <c r="AG787" s="32"/>
      <c r="AH787" s="32"/>
      <c r="AI787" s="32"/>
      <c r="AJ787" s="32"/>
      <c r="AK787" s="32"/>
      <c r="AL787" s="32"/>
      <c r="AM787" s="32">
        <v>652</v>
      </c>
      <c r="AN787" s="32" t="str">
        <f t="shared" si="120"/>
        <v>No Retargeting</v>
      </c>
      <c r="AO787" s="32" t="s">
        <v>589</v>
      </c>
      <c r="AP787" s="32" t="str">
        <f t="shared" si="121"/>
        <v>no contextual</v>
      </c>
      <c r="AQ787" s="32"/>
      <c r="AR787" s="32"/>
      <c r="AS787" s="32"/>
      <c r="AT787" s="32"/>
    </row>
    <row r="788" spans="2:46" ht="15" customHeight="1" x14ac:dyDescent="0.25">
      <c r="B788" s="32">
        <v>20160780</v>
      </c>
      <c r="C788" s="32"/>
      <c r="D788" s="32"/>
      <c r="E788" s="32"/>
      <c r="F788" s="32"/>
      <c r="G788" s="244"/>
      <c r="H788" s="244"/>
      <c r="I788" s="91">
        <f t="shared" si="126"/>
        <v>0</v>
      </c>
      <c r="J788" s="32"/>
      <c r="K788" s="32"/>
      <c r="L788" s="32"/>
      <c r="M788" s="32"/>
      <c r="N788" s="32"/>
      <c r="O788" s="32"/>
      <c r="P788" s="32"/>
      <c r="Q788" s="32"/>
      <c r="R788" s="186"/>
      <c r="S788" s="186"/>
      <c r="T788" s="254"/>
      <c r="U788" s="254">
        <f t="shared" si="122"/>
        <v>0</v>
      </c>
      <c r="V788" s="254">
        <f t="shared" si="123"/>
        <v>0</v>
      </c>
      <c r="W788" s="255"/>
      <c r="X788" s="26">
        <f t="shared" si="127"/>
        <v>0</v>
      </c>
      <c r="Y788" s="26">
        <f t="shared" si="124"/>
        <v>0</v>
      </c>
      <c r="Z788" s="26">
        <f t="shared" si="125"/>
        <v>0</v>
      </c>
      <c r="AA788" s="32" t="str">
        <f t="shared" si="128"/>
        <v>-</v>
      </c>
      <c r="AB788" s="289"/>
      <c r="AC788" s="289"/>
      <c r="AD788" s="32">
        <v>3</v>
      </c>
      <c r="AE788" s="32" t="str">
        <f t="shared" si="129"/>
        <v>25</v>
      </c>
      <c r="AF788" s="32"/>
      <c r="AG788" s="32"/>
      <c r="AH788" s="32"/>
      <c r="AI788" s="32"/>
      <c r="AJ788" s="32"/>
      <c r="AK788" s="32"/>
      <c r="AL788" s="32"/>
      <c r="AM788" s="32">
        <v>653</v>
      </c>
      <c r="AN788" s="32" t="str">
        <f t="shared" si="120"/>
        <v>No Retargeting</v>
      </c>
      <c r="AO788" s="32" t="s">
        <v>589</v>
      </c>
      <c r="AP788" s="32" t="str">
        <f t="shared" si="121"/>
        <v>no contextual</v>
      </c>
      <c r="AQ788" s="32"/>
      <c r="AR788" s="32"/>
      <c r="AS788" s="32"/>
      <c r="AT788" s="32"/>
    </row>
    <row r="789" spans="2:46" ht="15" customHeight="1" x14ac:dyDescent="0.25">
      <c r="B789" s="32">
        <v>20160781</v>
      </c>
      <c r="C789" s="32"/>
      <c r="D789" s="32"/>
      <c r="E789" s="32"/>
      <c r="F789" s="32"/>
      <c r="G789" s="244"/>
      <c r="H789" s="244"/>
      <c r="I789" s="91">
        <f t="shared" si="126"/>
        <v>0</v>
      </c>
      <c r="J789" s="32"/>
      <c r="K789" s="32"/>
      <c r="L789" s="32"/>
      <c r="M789" s="32"/>
      <c r="N789" s="32"/>
      <c r="O789" s="32"/>
      <c r="P789" s="32"/>
      <c r="Q789" s="32"/>
      <c r="R789" s="186"/>
      <c r="S789" s="186"/>
      <c r="T789" s="254"/>
      <c r="U789" s="254">
        <f t="shared" si="122"/>
        <v>0</v>
      </c>
      <c r="V789" s="254">
        <f t="shared" si="123"/>
        <v>0</v>
      </c>
      <c r="W789" s="255"/>
      <c r="X789" s="26">
        <f t="shared" si="127"/>
        <v>0</v>
      </c>
      <c r="Y789" s="26">
        <f t="shared" si="124"/>
        <v>0</v>
      </c>
      <c r="Z789" s="26">
        <f t="shared" si="125"/>
        <v>0</v>
      </c>
      <c r="AA789" s="32" t="str">
        <f t="shared" si="128"/>
        <v>-</v>
      </c>
      <c r="AB789" s="289"/>
      <c r="AC789" s="289"/>
      <c r="AD789" s="32">
        <v>3</v>
      </c>
      <c r="AE789" s="32" t="str">
        <f t="shared" si="129"/>
        <v>25</v>
      </c>
      <c r="AF789" s="32"/>
      <c r="AG789" s="32"/>
      <c r="AH789" s="32"/>
      <c r="AI789" s="32"/>
      <c r="AJ789" s="32"/>
      <c r="AK789" s="32"/>
      <c r="AL789" s="32"/>
      <c r="AM789" s="32">
        <v>654</v>
      </c>
      <c r="AN789" s="32" t="str">
        <f t="shared" si="120"/>
        <v>No Retargeting</v>
      </c>
      <c r="AO789" s="32" t="s">
        <v>589</v>
      </c>
      <c r="AP789" s="32" t="str">
        <f t="shared" si="121"/>
        <v>no contextual</v>
      </c>
      <c r="AQ789" s="32"/>
      <c r="AR789" s="32"/>
      <c r="AS789" s="32"/>
      <c r="AT789" s="32"/>
    </row>
    <row r="790" spans="2:46" ht="15" customHeight="1" x14ac:dyDescent="0.25">
      <c r="B790" s="32">
        <v>20160782</v>
      </c>
      <c r="C790" s="32"/>
      <c r="D790" s="32"/>
      <c r="E790" s="32"/>
      <c r="F790" s="32"/>
      <c r="G790" s="244"/>
      <c r="H790" s="244"/>
      <c r="I790" s="91">
        <f t="shared" si="126"/>
        <v>0</v>
      </c>
      <c r="J790" s="32"/>
      <c r="K790" s="32"/>
      <c r="L790" s="32"/>
      <c r="M790" s="32"/>
      <c r="N790" s="32"/>
      <c r="O790" s="32"/>
      <c r="P790" s="32"/>
      <c r="Q790" s="32"/>
      <c r="R790" s="186"/>
      <c r="S790" s="186"/>
      <c r="T790" s="254"/>
      <c r="U790" s="254">
        <f t="shared" si="122"/>
        <v>0</v>
      </c>
      <c r="V790" s="254">
        <f t="shared" si="123"/>
        <v>0</v>
      </c>
      <c r="W790" s="255"/>
      <c r="X790" s="26">
        <f t="shared" si="127"/>
        <v>0</v>
      </c>
      <c r="Y790" s="26">
        <f t="shared" si="124"/>
        <v>0</v>
      </c>
      <c r="Z790" s="26">
        <f t="shared" si="125"/>
        <v>0</v>
      </c>
      <c r="AA790" s="32" t="str">
        <f t="shared" si="128"/>
        <v>-</v>
      </c>
      <c r="AB790" s="289"/>
      <c r="AC790" s="289"/>
      <c r="AD790" s="32">
        <v>3</v>
      </c>
      <c r="AE790" s="32" t="str">
        <f t="shared" si="129"/>
        <v>25</v>
      </c>
      <c r="AF790" s="32"/>
      <c r="AG790" s="32"/>
      <c r="AH790" s="32"/>
      <c r="AI790" s="32"/>
      <c r="AJ790" s="32"/>
      <c r="AK790" s="32"/>
      <c r="AL790" s="32"/>
      <c r="AM790" s="32">
        <v>655</v>
      </c>
      <c r="AN790" s="32" t="str">
        <f t="shared" si="120"/>
        <v>No Retargeting</v>
      </c>
      <c r="AO790" s="32" t="s">
        <v>589</v>
      </c>
      <c r="AP790" s="32" t="str">
        <f t="shared" si="121"/>
        <v>no contextual</v>
      </c>
      <c r="AQ790" s="32"/>
      <c r="AR790" s="32"/>
      <c r="AS790" s="32"/>
      <c r="AT790" s="32"/>
    </row>
    <row r="791" spans="2:46" ht="15" customHeight="1" x14ac:dyDescent="0.25">
      <c r="B791" s="32">
        <v>20160783</v>
      </c>
      <c r="C791" s="32"/>
      <c r="D791" s="32"/>
      <c r="E791" s="32"/>
      <c r="F791" s="32"/>
      <c r="G791" s="244"/>
      <c r="H791" s="244"/>
      <c r="I791" s="91">
        <f t="shared" si="126"/>
        <v>0</v>
      </c>
      <c r="J791" s="32"/>
      <c r="K791" s="32"/>
      <c r="L791" s="32"/>
      <c r="M791" s="32"/>
      <c r="N791" s="32"/>
      <c r="O791" s="32"/>
      <c r="P791" s="32"/>
      <c r="Q791" s="32"/>
      <c r="R791" s="186"/>
      <c r="S791" s="186"/>
      <c r="T791" s="254"/>
      <c r="U791" s="254">
        <f t="shared" si="122"/>
        <v>0</v>
      </c>
      <c r="V791" s="254">
        <f t="shared" si="123"/>
        <v>0</v>
      </c>
      <c r="W791" s="255"/>
      <c r="X791" s="26">
        <f t="shared" si="127"/>
        <v>0</v>
      </c>
      <c r="Y791" s="26">
        <f t="shared" si="124"/>
        <v>0</v>
      </c>
      <c r="Z791" s="26">
        <f t="shared" si="125"/>
        <v>0</v>
      </c>
      <c r="AA791" s="32" t="str">
        <f t="shared" si="128"/>
        <v>-</v>
      </c>
      <c r="AB791" s="289"/>
      <c r="AC791" s="289"/>
      <c r="AD791" s="32">
        <v>3</v>
      </c>
      <c r="AE791" s="32" t="str">
        <f t="shared" si="129"/>
        <v>25</v>
      </c>
      <c r="AF791" s="32"/>
      <c r="AG791" s="32"/>
      <c r="AH791" s="32"/>
      <c r="AI791" s="32"/>
      <c r="AJ791" s="32"/>
      <c r="AK791" s="32"/>
      <c r="AL791" s="32"/>
      <c r="AM791" s="32">
        <v>656</v>
      </c>
      <c r="AN791" s="32" t="str">
        <f t="shared" si="120"/>
        <v>No Retargeting</v>
      </c>
      <c r="AO791" s="32" t="s">
        <v>589</v>
      </c>
      <c r="AP791" s="32" t="str">
        <f t="shared" si="121"/>
        <v>no contextual</v>
      </c>
      <c r="AQ791" s="32"/>
      <c r="AR791" s="32"/>
      <c r="AS791" s="32"/>
      <c r="AT791" s="32"/>
    </row>
    <row r="792" spans="2:46" ht="15" customHeight="1" x14ac:dyDescent="0.25">
      <c r="B792" s="32">
        <v>20160784</v>
      </c>
      <c r="C792" s="32"/>
      <c r="D792" s="32"/>
      <c r="E792" s="32"/>
      <c r="F792" s="32"/>
      <c r="G792" s="244"/>
      <c r="H792" s="244"/>
      <c r="I792" s="91">
        <f t="shared" si="126"/>
        <v>0</v>
      </c>
      <c r="J792" s="32"/>
      <c r="K792" s="32"/>
      <c r="L792" s="32"/>
      <c r="M792" s="32"/>
      <c r="N792" s="32"/>
      <c r="O792" s="32"/>
      <c r="P792" s="32"/>
      <c r="Q792" s="32"/>
      <c r="R792" s="186"/>
      <c r="S792" s="186"/>
      <c r="T792" s="254"/>
      <c r="U792" s="254">
        <f t="shared" si="122"/>
        <v>0</v>
      </c>
      <c r="V792" s="254">
        <f t="shared" si="123"/>
        <v>0</v>
      </c>
      <c r="W792" s="255"/>
      <c r="X792" s="26">
        <f t="shared" si="127"/>
        <v>0</v>
      </c>
      <c r="Y792" s="26">
        <f t="shared" si="124"/>
        <v>0</v>
      </c>
      <c r="Z792" s="26">
        <f t="shared" si="125"/>
        <v>0</v>
      </c>
      <c r="AA792" s="32" t="str">
        <f t="shared" si="128"/>
        <v>-</v>
      </c>
      <c r="AB792" s="289"/>
      <c r="AC792" s="289"/>
      <c r="AD792" s="32">
        <v>3</v>
      </c>
      <c r="AE792" s="32" t="str">
        <f t="shared" si="129"/>
        <v>25</v>
      </c>
      <c r="AF792" s="32"/>
      <c r="AG792" s="32"/>
      <c r="AH792" s="32"/>
      <c r="AI792" s="32"/>
      <c r="AJ792" s="32"/>
      <c r="AK792" s="32"/>
      <c r="AL792" s="32"/>
      <c r="AM792" s="32">
        <v>657</v>
      </c>
      <c r="AN792" s="32" t="str">
        <f t="shared" si="120"/>
        <v>No Retargeting</v>
      </c>
      <c r="AO792" s="32" t="s">
        <v>589</v>
      </c>
      <c r="AP792" s="32" t="str">
        <f t="shared" si="121"/>
        <v>no contextual</v>
      </c>
      <c r="AQ792" s="32"/>
      <c r="AR792" s="32"/>
      <c r="AS792" s="32"/>
      <c r="AT792" s="32"/>
    </row>
    <row r="793" spans="2:46" ht="15" customHeight="1" x14ac:dyDescent="0.25">
      <c r="B793" s="32">
        <v>20160785</v>
      </c>
      <c r="C793" s="32"/>
      <c r="D793" s="32"/>
      <c r="E793" s="32"/>
      <c r="F793" s="32"/>
      <c r="G793" s="244"/>
      <c r="H793" s="244"/>
      <c r="I793" s="91">
        <f t="shared" si="126"/>
        <v>0</v>
      </c>
      <c r="J793" s="32"/>
      <c r="K793" s="32"/>
      <c r="L793" s="32"/>
      <c r="M793" s="32"/>
      <c r="N793" s="32"/>
      <c r="O793" s="32"/>
      <c r="P793" s="32"/>
      <c r="Q793" s="32"/>
      <c r="R793" s="186"/>
      <c r="S793" s="186"/>
      <c r="T793" s="254"/>
      <c r="U793" s="254">
        <f t="shared" si="122"/>
        <v>0</v>
      </c>
      <c r="V793" s="254">
        <f t="shared" si="123"/>
        <v>0</v>
      </c>
      <c r="W793" s="255"/>
      <c r="X793" s="26">
        <f t="shared" si="127"/>
        <v>0</v>
      </c>
      <c r="Y793" s="26">
        <f t="shared" si="124"/>
        <v>0</v>
      </c>
      <c r="Z793" s="26">
        <f t="shared" si="125"/>
        <v>0</v>
      </c>
      <c r="AA793" s="32" t="str">
        <f t="shared" si="128"/>
        <v>-</v>
      </c>
      <c r="AB793" s="289"/>
      <c r="AC793" s="289"/>
      <c r="AD793" s="32">
        <v>3</v>
      </c>
      <c r="AE793" s="32" t="str">
        <f t="shared" si="129"/>
        <v>25</v>
      </c>
      <c r="AF793" s="32"/>
      <c r="AG793" s="32"/>
      <c r="AH793" s="32"/>
      <c r="AI793" s="32"/>
      <c r="AJ793" s="32"/>
      <c r="AK793" s="32"/>
      <c r="AL793" s="32"/>
      <c r="AM793" s="32">
        <v>658</v>
      </c>
      <c r="AN793" s="32" t="str">
        <f t="shared" si="120"/>
        <v>No Retargeting</v>
      </c>
      <c r="AO793" s="32" t="s">
        <v>589</v>
      </c>
      <c r="AP793" s="32" t="str">
        <f t="shared" si="121"/>
        <v>no contextual</v>
      </c>
      <c r="AQ793" s="32"/>
      <c r="AR793" s="32"/>
      <c r="AS793" s="32"/>
      <c r="AT793" s="32"/>
    </row>
    <row r="794" spans="2:46" ht="15" customHeight="1" x14ac:dyDescent="0.25">
      <c r="B794" s="32">
        <v>20160786</v>
      </c>
      <c r="C794" s="32"/>
      <c r="D794" s="32"/>
      <c r="E794" s="32"/>
      <c r="F794" s="32"/>
      <c r="G794" s="244"/>
      <c r="H794" s="244"/>
      <c r="I794" s="91">
        <f t="shared" si="126"/>
        <v>0</v>
      </c>
      <c r="J794" s="32"/>
      <c r="K794" s="32"/>
      <c r="L794" s="32"/>
      <c r="M794" s="32"/>
      <c r="N794" s="32"/>
      <c r="O794" s="32"/>
      <c r="P794" s="32"/>
      <c r="Q794" s="32"/>
      <c r="R794" s="186"/>
      <c r="S794" s="186"/>
      <c r="T794" s="254"/>
      <c r="U794" s="254">
        <f t="shared" si="122"/>
        <v>0</v>
      </c>
      <c r="V794" s="254">
        <f t="shared" si="123"/>
        <v>0</v>
      </c>
      <c r="W794" s="255"/>
      <c r="X794" s="26">
        <f t="shared" si="127"/>
        <v>0</v>
      </c>
      <c r="Y794" s="26">
        <f t="shared" si="124"/>
        <v>0</v>
      </c>
      <c r="Z794" s="26">
        <f t="shared" si="125"/>
        <v>0</v>
      </c>
      <c r="AA794" s="32" t="str">
        <f t="shared" si="128"/>
        <v>-</v>
      </c>
      <c r="AB794" s="289"/>
      <c r="AC794" s="289"/>
      <c r="AD794" s="32">
        <v>3</v>
      </c>
      <c r="AE794" s="32" t="str">
        <f t="shared" si="129"/>
        <v>25</v>
      </c>
      <c r="AF794" s="32"/>
      <c r="AG794" s="32"/>
      <c r="AH794" s="32"/>
      <c r="AI794" s="32"/>
      <c r="AJ794" s="32"/>
      <c r="AK794" s="32"/>
      <c r="AL794" s="32"/>
      <c r="AM794" s="32">
        <v>659</v>
      </c>
      <c r="AN794" s="32" t="str">
        <f t="shared" si="120"/>
        <v>No Retargeting</v>
      </c>
      <c r="AO794" s="32" t="s">
        <v>589</v>
      </c>
      <c r="AP794" s="32" t="str">
        <f t="shared" si="121"/>
        <v>no contextual</v>
      </c>
      <c r="AQ794" s="32"/>
      <c r="AR794" s="32"/>
      <c r="AS794" s="32"/>
      <c r="AT794" s="32"/>
    </row>
    <row r="795" spans="2:46" ht="15" customHeight="1" x14ac:dyDescent="0.25">
      <c r="B795" s="32">
        <v>20160787</v>
      </c>
      <c r="C795" s="32"/>
      <c r="D795" s="32"/>
      <c r="E795" s="32"/>
      <c r="F795" s="32"/>
      <c r="G795" s="244"/>
      <c r="H795" s="244"/>
      <c r="I795" s="91">
        <f t="shared" si="126"/>
        <v>0</v>
      </c>
      <c r="J795" s="32"/>
      <c r="K795" s="32"/>
      <c r="L795" s="32"/>
      <c r="M795" s="32"/>
      <c r="N795" s="32"/>
      <c r="O795" s="32"/>
      <c r="P795" s="32"/>
      <c r="Q795" s="32"/>
      <c r="R795" s="186"/>
      <c r="S795" s="186"/>
      <c r="T795" s="254"/>
      <c r="U795" s="254">
        <f t="shared" si="122"/>
        <v>0</v>
      </c>
      <c r="V795" s="254">
        <f t="shared" si="123"/>
        <v>0</v>
      </c>
      <c r="W795" s="255"/>
      <c r="X795" s="26">
        <f t="shared" si="127"/>
        <v>0</v>
      </c>
      <c r="Y795" s="26">
        <f t="shared" si="124"/>
        <v>0</v>
      </c>
      <c r="Z795" s="26">
        <f t="shared" si="125"/>
        <v>0</v>
      </c>
      <c r="AA795" s="32" t="str">
        <f t="shared" si="128"/>
        <v>-</v>
      </c>
      <c r="AB795" s="289"/>
      <c r="AC795" s="289"/>
      <c r="AD795" s="32">
        <v>3</v>
      </c>
      <c r="AE795" s="32" t="str">
        <f t="shared" si="129"/>
        <v>25</v>
      </c>
      <c r="AF795" s="32"/>
      <c r="AG795" s="32"/>
      <c r="AH795" s="32"/>
      <c r="AI795" s="32"/>
      <c r="AJ795" s="32"/>
      <c r="AK795" s="32"/>
      <c r="AL795" s="32"/>
      <c r="AM795" s="32">
        <v>660</v>
      </c>
      <c r="AN795" s="32" t="str">
        <f t="shared" si="120"/>
        <v>No Retargeting</v>
      </c>
      <c r="AO795" s="32" t="s">
        <v>589</v>
      </c>
      <c r="AP795" s="32" t="str">
        <f t="shared" si="121"/>
        <v>no contextual</v>
      </c>
      <c r="AQ795" s="32"/>
      <c r="AR795" s="32"/>
      <c r="AS795" s="32"/>
      <c r="AT795" s="32"/>
    </row>
    <row r="796" spans="2:46" ht="15" customHeight="1" x14ac:dyDescent="0.25">
      <c r="B796" s="32">
        <v>20160788</v>
      </c>
      <c r="C796" s="32"/>
      <c r="D796" s="32"/>
      <c r="E796" s="32"/>
      <c r="F796" s="32"/>
      <c r="G796" s="244"/>
      <c r="H796" s="244"/>
      <c r="I796" s="91">
        <f t="shared" si="126"/>
        <v>0</v>
      </c>
      <c r="J796" s="32"/>
      <c r="K796" s="32"/>
      <c r="L796" s="32"/>
      <c r="M796" s="32"/>
      <c r="N796" s="32"/>
      <c r="O796" s="32"/>
      <c r="P796" s="32"/>
      <c r="Q796" s="32"/>
      <c r="R796" s="186"/>
      <c r="S796" s="186"/>
      <c r="T796" s="254"/>
      <c r="U796" s="254">
        <f t="shared" si="122"/>
        <v>0</v>
      </c>
      <c r="V796" s="254">
        <f t="shared" si="123"/>
        <v>0</v>
      </c>
      <c r="W796" s="255"/>
      <c r="X796" s="26">
        <f t="shared" si="127"/>
        <v>0</v>
      </c>
      <c r="Y796" s="26">
        <f t="shared" si="124"/>
        <v>0</v>
      </c>
      <c r="Z796" s="26">
        <f t="shared" si="125"/>
        <v>0</v>
      </c>
      <c r="AA796" s="32" t="str">
        <f t="shared" si="128"/>
        <v>-</v>
      </c>
      <c r="AB796" s="289"/>
      <c r="AC796" s="289"/>
      <c r="AD796" s="32">
        <v>3</v>
      </c>
      <c r="AE796" s="32" t="str">
        <f t="shared" si="129"/>
        <v>25</v>
      </c>
      <c r="AF796" s="32"/>
      <c r="AG796" s="32"/>
      <c r="AH796" s="32"/>
      <c r="AI796" s="32"/>
      <c r="AJ796" s="32"/>
      <c r="AK796" s="32"/>
      <c r="AL796" s="32"/>
      <c r="AM796" s="32">
        <v>661</v>
      </c>
      <c r="AN796" s="32" t="str">
        <f t="shared" si="120"/>
        <v>No Retargeting</v>
      </c>
      <c r="AO796" s="32" t="s">
        <v>589</v>
      </c>
      <c r="AP796" s="32" t="str">
        <f t="shared" si="121"/>
        <v>no contextual</v>
      </c>
      <c r="AQ796" s="32"/>
      <c r="AR796" s="32"/>
      <c r="AS796" s="32"/>
      <c r="AT796" s="32"/>
    </row>
    <row r="797" spans="2:46" ht="15" customHeight="1" x14ac:dyDescent="0.25">
      <c r="B797" s="32">
        <v>20160789</v>
      </c>
      <c r="C797" s="32"/>
      <c r="D797" s="32"/>
      <c r="E797" s="32"/>
      <c r="F797" s="32"/>
      <c r="G797" s="244"/>
      <c r="H797" s="244"/>
      <c r="I797" s="91">
        <f t="shared" si="126"/>
        <v>0</v>
      </c>
      <c r="J797" s="32"/>
      <c r="K797" s="32"/>
      <c r="L797" s="32"/>
      <c r="M797" s="32"/>
      <c r="N797" s="32"/>
      <c r="O797" s="32"/>
      <c r="P797" s="32"/>
      <c r="Q797" s="32"/>
      <c r="R797" s="186"/>
      <c r="S797" s="186"/>
      <c r="T797" s="254"/>
      <c r="U797" s="254">
        <f t="shared" si="122"/>
        <v>0</v>
      </c>
      <c r="V797" s="254">
        <f t="shared" si="123"/>
        <v>0</v>
      </c>
      <c r="W797" s="255"/>
      <c r="X797" s="26">
        <f t="shared" si="127"/>
        <v>0</v>
      </c>
      <c r="Y797" s="26">
        <f t="shared" si="124"/>
        <v>0</v>
      </c>
      <c r="Z797" s="26">
        <f t="shared" si="125"/>
        <v>0</v>
      </c>
      <c r="AA797" s="32" t="str">
        <f t="shared" si="128"/>
        <v>-</v>
      </c>
      <c r="AB797" s="289"/>
      <c r="AC797" s="289"/>
      <c r="AD797" s="32">
        <v>3</v>
      </c>
      <c r="AE797" s="32" t="str">
        <f t="shared" si="129"/>
        <v>25</v>
      </c>
      <c r="AF797" s="32"/>
      <c r="AG797" s="32"/>
      <c r="AH797" s="32"/>
      <c r="AI797" s="32"/>
      <c r="AJ797" s="32"/>
      <c r="AK797" s="32"/>
      <c r="AL797" s="32"/>
      <c r="AM797" s="32">
        <v>662</v>
      </c>
      <c r="AN797" s="32" t="str">
        <f t="shared" si="120"/>
        <v>No Retargeting</v>
      </c>
      <c r="AO797" s="32" t="s">
        <v>589</v>
      </c>
      <c r="AP797" s="32" t="str">
        <f t="shared" si="121"/>
        <v>no contextual</v>
      </c>
      <c r="AQ797" s="32"/>
      <c r="AR797" s="32"/>
      <c r="AS797" s="32"/>
      <c r="AT797" s="32"/>
    </row>
    <row r="798" spans="2:46" ht="15" customHeight="1" x14ac:dyDescent="0.25">
      <c r="B798" s="32">
        <v>20160790</v>
      </c>
      <c r="C798" s="32"/>
      <c r="D798" s="32"/>
      <c r="E798" s="32"/>
      <c r="F798" s="32"/>
      <c r="G798" s="244"/>
      <c r="H798" s="244"/>
      <c r="I798" s="91">
        <f t="shared" si="126"/>
        <v>0</v>
      </c>
      <c r="J798" s="32"/>
      <c r="K798" s="32"/>
      <c r="L798" s="32"/>
      <c r="M798" s="32"/>
      <c r="N798" s="32"/>
      <c r="O798" s="32"/>
      <c r="P798" s="32"/>
      <c r="Q798" s="32"/>
      <c r="R798" s="186"/>
      <c r="S798" s="186"/>
      <c r="T798" s="254"/>
      <c r="U798" s="254">
        <f t="shared" si="122"/>
        <v>0</v>
      </c>
      <c r="V798" s="254">
        <f t="shared" si="123"/>
        <v>0</v>
      </c>
      <c r="W798" s="255"/>
      <c r="X798" s="26">
        <f t="shared" si="127"/>
        <v>0</v>
      </c>
      <c r="Y798" s="26">
        <f t="shared" si="124"/>
        <v>0</v>
      </c>
      <c r="Z798" s="26">
        <f t="shared" si="125"/>
        <v>0</v>
      </c>
      <c r="AA798" s="32" t="str">
        <f t="shared" si="128"/>
        <v>-</v>
      </c>
      <c r="AB798" s="289"/>
      <c r="AC798" s="289"/>
      <c r="AD798" s="32">
        <v>3</v>
      </c>
      <c r="AE798" s="32" t="str">
        <f t="shared" si="129"/>
        <v>25</v>
      </c>
      <c r="AF798" s="32"/>
      <c r="AG798" s="32"/>
      <c r="AH798" s="32"/>
      <c r="AI798" s="32"/>
      <c r="AJ798" s="32"/>
      <c r="AK798" s="32"/>
      <c r="AL798" s="32"/>
      <c r="AM798" s="32">
        <v>663</v>
      </c>
      <c r="AN798" s="32" t="str">
        <f t="shared" si="120"/>
        <v>No Retargeting</v>
      </c>
      <c r="AO798" s="32" t="s">
        <v>589</v>
      </c>
      <c r="AP798" s="32" t="str">
        <f t="shared" si="121"/>
        <v>no contextual</v>
      </c>
      <c r="AQ798" s="32"/>
      <c r="AR798" s="32"/>
      <c r="AS798" s="32"/>
      <c r="AT798" s="32"/>
    </row>
    <row r="799" spans="2:46" ht="15" customHeight="1" x14ac:dyDescent="0.25">
      <c r="B799" s="32">
        <v>20160791</v>
      </c>
      <c r="C799" s="32"/>
      <c r="D799" s="32"/>
      <c r="E799" s="32"/>
      <c r="F799" s="32"/>
      <c r="G799" s="244"/>
      <c r="H799" s="244"/>
      <c r="I799" s="91">
        <f t="shared" si="126"/>
        <v>0</v>
      </c>
      <c r="J799" s="32"/>
      <c r="K799" s="32"/>
      <c r="L799" s="32"/>
      <c r="M799" s="32"/>
      <c r="N799" s="32"/>
      <c r="O799" s="32"/>
      <c r="P799" s="32"/>
      <c r="Q799" s="32"/>
      <c r="R799" s="186"/>
      <c r="S799" s="186"/>
      <c r="T799" s="254"/>
      <c r="U799" s="254">
        <f t="shared" si="122"/>
        <v>0</v>
      </c>
      <c r="V799" s="254">
        <f t="shared" si="123"/>
        <v>0</v>
      </c>
      <c r="W799" s="255"/>
      <c r="X799" s="26">
        <f t="shared" si="127"/>
        <v>0</v>
      </c>
      <c r="Y799" s="26">
        <f t="shared" si="124"/>
        <v>0</v>
      </c>
      <c r="Z799" s="26">
        <f t="shared" si="125"/>
        <v>0</v>
      </c>
      <c r="AA799" s="32" t="str">
        <f t="shared" si="128"/>
        <v>-</v>
      </c>
      <c r="AB799" s="289"/>
      <c r="AC799" s="289"/>
      <c r="AD799" s="32">
        <v>3</v>
      </c>
      <c r="AE799" s="32" t="str">
        <f t="shared" si="129"/>
        <v>25</v>
      </c>
      <c r="AF799" s="32"/>
      <c r="AG799" s="32"/>
      <c r="AH799" s="32"/>
      <c r="AI799" s="32"/>
      <c r="AJ799" s="32"/>
      <c r="AK799" s="32"/>
      <c r="AL799" s="32"/>
      <c r="AM799" s="32">
        <v>664</v>
      </c>
      <c r="AN799" s="32" t="str">
        <f t="shared" si="120"/>
        <v>No Retargeting</v>
      </c>
      <c r="AO799" s="32" t="s">
        <v>589</v>
      </c>
      <c r="AP799" s="32" t="str">
        <f t="shared" si="121"/>
        <v>no contextual</v>
      </c>
      <c r="AQ799" s="32"/>
      <c r="AR799" s="32"/>
      <c r="AS799" s="32"/>
      <c r="AT799" s="32"/>
    </row>
    <row r="800" spans="2:46" ht="15" customHeight="1" x14ac:dyDescent="0.25">
      <c r="B800" s="32">
        <v>20160792</v>
      </c>
      <c r="C800" s="32"/>
      <c r="D800" s="32"/>
      <c r="E800" s="32"/>
      <c r="F800" s="32"/>
      <c r="G800" s="244"/>
      <c r="H800" s="244"/>
      <c r="I800" s="91">
        <f t="shared" si="126"/>
        <v>0</v>
      </c>
      <c r="J800" s="32"/>
      <c r="K800" s="32"/>
      <c r="L800" s="32"/>
      <c r="M800" s="32"/>
      <c r="N800" s="32"/>
      <c r="O800" s="32"/>
      <c r="P800" s="32"/>
      <c r="Q800" s="32"/>
      <c r="R800" s="186"/>
      <c r="S800" s="186"/>
      <c r="T800" s="254"/>
      <c r="U800" s="254">
        <f t="shared" si="122"/>
        <v>0</v>
      </c>
      <c r="V800" s="254">
        <f t="shared" si="123"/>
        <v>0</v>
      </c>
      <c r="W800" s="255"/>
      <c r="X800" s="26">
        <f t="shared" si="127"/>
        <v>0</v>
      </c>
      <c r="Y800" s="26">
        <f t="shared" si="124"/>
        <v>0</v>
      </c>
      <c r="Z800" s="26">
        <f t="shared" si="125"/>
        <v>0</v>
      </c>
      <c r="AA800" s="32" t="str">
        <f t="shared" si="128"/>
        <v>-</v>
      </c>
      <c r="AB800" s="289"/>
      <c r="AC800" s="289"/>
      <c r="AD800" s="32">
        <v>3</v>
      </c>
      <c r="AE800" s="32" t="str">
        <f t="shared" si="129"/>
        <v>25</v>
      </c>
      <c r="AF800" s="32"/>
      <c r="AG800" s="32"/>
      <c r="AH800" s="32"/>
      <c r="AI800" s="32"/>
      <c r="AJ800" s="32"/>
      <c r="AK800" s="32"/>
      <c r="AL800" s="32"/>
      <c r="AM800" s="32">
        <v>665</v>
      </c>
      <c r="AN800" s="32" t="str">
        <f t="shared" si="120"/>
        <v>No Retargeting</v>
      </c>
      <c r="AO800" s="32" t="s">
        <v>589</v>
      </c>
      <c r="AP800" s="32" t="str">
        <f t="shared" si="121"/>
        <v>no contextual</v>
      </c>
      <c r="AQ800" s="32"/>
      <c r="AR800" s="32"/>
      <c r="AS800" s="32"/>
      <c r="AT800" s="32"/>
    </row>
    <row r="801" spans="2:46" ht="15" customHeight="1" x14ac:dyDescent="0.25">
      <c r="B801" s="32">
        <v>20160793</v>
      </c>
      <c r="C801" s="32"/>
      <c r="D801" s="32"/>
      <c r="E801" s="32"/>
      <c r="F801" s="32"/>
      <c r="G801" s="244"/>
      <c r="H801" s="244"/>
      <c r="I801" s="91">
        <f t="shared" si="126"/>
        <v>0</v>
      </c>
      <c r="J801" s="32"/>
      <c r="K801" s="32"/>
      <c r="L801" s="32"/>
      <c r="M801" s="32"/>
      <c r="N801" s="32"/>
      <c r="O801" s="32"/>
      <c r="P801" s="32"/>
      <c r="Q801" s="32"/>
      <c r="R801" s="186"/>
      <c r="S801" s="186"/>
      <c r="T801" s="254"/>
      <c r="U801" s="254">
        <f t="shared" si="122"/>
        <v>0</v>
      </c>
      <c r="V801" s="254">
        <f t="shared" si="123"/>
        <v>0</v>
      </c>
      <c r="W801" s="255"/>
      <c r="X801" s="26">
        <f t="shared" si="127"/>
        <v>0</v>
      </c>
      <c r="Y801" s="26">
        <f t="shared" si="124"/>
        <v>0</v>
      </c>
      <c r="Z801" s="26">
        <f t="shared" si="125"/>
        <v>0</v>
      </c>
      <c r="AA801" s="32" t="str">
        <f t="shared" si="128"/>
        <v>-</v>
      </c>
      <c r="AB801" s="289"/>
      <c r="AC801" s="289"/>
      <c r="AD801" s="32">
        <v>3</v>
      </c>
      <c r="AE801" s="32" t="str">
        <f t="shared" si="129"/>
        <v>25</v>
      </c>
      <c r="AF801" s="32"/>
      <c r="AG801" s="32"/>
      <c r="AH801" s="32"/>
      <c r="AI801" s="32"/>
      <c r="AJ801" s="32"/>
      <c r="AK801" s="32"/>
      <c r="AL801" s="32"/>
      <c r="AM801" s="32">
        <v>666</v>
      </c>
      <c r="AN801" s="32" t="str">
        <f t="shared" si="120"/>
        <v>No Retargeting</v>
      </c>
      <c r="AO801" s="32" t="s">
        <v>589</v>
      </c>
      <c r="AP801" s="32" t="str">
        <f t="shared" si="121"/>
        <v>no contextual</v>
      </c>
      <c r="AQ801" s="32"/>
      <c r="AR801" s="32"/>
      <c r="AS801" s="32"/>
      <c r="AT801" s="32"/>
    </row>
    <row r="802" spans="2:46" ht="15" customHeight="1" x14ac:dyDescent="0.25">
      <c r="B802" s="32">
        <v>20160794</v>
      </c>
      <c r="C802" s="32"/>
      <c r="D802" s="32"/>
      <c r="E802" s="32"/>
      <c r="F802" s="32"/>
      <c r="G802" s="244"/>
      <c r="H802" s="244"/>
      <c r="I802" s="91">
        <f t="shared" si="126"/>
        <v>0</v>
      </c>
      <c r="J802" s="32"/>
      <c r="K802" s="32"/>
      <c r="L802" s="32"/>
      <c r="M802" s="32"/>
      <c r="N802" s="32"/>
      <c r="O802" s="32"/>
      <c r="P802" s="32"/>
      <c r="Q802" s="32"/>
      <c r="R802" s="186"/>
      <c r="S802" s="186"/>
      <c r="T802" s="254"/>
      <c r="U802" s="254">
        <f t="shared" si="122"/>
        <v>0</v>
      </c>
      <c r="V802" s="254">
        <f t="shared" si="123"/>
        <v>0</v>
      </c>
      <c r="W802" s="255"/>
      <c r="X802" s="26">
        <f t="shared" si="127"/>
        <v>0</v>
      </c>
      <c r="Y802" s="26">
        <f t="shared" si="124"/>
        <v>0</v>
      </c>
      <c r="Z802" s="26">
        <f t="shared" si="125"/>
        <v>0</v>
      </c>
      <c r="AA802" s="32" t="str">
        <f t="shared" si="128"/>
        <v>-</v>
      </c>
      <c r="AB802" s="289"/>
      <c r="AC802" s="289"/>
      <c r="AD802" s="32">
        <v>3</v>
      </c>
      <c r="AE802" s="32" t="str">
        <f t="shared" si="129"/>
        <v>25</v>
      </c>
      <c r="AF802" s="32"/>
      <c r="AG802" s="32"/>
      <c r="AH802" s="32"/>
      <c r="AI802" s="32"/>
      <c r="AJ802" s="32"/>
      <c r="AK802" s="32"/>
      <c r="AL802" s="32"/>
      <c r="AM802" s="32">
        <v>667</v>
      </c>
      <c r="AN802" s="32" t="str">
        <f t="shared" si="120"/>
        <v>No Retargeting</v>
      </c>
      <c r="AO802" s="32" t="s">
        <v>589</v>
      </c>
      <c r="AP802" s="32" t="str">
        <f t="shared" si="121"/>
        <v>no contextual</v>
      </c>
      <c r="AQ802" s="32"/>
      <c r="AR802" s="32"/>
      <c r="AS802" s="32"/>
      <c r="AT802" s="32"/>
    </row>
    <row r="803" spans="2:46" ht="15" customHeight="1" x14ac:dyDescent="0.25">
      <c r="B803" s="32">
        <v>20160795</v>
      </c>
      <c r="C803" s="32"/>
      <c r="D803" s="32"/>
      <c r="E803" s="32"/>
      <c r="F803" s="32"/>
      <c r="G803" s="244"/>
      <c r="H803" s="244"/>
      <c r="I803" s="91">
        <f t="shared" si="126"/>
        <v>0</v>
      </c>
      <c r="J803" s="32"/>
      <c r="K803" s="32"/>
      <c r="L803" s="32"/>
      <c r="M803" s="32"/>
      <c r="N803" s="32"/>
      <c r="O803" s="32"/>
      <c r="P803" s="32"/>
      <c r="Q803" s="32"/>
      <c r="R803" s="186"/>
      <c r="S803" s="186"/>
      <c r="T803" s="254"/>
      <c r="U803" s="254">
        <f t="shared" si="122"/>
        <v>0</v>
      </c>
      <c r="V803" s="254">
        <f t="shared" si="123"/>
        <v>0</v>
      </c>
      <c r="W803" s="255"/>
      <c r="X803" s="26">
        <f t="shared" si="127"/>
        <v>0</v>
      </c>
      <c r="Y803" s="26">
        <f t="shared" si="124"/>
        <v>0</v>
      </c>
      <c r="Z803" s="26">
        <f t="shared" si="125"/>
        <v>0</v>
      </c>
      <c r="AA803" s="32" t="str">
        <f t="shared" si="128"/>
        <v>-</v>
      </c>
      <c r="AB803" s="289"/>
      <c r="AC803" s="289"/>
      <c r="AD803" s="32">
        <v>3</v>
      </c>
      <c r="AE803" s="32" t="str">
        <f t="shared" si="129"/>
        <v>25</v>
      </c>
      <c r="AF803" s="32"/>
      <c r="AG803" s="32"/>
      <c r="AH803" s="32"/>
      <c r="AI803" s="32"/>
      <c r="AJ803" s="32"/>
      <c r="AK803" s="32"/>
      <c r="AL803" s="32"/>
      <c r="AM803" s="32">
        <v>668</v>
      </c>
      <c r="AN803" s="32" t="str">
        <f t="shared" si="120"/>
        <v>No Retargeting</v>
      </c>
      <c r="AO803" s="32" t="s">
        <v>589</v>
      </c>
      <c r="AP803" s="32" t="str">
        <f t="shared" si="121"/>
        <v>no contextual</v>
      </c>
      <c r="AQ803" s="32"/>
      <c r="AR803" s="32"/>
      <c r="AS803" s="32"/>
      <c r="AT803" s="32"/>
    </row>
    <row r="804" spans="2:46" ht="15" customHeight="1" x14ac:dyDescent="0.25">
      <c r="B804" s="32">
        <v>20160796</v>
      </c>
      <c r="C804" s="32"/>
      <c r="D804" s="32"/>
      <c r="E804" s="32"/>
      <c r="F804" s="32"/>
      <c r="G804" s="244"/>
      <c r="H804" s="244"/>
      <c r="I804" s="91">
        <f t="shared" si="126"/>
        <v>0</v>
      </c>
      <c r="J804" s="32"/>
      <c r="K804" s="32"/>
      <c r="L804" s="32"/>
      <c r="M804" s="32"/>
      <c r="N804" s="32"/>
      <c r="O804" s="32"/>
      <c r="P804" s="32"/>
      <c r="Q804" s="32"/>
      <c r="R804" s="186"/>
      <c r="S804" s="186"/>
      <c r="T804" s="254"/>
      <c r="U804" s="254">
        <f t="shared" si="122"/>
        <v>0</v>
      </c>
      <c r="V804" s="254">
        <f t="shared" si="123"/>
        <v>0</v>
      </c>
      <c r="W804" s="255"/>
      <c r="X804" s="26">
        <f t="shared" si="127"/>
        <v>0</v>
      </c>
      <c r="Y804" s="26">
        <f t="shared" si="124"/>
        <v>0</v>
      </c>
      <c r="Z804" s="26">
        <f t="shared" si="125"/>
        <v>0</v>
      </c>
      <c r="AA804" s="32" t="str">
        <f t="shared" si="128"/>
        <v>-</v>
      </c>
      <c r="AB804" s="289"/>
      <c r="AC804" s="289"/>
      <c r="AD804" s="32">
        <v>3</v>
      </c>
      <c r="AE804" s="32" t="str">
        <f t="shared" si="129"/>
        <v>25</v>
      </c>
      <c r="AF804" s="32"/>
      <c r="AG804" s="32"/>
      <c r="AH804" s="32"/>
      <c r="AI804" s="32"/>
      <c r="AJ804" s="32"/>
      <c r="AK804" s="32"/>
      <c r="AL804" s="32"/>
      <c r="AM804" s="32">
        <v>669</v>
      </c>
      <c r="AN804" s="32" t="str">
        <f t="shared" si="120"/>
        <v>No Retargeting</v>
      </c>
      <c r="AO804" s="32" t="s">
        <v>589</v>
      </c>
      <c r="AP804" s="32" t="str">
        <f t="shared" si="121"/>
        <v>no contextual</v>
      </c>
      <c r="AQ804" s="32"/>
      <c r="AR804" s="32"/>
      <c r="AS804" s="32"/>
      <c r="AT804" s="32"/>
    </row>
    <row r="805" spans="2:46" ht="15" customHeight="1" x14ac:dyDescent="0.25">
      <c r="B805" s="32">
        <v>20160797</v>
      </c>
      <c r="C805" s="32"/>
      <c r="D805" s="32"/>
      <c r="E805" s="32"/>
      <c r="F805" s="32"/>
      <c r="G805" s="244"/>
      <c r="H805" s="244"/>
      <c r="I805" s="91">
        <f t="shared" si="126"/>
        <v>0</v>
      </c>
      <c r="J805" s="32"/>
      <c r="K805" s="32"/>
      <c r="L805" s="32"/>
      <c r="M805" s="32"/>
      <c r="N805" s="32"/>
      <c r="O805" s="32"/>
      <c r="P805" s="32"/>
      <c r="Q805" s="32"/>
      <c r="R805" s="186"/>
      <c r="S805" s="186"/>
      <c r="T805" s="254"/>
      <c r="U805" s="254">
        <f t="shared" si="122"/>
        <v>0</v>
      </c>
      <c r="V805" s="254">
        <f t="shared" si="123"/>
        <v>0</v>
      </c>
      <c r="W805" s="255"/>
      <c r="X805" s="26">
        <f t="shared" si="127"/>
        <v>0</v>
      </c>
      <c r="Y805" s="26">
        <f t="shared" si="124"/>
        <v>0</v>
      </c>
      <c r="Z805" s="26">
        <f t="shared" si="125"/>
        <v>0</v>
      </c>
      <c r="AA805" s="32" t="str">
        <f t="shared" si="128"/>
        <v>-</v>
      </c>
      <c r="AB805" s="289"/>
      <c r="AC805" s="289"/>
      <c r="AD805" s="32">
        <v>3</v>
      </c>
      <c r="AE805" s="32" t="str">
        <f t="shared" si="129"/>
        <v>25</v>
      </c>
      <c r="AF805" s="32"/>
      <c r="AG805" s="32"/>
      <c r="AH805" s="32"/>
      <c r="AI805" s="32"/>
      <c r="AJ805" s="32"/>
      <c r="AK805" s="32"/>
      <c r="AL805" s="32"/>
      <c r="AM805" s="32">
        <v>670</v>
      </c>
      <c r="AN805" s="32" t="str">
        <f t="shared" si="120"/>
        <v>No Retargeting</v>
      </c>
      <c r="AO805" s="32" t="s">
        <v>589</v>
      </c>
      <c r="AP805" s="32" t="str">
        <f t="shared" si="121"/>
        <v>no contextual</v>
      </c>
      <c r="AQ805" s="32"/>
      <c r="AR805" s="32"/>
      <c r="AS805" s="32"/>
      <c r="AT805" s="32"/>
    </row>
    <row r="806" spans="2:46" ht="15" customHeight="1" x14ac:dyDescent="0.25">
      <c r="B806" s="32">
        <v>20160798</v>
      </c>
      <c r="C806" s="32"/>
      <c r="D806" s="32"/>
      <c r="E806" s="32"/>
      <c r="F806" s="32"/>
      <c r="G806" s="244"/>
      <c r="H806" s="244"/>
      <c r="I806" s="91">
        <f t="shared" si="126"/>
        <v>0</v>
      </c>
      <c r="J806" s="32"/>
      <c r="K806" s="32"/>
      <c r="L806" s="32"/>
      <c r="M806" s="32"/>
      <c r="N806" s="32"/>
      <c r="O806" s="32"/>
      <c r="P806" s="32"/>
      <c r="Q806" s="32"/>
      <c r="R806" s="186"/>
      <c r="S806" s="186"/>
      <c r="T806" s="254"/>
      <c r="U806" s="254">
        <f t="shared" si="122"/>
        <v>0</v>
      </c>
      <c r="V806" s="254">
        <f t="shared" si="123"/>
        <v>0</v>
      </c>
      <c r="W806" s="255"/>
      <c r="X806" s="26">
        <f t="shared" si="127"/>
        <v>0</v>
      </c>
      <c r="Y806" s="26">
        <f t="shared" si="124"/>
        <v>0</v>
      </c>
      <c r="Z806" s="26">
        <f t="shared" si="125"/>
        <v>0</v>
      </c>
      <c r="AA806" s="32" t="str">
        <f t="shared" si="128"/>
        <v>-</v>
      </c>
      <c r="AB806" s="289"/>
      <c r="AC806" s="289"/>
      <c r="AD806" s="32">
        <v>3</v>
      </c>
      <c r="AE806" s="32" t="str">
        <f t="shared" si="129"/>
        <v>25</v>
      </c>
      <c r="AF806" s="32"/>
      <c r="AG806" s="32"/>
      <c r="AH806" s="32"/>
      <c r="AI806" s="32"/>
      <c r="AJ806" s="32"/>
      <c r="AK806" s="32"/>
      <c r="AL806" s="32"/>
      <c r="AM806" s="32">
        <v>671</v>
      </c>
      <c r="AN806" s="32" t="str">
        <f t="shared" si="120"/>
        <v>No Retargeting</v>
      </c>
      <c r="AO806" s="32" t="s">
        <v>589</v>
      </c>
      <c r="AP806" s="32" t="str">
        <f t="shared" si="121"/>
        <v>no contextual</v>
      </c>
      <c r="AQ806" s="32"/>
      <c r="AR806" s="32"/>
      <c r="AS806" s="32"/>
      <c r="AT806" s="32"/>
    </row>
    <row r="807" spans="2:46" ht="15" customHeight="1" x14ac:dyDescent="0.25">
      <c r="B807" s="32">
        <v>20160799</v>
      </c>
      <c r="C807" s="32"/>
      <c r="D807" s="32"/>
      <c r="E807" s="32"/>
      <c r="F807" s="32"/>
      <c r="G807" s="244"/>
      <c r="H807" s="244"/>
      <c r="I807" s="91">
        <f t="shared" si="126"/>
        <v>0</v>
      </c>
      <c r="J807" s="32"/>
      <c r="K807" s="32"/>
      <c r="L807" s="32"/>
      <c r="M807" s="32"/>
      <c r="N807" s="32"/>
      <c r="O807" s="32"/>
      <c r="P807" s="32"/>
      <c r="Q807" s="32"/>
      <c r="R807" s="186"/>
      <c r="S807" s="186"/>
      <c r="T807" s="254"/>
      <c r="U807" s="254">
        <f t="shared" si="122"/>
        <v>0</v>
      </c>
      <c r="V807" s="254">
        <f t="shared" si="123"/>
        <v>0</v>
      </c>
      <c r="W807" s="255"/>
      <c r="X807" s="26">
        <f t="shared" si="127"/>
        <v>0</v>
      </c>
      <c r="Y807" s="26">
        <f t="shared" si="124"/>
        <v>0</v>
      </c>
      <c r="Z807" s="26">
        <f t="shared" si="125"/>
        <v>0</v>
      </c>
      <c r="AA807" s="32" t="str">
        <f t="shared" si="128"/>
        <v>-</v>
      </c>
      <c r="AB807" s="289"/>
      <c r="AC807" s="289"/>
      <c r="AD807" s="32">
        <v>3</v>
      </c>
      <c r="AE807" s="32" t="str">
        <f t="shared" si="129"/>
        <v>25</v>
      </c>
      <c r="AF807" s="32"/>
      <c r="AG807" s="32"/>
      <c r="AH807" s="32"/>
      <c r="AI807" s="32"/>
      <c r="AJ807" s="32"/>
      <c r="AK807" s="32"/>
      <c r="AL807" s="32"/>
      <c r="AM807" s="32">
        <v>672</v>
      </c>
      <c r="AN807" s="32" t="str">
        <f t="shared" si="120"/>
        <v>No Retargeting</v>
      </c>
      <c r="AO807" s="32" t="s">
        <v>589</v>
      </c>
      <c r="AP807" s="32" t="str">
        <f t="shared" si="121"/>
        <v>no contextual</v>
      </c>
      <c r="AQ807" s="32"/>
      <c r="AR807" s="32"/>
      <c r="AS807" s="32"/>
      <c r="AT807" s="32"/>
    </row>
    <row r="808" spans="2:46" ht="15" customHeight="1" x14ac:dyDescent="0.25">
      <c r="B808" s="32">
        <v>20160800</v>
      </c>
      <c r="C808" s="32"/>
      <c r="D808" s="32"/>
      <c r="E808" s="32"/>
      <c r="F808" s="32"/>
      <c r="G808" s="244"/>
      <c r="H808" s="244"/>
      <c r="I808" s="91">
        <f t="shared" si="126"/>
        <v>0</v>
      </c>
      <c r="J808" s="32"/>
      <c r="K808" s="32"/>
      <c r="L808" s="32"/>
      <c r="M808" s="32"/>
      <c r="N808" s="32"/>
      <c r="O808" s="32"/>
      <c r="P808" s="32"/>
      <c r="Q808" s="32"/>
      <c r="R808" s="186"/>
      <c r="S808" s="186"/>
      <c r="T808" s="254"/>
      <c r="U808" s="254">
        <f t="shared" si="122"/>
        <v>0</v>
      </c>
      <c r="V808" s="254">
        <f t="shared" si="123"/>
        <v>0</v>
      </c>
      <c r="W808" s="255"/>
      <c r="X808" s="26">
        <f t="shared" si="127"/>
        <v>0</v>
      </c>
      <c r="Y808" s="26">
        <f t="shared" si="124"/>
        <v>0</v>
      </c>
      <c r="Z808" s="26">
        <f t="shared" si="125"/>
        <v>0</v>
      </c>
      <c r="AA808" s="32" t="str">
        <f t="shared" si="128"/>
        <v>-</v>
      </c>
      <c r="AB808" s="289"/>
      <c r="AC808" s="289"/>
      <c r="AD808" s="32">
        <v>3</v>
      </c>
      <c r="AE808" s="32" t="str">
        <f t="shared" si="129"/>
        <v>25</v>
      </c>
      <c r="AF808" s="32"/>
      <c r="AG808" s="32"/>
      <c r="AH808" s="32"/>
      <c r="AI808" s="32"/>
      <c r="AJ808" s="32"/>
      <c r="AK808" s="32"/>
      <c r="AL808" s="32"/>
      <c r="AM808" s="32">
        <v>673</v>
      </c>
      <c r="AN808" s="32" t="str">
        <f t="shared" si="120"/>
        <v>No Retargeting</v>
      </c>
      <c r="AO808" s="32" t="s">
        <v>589</v>
      </c>
      <c r="AP808" s="32" t="str">
        <f t="shared" si="121"/>
        <v>no contextual</v>
      </c>
      <c r="AQ808" s="32"/>
      <c r="AR808" s="32"/>
      <c r="AS808" s="32"/>
      <c r="AT808" s="32"/>
    </row>
    <row r="809" spans="2:46" ht="15" customHeight="1" x14ac:dyDescent="0.25">
      <c r="B809" s="32">
        <v>20160801</v>
      </c>
      <c r="C809" s="32"/>
      <c r="D809" s="32"/>
      <c r="E809" s="32"/>
      <c r="F809" s="32"/>
      <c r="G809" s="244"/>
      <c r="H809" s="244"/>
      <c r="I809" s="91">
        <f t="shared" si="126"/>
        <v>0</v>
      </c>
      <c r="J809" s="32"/>
      <c r="K809" s="32"/>
      <c r="L809" s="32"/>
      <c r="M809" s="32"/>
      <c r="N809" s="32"/>
      <c r="O809" s="32"/>
      <c r="P809" s="32"/>
      <c r="Q809" s="32"/>
      <c r="R809" s="186"/>
      <c r="S809" s="186"/>
      <c r="T809" s="254"/>
      <c r="U809" s="254">
        <f t="shared" si="122"/>
        <v>0</v>
      </c>
      <c r="V809" s="254">
        <f t="shared" si="123"/>
        <v>0</v>
      </c>
      <c r="W809" s="255"/>
      <c r="X809" s="26">
        <f t="shared" si="127"/>
        <v>0</v>
      </c>
      <c r="Y809" s="26">
        <f t="shared" si="124"/>
        <v>0</v>
      </c>
      <c r="Z809" s="26">
        <f t="shared" si="125"/>
        <v>0</v>
      </c>
      <c r="AA809" s="32" t="str">
        <f t="shared" si="128"/>
        <v>-</v>
      </c>
      <c r="AB809" s="289"/>
      <c r="AC809" s="289"/>
      <c r="AD809" s="32">
        <v>3</v>
      </c>
      <c r="AE809" s="32" t="str">
        <f t="shared" si="129"/>
        <v>25</v>
      </c>
      <c r="AF809" s="32"/>
      <c r="AG809" s="32"/>
      <c r="AH809" s="32"/>
      <c r="AI809" s="32"/>
      <c r="AJ809" s="32"/>
      <c r="AK809" s="32"/>
      <c r="AL809" s="32"/>
      <c r="AM809" s="32">
        <v>674</v>
      </c>
      <c r="AN809" s="32" t="str">
        <f t="shared" si="120"/>
        <v>No Retargeting</v>
      </c>
      <c r="AO809" s="32" t="s">
        <v>589</v>
      </c>
      <c r="AP809" s="32" t="str">
        <f t="shared" si="121"/>
        <v>no contextual</v>
      </c>
      <c r="AQ809" s="32"/>
      <c r="AR809" s="32"/>
      <c r="AS809" s="32"/>
      <c r="AT809" s="32"/>
    </row>
    <row r="810" spans="2:46" ht="15" customHeight="1" x14ac:dyDescent="0.25">
      <c r="B810" s="32">
        <v>20160802</v>
      </c>
      <c r="C810" s="32"/>
      <c r="D810" s="32"/>
      <c r="E810" s="32"/>
      <c r="F810" s="32"/>
      <c r="G810" s="244"/>
      <c r="H810" s="244"/>
      <c r="I810" s="91">
        <f t="shared" si="126"/>
        <v>0</v>
      </c>
      <c r="J810" s="32"/>
      <c r="K810" s="32"/>
      <c r="L810" s="32"/>
      <c r="M810" s="32"/>
      <c r="N810" s="32"/>
      <c r="O810" s="32"/>
      <c r="P810" s="32"/>
      <c r="Q810" s="32"/>
      <c r="R810" s="186"/>
      <c r="S810" s="186"/>
      <c r="T810" s="254"/>
      <c r="U810" s="254">
        <f t="shared" si="122"/>
        <v>0</v>
      </c>
      <c r="V810" s="254">
        <f t="shared" si="123"/>
        <v>0</v>
      </c>
      <c r="W810" s="255"/>
      <c r="X810" s="26">
        <f t="shared" si="127"/>
        <v>0</v>
      </c>
      <c r="Y810" s="26">
        <f t="shared" si="124"/>
        <v>0</v>
      </c>
      <c r="Z810" s="26">
        <f t="shared" si="125"/>
        <v>0</v>
      </c>
      <c r="AA810" s="32" t="str">
        <f t="shared" si="128"/>
        <v>-</v>
      </c>
      <c r="AB810" s="289"/>
      <c r="AC810" s="289"/>
      <c r="AD810" s="32">
        <v>3</v>
      </c>
      <c r="AE810" s="32" t="str">
        <f t="shared" si="129"/>
        <v>25</v>
      </c>
      <c r="AF810" s="32"/>
      <c r="AG810" s="32"/>
      <c r="AH810" s="32"/>
      <c r="AI810" s="32"/>
      <c r="AJ810" s="32"/>
      <c r="AK810" s="32"/>
      <c r="AL810" s="32"/>
      <c r="AM810" s="32">
        <v>675</v>
      </c>
      <c r="AN810" s="32" t="str">
        <f t="shared" si="120"/>
        <v>No Retargeting</v>
      </c>
      <c r="AO810" s="32" t="s">
        <v>589</v>
      </c>
      <c r="AP810" s="32" t="str">
        <f t="shared" si="121"/>
        <v>no contextual</v>
      </c>
      <c r="AQ810" s="32"/>
      <c r="AR810" s="32"/>
      <c r="AS810" s="32"/>
      <c r="AT810" s="32"/>
    </row>
    <row r="811" spans="2:46" ht="15" customHeight="1" x14ac:dyDescent="0.25">
      <c r="B811" s="32">
        <v>20160803</v>
      </c>
      <c r="C811" s="32"/>
      <c r="D811" s="32"/>
      <c r="E811" s="32"/>
      <c r="F811" s="32"/>
      <c r="G811" s="244"/>
      <c r="H811" s="244"/>
      <c r="I811" s="91">
        <f t="shared" si="126"/>
        <v>0</v>
      </c>
      <c r="J811" s="32"/>
      <c r="K811" s="32"/>
      <c r="L811" s="32"/>
      <c r="M811" s="32"/>
      <c r="N811" s="32"/>
      <c r="O811" s="32"/>
      <c r="P811" s="32"/>
      <c r="Q811" s="32"/>
      <c r="R811" s="186"/>
      <c r="S811" s="186"/>
      <c r="T811" s="254"/>
      <c r="U811" s="254">
        <f t="shared" si="122"/>
        <v>0</v>
      </c>
      <c r="V811" s="254">
        <f t="shared" si="123"/>
        <v>0</v>
      </c>
      <c r="W811" s="255"/>
      <c r="X811" s="26">
        <f t="shared" si="127"/>
        <v>0</v>
      </c>
      <c r="Y811" s="26">
        <f t="shared" si="124"/>
        <v>0</v>
      </c>
      <c r="Z811" s="26">
        <f t="shared" si="125"/>
        <v>0</v>
      </c>
      <c r="AA811" s="32" t="str">
        <f t="shared" si="128"/>
        <v>-</v>
      </c>
      <c r="AB811" s="289"/>
      <c r="AC811" s="289"/>
      <c r="AD811" s="32">
        <v>3</v>
      </c>
      <c r="AE811" s="32" t="str">
        <f t="shared" si="129"/>
        <v>25</v>
      </c>
      <c r="AF811" s="32"/>
      <c r="AG811" s="32"/>
      <c r="AH811" s="32"/>
      <c r="AI811" s="32"/>
      <c r="AJ811" s="32"/>
      <c r="AK811" s="32"/>
      <c r="AL811" s="32"/>
      <c r="AM811" s="32">
        <v>676</v>
      </c>
      <c r="AN811" s="32" t="str">
        <f t="shared" si="120"/>
        <v>No Retargeting</v>
      </c>
      <c r="AO811" s="32" t="s">
        <v>589</v>
      </c>
      <c r="AP811" s="32" t="str">
        <f t="shared" si="121"/>
        <v>no contextual</v>
      </c>
      <c r="AQ811" s="32"/>
      <c r="AR811" s="32"/>
      <c r="AS811" s="32"/>
      <c r="AT811" s="32"/>
    </row>
    <row r="812" spans="2:46" ht="15" customHeight="1" x14ac:dyDescent="0.25">
      <c r="B812" s="32">
        <v>20160804</v>
      </c>
      <c r="C812" s="32"/>
      <c r="D812" s="32"/>
      <c r="E812" s="32"/>
      <c r="F812" s="32"/>
      <c r="G812" s="244"/>
      <c r="H812" s="244"/>
      <c r="I812" s="91">
        <f t="shared" si="126"/>
        <v>0</v>
      </c>
      <c r="J812" s="32"/>
      <c r="K812" s="32"/>
      <c r="L812" s="32"/>
      <c r="M812" s="32"/>
      <c r="N812" s="32"/>
      <c r="O812" s="32"/>
      <c r="P812" s="32"/>
      <c r="Q812" s="32"/>
      <c r="R812" s="186"/>
      <c r="S812" s="186"/>
      <c r="T812" s="254"/>
      <c r="U812" s="254">
        <f t="shared" si="122"/>
        <v>0</v>
      </c>
      <c r="V812" s="254">
        <f t="shared" si="123"/>
        <v>0</v>
      </c>
      <c r="W812" s="255"/>
      <c r="X812" s="26">
        <f t="shared" si="127"/>
        <v>0</v>
      </c>
      <c r="Y812" s="26">
        <f t="shared" si="124"/>
        <v>0</v>
      </c>
      <c r="Z812" s="26">
        <f t="shared" si="125"/>
        <v>0</v>
      </c>
      <c r="AA812" s="32" t="str">
        <f t="shared" si="128"/>
        <v>-</v>
      </c>
      <c r="AB812" s="289"/>
      <c r="AC812" s="289"/>
      <c r="AD812" s="32">
        <v>3</v>
      </c>
      <c r="AE812" s="32" t="str">
        <f t="shared" si="129"/>
        <v>25</v>
      </c>
      <c r="AF812" s="32"/>
      <c r="AG812" s="32"/>
      <c r="AH812" s="32"/>
      <c r="AI812" s="32"/>
      <c r="AJ812" s="32"/>
      <c r="AK812" s="32"/>
      <c r="AL812" s="32"/>
      <c r="AM812" s="32">
        <v>677</v>
      </c>
      <c r="AN812" s="32" t="str">
        <f t="shared" si="120"/>
        <v>No Retargeting</v>
      </c>
      <c r="AO812" s="32" t="s">
        <v>589</v>
      </c>
      <c r="AP812" s="32" t="str">
        <f t="shared" si="121"/>
        <v>no contextual</v>
      </c>
      <c r="AQ812" s="32"/>
      <c r="AR812" s="32"/>
      <c r="AS812" s="32"/>
      <c r="AT812" s="32"/>
    </row>
    <row r="813" spans="2:46" ht="15" customHeight="1" x14ac:dyDescent="0.25">
      <c r="B813" s="32">
        <v>20160805</v>
      </c>
      <c r="C813" s="32"/>
      <c r="D813" s="32"/>
      <c r="E813" s="32"/>
      <c r="F813" s="32"/>
      <c r="G813" s="244"/>
      <c r="H813" s="244"/>
      <c r="I813" s="91">
        <f t="shared" si="126"/>
        <v>0</v>
      </c>
      <c r="J813" s="32"/>
      <c r="K813" s="32"/>
      <c r="L813" s="32"/>
      <c r="M813" s="32"/>
      <c r="N813" s="32"/>
      <c r="O813" s="32"/>
      <c r="P813" s="32"/>
      <c r="Q813" s="32"/>
      <c r="R813" s="186"/>
      <c r="S813" s="186"/>
      <c r="T813" s="254"/>
      <c r="U813" s="254">
        <f t="shared" si="122"/>
        <v>0</v>
      </c>
      <c r="V813" s="254">
        <f t="shared" si="123"/>
        <v>0</v>
      </c>
      <c r="W813" s="255"/>
      <c r="X813" s="26">
        <f t="shared" si="127"/>
        <v>0</v>
      </c>
      <c r="Y813" s="26">
        <f t="shared" si="124"/>
        <v>0</v>
      </c>
      <c r="Z813" s="26">
        <f t="shared" si="125"/>
        <v>0</v>
      </c>
      <c r="AA813" s="32" t="str">
        <f t="shared" si="128"/>
        <v>-</v>
      </c>
      <c r="AB813" s="289"/>
      <c r="AC813" s="289"/>
      <c r="AD813" s="32">
        <v>3</v>
      </c>
      <c r="AE813" s="32" t="str">
        <f t="shared" si="129"/>
        <v>25</v>
      </c>
      <c r="AF813" s="32"/>
      <c r="AG813" s="32"/>
      <c r="AH813" s="32"/>
      <c r="AI813" s="32"/>
      <c r="AJ813" s="32"/>
      <c r="AK813" s="32"/>
      <c r="AL813" s="32"/>
      <c r="AM813" s="32">
        <v>678</v>
      </c>
      <c r="AN813" s="32" t="str">
        <f t="shared" si="120"/>
        <v>No Retargeting</v>
      </c>
      <c r="AO813" s="32" t="s">
        <v>589</v>
      </c>
      <c r="AP813" s="32" t="str">
        <f t="shared" si="121"/>
        <v>no contextual</v>
      </c>
      <c r="AQ813" s="32"/>
      <c r="AR813" s="32"/>
      <c r="AS813" s="32"/>
      <c r="AT813" s="32"/>
    </row>
    <row r="814" spans="2:46" ht="15" customHeight="1" x14ac:dyDescent="0.25">
      <c r="B814" s="32">
        <v>20160806</v>
      </c>
      <c r="C814" s="32"/>
      <c r="D814" s="32"/>
      <c r="E814" s="32"/>
      <c r="F814" s="32"/>
      <c r="G814" s="244"/>
      <c r="H814" s="244"/>
      <c r="I814" s="91">
        <f t="shared" si="126"/>
        <v>0</v>
      </c>
      <c r="J814" s="32"/>
      <c r="K814" s="32"/>
      <c r="L814" s="32"/>
      <c r="M814" s="32"/>
      <c r="N814" s="32"/>
      <c r="O814" s="32"/>
      <c r="P814" s="32"/>
      <c r="Q814" s="32"/>
      <c r="R814" s="186"/>
      <c r="S814" s="186"/>
      <c r="T814" s="254"/>
      <c r="U814" s="254">
        <f t="shared" si="122"/>
        <v>0</v>
      </c>
      <c r="V814" s="254">
        <f t="shared" si="123"/>
        <v>0</v>
      </c>
      <c r="W814" s="255"/>
      <c r="X814" s="26">
        <f t="shared" si="127"/>
        <v>0</v>
      </c>
      <c r="Y814" s="26">
        <f t="shared" si="124"/>
        <v>0</v>
      </c>
      <c r="Z814" s="26">
        <f t="shared" si="125"/>
        <v>0</v>
      </c>
      <c r="AA814" s="32" t="str">
        <f t="shared" si="128"/>
        <v>-</v>
      </c>
      <c r="AB814" s="289"/>
      <c r="AC814" s="289"/>
      <c r="AD814" s="32">
        <v>3</v>
      </c>
      <c r="AE814" s="32" t="str">
        <f t="shared" si="129"/>
        <v>25</v>
      </c>
      <c r="AF814" s="32"/>
      <c r="AG814" s="32"/>
      <c r="AH814" s="32"/>
      <c r="AI814" s="32"/>
      <c r="AJ814" s="32"/>
      <c r="AK814" s="32"/>
      <c r="AL814" s="32"/>
      <c r="AM814" s="32">
        <v>679</v>
      </c>
      <c r="AN814" s="32" t="str">
        <f t="shared" si="120"/>
        <v>No Retargeting</v>
      </c>
      <c r="AO814" s="32" t="s">
        <v>589</v>
      </c>
      <c r="AP814" s="32" t="str">
        <f t="shared" si="121"/>
        <v>no contextual</v>
      </c>
      <c r="AQ814" s="32"/>
      <c r="AR814" s="32"/>
      <c r="AS814" s="32"/>
      <c r="AT814" s="32"/>
    </row>
    <row r="815" spans="2:46" ht="15" customHeight="1" x14ac:dyDescent="0.25">
      <c r="B815" s="32">
        <v>20160807</v>
      </c>
      <c r="C815" s="32"/>
      <c r="D815" s="32"/>
      <c r="E815" s="32"/>
      <c r="F815" s="32"/>
      <c r="G815" s="244"/>
      <c r="H815" s="244"/>
      <c r="I815" s="91">
        <f t="shared" si="126"/>
        <v>0</v>
      </c>
      <c r="J815" s="32"/>
      <c r="K815" s="32"/>
      <c r="L815" s="32"/>
      <c r="M815" s="32"/>
      <c r="N815" s="32"/>
      <c r="O815" s="32"/>
      <c r="P815" s="32"/>
      <c r="Q815" s="32"/>
      <c r="R815" s="186"/>
      <c r="S815" s="186"/>
      <c r="T815" s="254"/>
      <c r="U815" s="254">
        <f t="shared" si="122"/>
        <v>0</v>
      </c>
      <c r="V815" s="254">
        <f t="shared" si="123"/>
        <v>0</v>
      </c>
      <c r="W815" s="255"/>
      <c r="X815" s="26">
        <f t="shared" si="127"/>
        <v>0</v>
      </c>
      <c r="Y815" s="26">
        <f t="shared" si="124"/>
        <v>0</v>
      </c>
      <c r="Z815" s="26">
        <f t="shared" si="125"/>
        <v>0</v>
      </c>
      <c r="AA815" s="32" t="str">
        <f t="shared" si="128"/>
        <v>-</v>
      </c>
      <c r="AB815" s="289"/>
      <c r="AC815" s="289"/>
      <c r="AD815" s="32">
        <v>3</v>
      </c>
      <c r="AE815" s="32" t="str">
        <f t="shared" si="129"/>
        <v>25</v>
      </c>
      <c r="AF815" s="32"/>
      <c r="AG815" s="32"/>
      <c r="AH815" s="32"/>
      <c r="AI815" s="32"/>
      <c r="AJ815" s="32"/>
      <c r="AK815" s="32"/>
      <c r="AL815" s="32"/>
      <c r="AM815" s="32">
        <v>680</v>
      </c>
      <c r="AN815" s="32" t="str">
        <f t="shared" si="120"/>
        <v>No Retargeting</v>
      </c>
      <c r="AO815" s="32" t="s">
        <v>589</v>
      </c>
      <c r="AP815" s="32" t="str">
        <f t="shared" si="121"/>
        <v>no contextual</v>
      </c>
      <c r="AQ815" s="32"/>
      <c r="AR815" s="32"/>
      <c r="AS815" s="32"/>
      <c r="AT815" s="32"/>
    </row>
    <row r="816" spans="2:46" ht="15" customHeight="1" x14ac:dyDescent="0.25">
      <c r="B816" s="32">
        <v>20160808</v>
      </c>
      <c r="C816" s="32"/>
      <c r="D816" s="32"/>
      <c r="E816" s="32"/>
      <c r="F816" s="32"/>
      <c r="G816" s="244"/>
      <c r="H816" s="244"/>
      <c r="I816" s="91">
        <f t="shared" si="126"/>
        <v>0</v>
      </c>
      <c r="J816" s="32"/>
      <c r="K816" s="32"/>
      <c r="L816" s="32"/>
      <c r="M816" s="32"/>
      <c r="N816" s="32"/>
      <c r="O816" s="32"/>
      <c r="P816" s="32"/>
      <c r="Q816" s="32"/>
      <c r="R816" s="186"/>
      <c r="S816" s="186"/>
      <c r="T816" s="254"/>
      <c r="U816" s="254">
        <f t="shared" si="122"/>
        <v>0</v>
      </c>
      <c r="V816" s="254">
        <f t="shared" si="123"/>
        <v>0</v>
      </c>
      <c r="W816" s="255"/>
      <c r="X816" s="26">
        <f t="shared" si="127"/>
        <v>0</v>
      </c>
      <c r="Y816" s="26">
        <f t="shared" si="124"/>
        <v>0</v>
      </c>
      <c r="Z816" s="26">
        <f t="shared" si="125"/>
        <v>0</v>
      </c>
      <c r="AA816" s="32" t="str">
        <f t="shared" si="128"/>
        <v>-</v>
      </c>
      <c r="AB816" s="289"/>
      <c r="AC816" s="289"/>
      <c r="AD816" s="32">
        <v>3</v>
      </c>
      <c r="AE816" s="32" t="str">
        <f t="shared" si="129"/>
        <v>25</v>
      </c>
      <c r="AF816" s="32"/>
      <c r="AG816" s="32"/>
      <c r="AH816" s="32"/>
      <c r="AI816" s="32"/>
      <c r="AJ816" s="32"/>
      <c r="AK816" s="32"/>
      <c r="AL816" s="32"/>
      <c r="AM816" s="32">
        <v>681</v>
      </c>
      <c r="AN816" s="32" t="str">
        <f t="shared" si="120"/>
        <v>No Retargeting</v>
      </c>
      <c r="AO816" s="32" t="s">
        <v>589</v>
      </c>
      <c r="AP816" s="32" t="str">
        <f t="shared" si="121"/>
        <v>no contextual</v>
      </c>
      <c r="AQ816" s="32"/>
      <c r="AR816" s="32"/>
      <c r="AS816" s="32"/>
      <c r="AT816" s="32"/>
    </row>
    <row r="817" spans="2:46" ht="15" customHeight="1" x14ac:dyDescent="0.25">
      <c r="B817" s="32">
        <v>20160809</v>
      </c>
      <c r="C817" s="32"/>
      <c r="D817" s="32"/>
      <c r="E817" s="32"/>
      <c r="F817" s="32"/>
      <c r="G817" s="244"/>
      <c r="H817" s="244"/>
      <c r="I817" s="91">
        <f t="shared" si="126"/>
        <v>0</v>
      </c>
      <c r="J817" s="32"/>
      <c r="K817" s="32"/>
      <c r="L817" s="32"/>
      <c r="M817" s="32"/>
      <c r="N817" s="32"/>
      <c r="O817" s="32"/>
      <c r="P817" s="32"/>
      <c r="Q817" s="32"/>
      <c r="R817" s="186"/>
      <c r="S817" s="186"/>
      <c r="T817" s="254"/>
      <c r="U817" s="254">
        <f t="shared" si="122"/>
        <v>0</v>
      </c>
      <c r="V817" s="254">
        <f t="shared" si="123"/>
        <v>0</v>
      </c>
      <c r="W817" s="255"/>
      <c r="X817" s="26">
        <f t="shared" si="127"/>
        <v>0</v>
      </c>
      <c r="Y817" s="26">
        <f t="shared" si="124"/>
        <v>0</v>
      </c>
      <c r="Z817" s="26">
        <f t="shared" si="125"/>
        <v>0</v>
      </c>
      <c r="AA817" s="32" t="str">
        <f t="shared" si="128"/>
        <v>-</v>
      </c>
      <c r="AB817" s="289"/>
      <c r="AC817" s="289"/>
      <c r="AD817" s="32">
        <v>3</v>
      </c>
      <c r="AE817" s="32" t="str">
        <f t="shared" si="129"/>
        <v>25</v>
      </c>
      <c r="AF817" s="32"/>
      <c r="AG817" s="32"/>
      <c r="AH817" s="32"/>
      <c r="AI817" s="32"/>
      <c r="AJ817" s="32"/>
      <c r="AK817" s="32"/>
      <c r="AL817" s="32"/>
      <c r="AM817" s="32">
        <v>682</v>
      </c>
      <c r="AN817" s="32" t="str">
        <f t="shared" si="120"/>
        <v>No Retargeting</v>
      </c>
      <c r="AO817" s="32" t="s">
        <v>589</v>
      </c>
      <c r="AP817" s="32" t="str">
        <f t="shared" si="121"/>
        <v>no contextual</v>
      </c>
      <c r="AQ817" s="32"/>
      <c r="AR817" s="32"/>
      <c r="AS817" s="32"/>
      <c r="AT817" s="32"/>
    </row>
    <row r="818" spans="2:46" ht="15" customHeight="1" x14ac:dyDescent="0.25">
      <c r="B818" s="32">
        <v>20160810</v>
      </c>
      <c r="C818" s="32"/>
      <c r="D818" s="32"/>
      <c r="E818" s="32"/>
      <c r="F818" s="32"/>
      <c r="G818" s="244"/>
      <c r="H818" s="244"/>
      <c r="I818" s="91">
        <f t="shared" si="126"/>
        <v>0</v>
      </c>
      <c r="J818" s="32"/>
      <c r="K818" s="32"/>
      <c r="L818" s="32"/>
      <c r="M818" s="32"/>
      <c r="N818" s="32"/>
      <c r="O818" s="32"/>
      <c r="P818" s="32"/>
      <c r="Q818" s="32"/>
      <c r="R818" s="186"/>
      <c r="S818" s="186"/>
      <c r="T818" s="254"/>
      <c r="U818" s="254">
        <f t="shared" si="122"/>
        <v>0</v>
      </c>
      <c r="V818" s="254">
        <f t="shared" si="123"/>
        <v>0</v>
      </c>
      <c r="W818" s="255"/>
      <c r="X818" s="26">
        <f t="shared" si="127"/>
        <v>0</v>
      </c>
      <c r="Y818" s="26">
        <f t="shared" si="124"/>
        <v>0</v>
      </c>
      <c r="Z818" s="26">
        <f t="shared" si="125"/>
        <v>0</v>
      </c>
      <c r="AA818" s="32" t="str">
        <f t="shared" si="128"/>
        <v>-</v>
      </c>
      <c r="AB818" s="289"/>
      <c r="AC818" s="289"/>
      <c r="AD818" s="32">
        <v>3</v>
      </c>
      <c r="AE818" s="32" t="str">
        <f t="shared" si="129"/>
        <v>25</v>
      </c>
      <c r="AF818" s="32"/>
      <c r="AG818" s="32"/>
      <c r="AH818" s="32"/>
      <c r="AI818" s="32"/>
      <c r="AJ818" s="32"/>
      <c r="AK818" s="32"/>
      <c r="AL818" s="32"/>
      <c r="AM818" s="32">
        <v>683</v>
      </c>
      <c r="AN818" s="32" t="str">
        <f t="shared" si="120"/>
        <v>No Retargeting</v>
      </c>
      <c r="AO818" s="32" t="s">
        <v>589</v>
      </c>
      <c r="AP818" s="32" t="str">
        <f t="shared" si="121"/>
        <v>no contextual</v>
      </c>
      <c r="AQ818" s="32"/>
      <c r="AR818" s="32"/>
      <c r="AS818" s="32"/>
      <c r="AT818" s="32"/>
    </row>
    <row r="819" spans="2:46" ht="15" customHeight="1" x14ac:dyDescent="0.25">
      <c r="B819" s="32">
        <v>20160811</v>
      </c>
      <c r="C819" s="32"/>
      <c r="D819" s="32"/>
      <c r="E819" s="32"/>
      <c r="F819" s="32"/>
      <c r="G819" s="244"/>
      <c r="H819" s="244"/>
      <c r="I819" s="91">
        <f t="shared" si="126"/>
        <v>0</v>
      </c>
      <c r="J819" s="32"/>
      <c r="K819" s="32"/>
      <c r="L819" s="32"/>
      <c r="M819" s="32"/>
      <c r="N819" s="32"/>
      <c r="O819" s="32"/>
      <c r="P819" s="32"/>
      <c r="Q819" s="32"/>
      <c r="R819" s="186"/>
      <c r="S819" s="186"/>
      <c r="T819" s="254"/>
      <c r="U819" s="254">
        <f t="shared" si="122"/>
        <v>0</v>
      </c>
      <c r="V819" s="254">
        <f t="shared" si="123"/>
        <v>0</v>
      </c>
      <c r="W819" s="255"/>
      <c r="X819" s="26">
        <f t="shared" si="127"/>
        <v>0</v>
      </c>
      <c r="Y819" s="26">
        <f t="shared" si="124"/>
        <v>0</v>
      </c>
      <c r="Z819" s="26">
        <f t="shared" si="125"/>
        <v>0</v>
      </c>
      <c r="AA819" s="32" t="str">
        <f t="shared" si="128"/>
        <v>-</v>
      </c>
      <c r="AB819" s="289"/>
      <c r="AC819" s="289"/>
      <c r="AD819" s="32">
        <v>3</v>
      </c>
      <c r="AE819" s="32" t="str">
        <f t="shared" si="129"/>
        <v>25</v>
      </c>
      <c r="AF819" s="32"/>
      <c r="AG819" s="32"/>
      <c r="AH819" s="32"/>
      <c r="AI819" s="32"/>
      <c r="AJ819" s="32"/>
      <c r="AK819" s="32"/>
      <c r="AL819" s="32"/>
      <c r="AM819" s="32">
        <v>684</v>
      </c>
      <c r="AN819" s="32" t="str">
        <f t="shared" si="120"/>
        <v>No Retargeting</v>
      </c>
      <c r="AO819" s="32" t="s">
        <v>589</v>
      </c>
      <c r="AP819" s="32" t="str">
        <f t="shared" si="121"/>
        <v>no contextual</v>
      </c>
      <c r="AQ819" s="32"/>
      <c r="AR819" s="32"/>
      <c r="AS819" s="32"/>
      <c r="AT819" s="32"/>
    </row>
    <row r="820" spans="2:46" ht="15" customHeight="1" x14ac:dyDescent="0.25">
      <c r="B820" s="32">
        <v>20160812</v>
      </c>
      <c r="C820" s="32"/>
      <c r="D820" s="32"/>
      <c r="E820" s="32"/>
      <c r="F820" s="32"/>
      <c r="G820" s="244"/>
      <c r="H820" s="244"/>
      <c r="I820" s="91">
        <f t="shared" si="126"/>
        <v>0</v>
      </c>
      <c r="J820" s="32"/>
      <c r="K820" s="32"/>
      <c r="L820" s="32"/>
      <c r="M820" s="32"/>
      <c r="N820" s="32"/>
      <c r="O820" s="32"/>
      <c r="P820" s="32"/>
      <c r="Q820" s="32"/>
      <c r="R820" s="186"/>
      <c r="S820" s="186"/>
      <c r="T820" s="254"/>
      <c r="U820" s="254">
        <f t="shared" si="122"/>
        <v>0</v>
      </c>
      <c r="V820" s="254">
        <f t="shared" si="123"/>
        <v>0</v>
      </c>
      <c r="W820" s="255"/>
      <c r="X820" s="26">
        <f t="shared" si="127"/>
        <v>0</v>
      </c>
      <c r="Y820" s="26">
        <f t="shared" si="124"/>
        <v>0</v>
      </c>
      <c r="Z820" s="26">
        <f t="shared" si="125"/>
        <v>0</v>
      </c>
      <c r="AA820" s="32" t="str">
        <f t="shared" si="128"/>
        <v>-</v>
      </c>
      <c r="AB820" s="289"/>
      <c r="AC820" s="289"/>
      <c r="AD820" s="32">
        <v>3</v>
      </c>
      <c r="AE820" s="32" t="str">
        <f t="shared" si="129"/>
        <v>25</v>
      </c>
      <c r="AF820" s="32"/>
      <c r="AG820" s="32"/>
      <c r="AH820" s="32"/>
      <c r="AI820" s="32"/>
      <c r="AJ820" s="32"/>
      <c r="AK820" s="32"/>
      <c r="AL820" s="32"/>
      <c r="AM820" s="32">
        <v>685</v>
      </c>
      <c r="AN820" s="32" t="str">
        <f t="shared" si="120"/>
        <v>No Retargeting</v>
      </c>
      <c r="AO820" s="32" t="s">
        <v>589</v>
      </c>
      <c r="AP820" s="32" t="str">
        <f t="shared" si="121"/>
        <v>no contextual</v>
      </c>
      <c r="AQ820" s="32"/>
      <c r="AR820" s="32"/>
      <c r="AS820" s="32"/>
      <c r="AT820" s="32"/>
    </row>
    <row r="821" spans="2:46" ht="15" customHeight="1" x14ac:dyDescent="0.25">
      <c r="B821" s="32">
        <v>20160813</v>
      </c>
      <c r="C821" s="32"/>
      <c r="D821" s="32"/>
      <c r="E821" s="32"/>
      <c r="F821" s="32"/>
      <c r="G821" s="244"/>
      <c r="H821" s="244"/>
      <c r="I821" s="91">
        <f t="shared" si="126"/>
        <v>0</v>
      </c>
      <c r="J821" s="32"/>
      <c r="K821" s="32"/>
      <c r="L821" s="32"/>
      <c r="M821" s="32"/>
      <c r="N821" s="32"/>
      <c r="O821" s="32"/>
      <c r="P821" s="32"/>
      <c r="Q821" s="32"/>
      <c r="R821" s="186"/>
      <c r="S821" s="186"/>
      <c r="T821" s="254"/>
      <c r="U821" s="254">
        <f t="shared" si="122"/>
        <v>0</v>
      </c>
      <c r="V821" s="254">
        <f t="shared" si="123"/>
        <v>0</v>
      </c>
      <c r="W821" s="255"/>
      <c r="X821" s="26">
        <f t="shared" si="127"/>
        <v>0</v>
      </c>
      <c r="Y821" s="26">
        <f t="shared" si="124"/>
        <v>0</v>
      </c>
      <c r="Z821" s="26">
        <f t="shared" si="125"/>
        <v>0</v>
      </c>
      <c r="AA821" s="32" t="str">
        <f t="shared" si="128"/>
        <v>-</v>
      </c>
      <c r="AB821" s="289"/>
      <c r="AC821" s="289"/>
      <c r="AD821" s="32">
        <v>3</v>
      </c>
      <c r="AE821" s="32" t="str">
        <f t="shared" si="129"/>
        <v>25</v>
      </c>
      <c r="AF821" s="32"/>
      <c r="AG821" s="32"/>
      <c r="AH821" s="32"/>
      <c r="AI821" s="32"/>
      <c r="AJ821" s="32"/>
      <c r="AK821" s="32"/>
      <c r="AL821" s="32"/>
      <c r="AM821" s="32">
        <v>686</v>
      </c>
      <c r="AN821" s="32" t="str">
        <f t="shared" si="120"/>
        <v>No Retargeting</v>
      </c>
      <c r="AO821" s="32" t="s">
        <v>589</v>
      </c>
      <c r="AP821" s="32" t="str">
        <f t="shared" si="121"/>
        <v>no contextual</v>
      </c>
      <c r="AQ821" s="32"/>
      <c r="AR821" s="32"/>
      <c r="AS821" s="32"/>
      <c r="AT821" s="32"/>
    </row>
    <row r="822" spans="2:46" ht="15" customHeight="1" x14ac:dyDescent="0.25">
      <c r="B822" s="32">
        <v>20160814</v>
      </c>
      <c r="C822" s="32"/>
      <c r="D822" s="32"/>
      <c r="E822" s="32"/>
      <c r="F822" s="32"/>
      <c r="G822" s="244"/>
      <c r="H822" s="244"/>
      <c r="I822" s="91">
        <f t="shared" si="126"/>
        <v>0</v>
      </c>
      <c r="J822" s="32"/>
      <c r="K822" s="32"/>
      <c r="L822" s="32"/>
      <c r="M822" s="32"/>
      <c r="N822" s="32"/>
      <c r="O822" s="32"/>
      <c r="P822" s="32"/>
      <c r="Q822" s="32"/>
      <c r="R822" s="186"/>
      <c r="S822" s="186"/>
      <c r="T822" s="254"/>
      <c r="U822" s="254">
        <f t="shared" si="122"/>
        <v>0</v>
      </c>
      <c r="V822" s="254">
        <f t="shared" si="123"/>
        <v>0</v>
      </c>
      <c r="W822" s="255"/>
      <c r="X822" s="26">
        <f t="shared" si="127"/>
        <v>0</v>
      </c>
      <c r="Y822" s="26">
        <f t="shared" si="124"/>
        <v>0</v>
      </c>
      <c r="Z822" s="26">
        <f t="shared" si="125"/>
        <v>0</v>
      </c>
      <c r="AA822" s="32" t="str">
        <f t="shared" si="128"/>
        <v>-</v>
      </c>
      <c r="AB822" s="289"/>
      <c r="AC822" s="289"/>
      <c r="AD822" s="32">
        <v>3</v>
      </c>
      <c r="AE822" s="32" t="str">
        <f t="shared" si="129"/>
        <v>25</v>
      </c>
      <c r="AF822" s="32"/>
      <c r="AG822" s="32"/>
      <c r="AH822" s="32"/>
      <c r="AI822" s="32"/>
      <c r="AJ822" s="32"/>
      <c r="AK822" s="32"/>
      <c r="AL822" s="32"/>
      <c r="AM822" s="32">
        <v>687</v>
      </c>
      <c r="AN822" s="32" t="str">
        <f t="shared" si="120"/>
        <v>No Retargeting</v>
      </c>
      <c r="AO822" s="32" t="s">
        <v>589</v>
      </c>
      <c r="AP822" s="32" t="str">
        <f t="shared" si="121"/>
        <v>no contextual</v>
      </c>
      <c r="AQ822" s="32"/>
      <c r="AR822" s="32"/>
      <c r="AS822" s="32"/>
      <c r="AT822" s="32"/>
    </row>
    <row r="823" spans="2:46" ht="15" customHeight="1" x14ac:dyDescent="0.25">
      <c r="B823" s="32">
        <v>20160815</v>
      </c>
      <c r="C823" s="32"/>
      <c r="D823" s="32"/>
      <c r="E823" s="32"/>
      <c r="F823" s="32"/>
      <c r="G823" s="244"/>
      <c r="H823" s="244"/>
      <c r="I823" s="91">
        <f t="shared" si="126"/>
        <v>0</v>
      </c>
      <c r="J823" s="32"/>
      <c r="K823" s="32"/>
      <c r="L823" s="32"/>
      <c r="M823" s="32"/>
      <c r="N823" s="32"/>
      <c r="O823" s="32"/>
      <c r="P823" s="32"/>
      <c r="Q823" s="32"/>
      <c r="R823" s="186"/>
      <c r="S823" s="186"/>
      <c r="T823" s="254"/>
      <c r="U823" s="254">
        <f t="shared" si="122"/>
        <v>0</v>
      </c>
      <c r="V823" s="254">
        <f t="shared" si="123"/>
        <v>0</v>
      </c>
      <c r="W823" s="255"/>
      <c r="X823" s="26">
        <f t="shared" si="127"/>
        <v>0</v>
      </c>
      <c r="Y823" s="26">
        <f t="shared" si="124"/>
        <v>0</v>
      </c>
      <c r="Z823" s="26">
        <f t="shared" si="125"/>
        <v>0</v>
      </c>
      <c r="AA823" s="32" t="str">
        <f t="shared" si="128"/>
        <v>-</v>
      </c>
      <c r="AB823" s="289"/>
      <c r="AC823" s="289"/>
      <c r="AD823" s="32">
        <v>3</v>
      </c>
      <c r="AE823" s="32" t="str">
        <f t="shared" si="129"/>
        <v>25</v>
      </c>
      <c r="AF823" s="32"/>
      <c r="AG823" s="32"/>
      <c r="AH823" s="32"/>
      <c r="AI823" s="32"/>
      <c r="AJ823" s="32"/>
      <c r="AK823" s="32"/>
      <c r="AL823" s="32"/>
      <c r="AM823" s="32">
        <v>688</v>
      </c>
      <c r="AN823" s="32" t="str">
        <f t="shared" si="120"/>
        <v>No Retargeting</v>
      </c>
      <c r="AO823" s="32" t="s">
        <v>589</v>
      </c>
      <c r="AP823" s="32" t="str">
        <f t="shared" si="121"/>
        <v>no contextual</v>
      </c>
      <c r="AQ823" s="32"/>
      <c r="AR823" s="32"/>
      <c r="AS823" s="32"/>
      <c r="AT823" s="32"/>
    </row>
    <row r="824" spans="2:46" ht="15" customHeight="1" x14ac:dyDescent="0.25">
      <c r="B824" s="32">
        <v>20160816</v>
      </c>
      <c r="C824" s="32"/>
      <c r="D824" s="32"/>
      <c r="E824" s="32"/>
      <c r="F824" s="32"/>
      <c r="G824" s="244"/>
      <c r="H824" s="244"/>
      <c r="I824" s="91">
        <f t="shared" si="126"/>
        <v>0</v>
      </c>
      <c r="J824" s="32"/>
      <c r="K824" s="32"/>
      <c r="L824" s="32"/>
      <c r="M824" s="32"/>
      <c r="N824" s="32"/>
      <c r="O824" s="32"/>
      <c r="P824" s="32"/>
      <c r="Q824" s="32"/>
      <c r="R824" s="186"/>
      <c r="S824" s="186"/>
      <c r="T824" s="254"/>
      <c r="U824" s="254">
        <f t="shared" si="122"/>
        <v>0</v>
      </c>
      <c r="V824" s="254">
        <f t="shared" si="123"/>
        <v>0</v>
      </c>
      <c r="W824" s="255"/>
      <c r="X824" s="26">
        <f t="shared" si="127"/>
        <v>0</v>
      </c>
      <c r="Y824" s="26">
        <f t="shared" si="124"/>
        <v>0</v>
      </c>
      <c r="Z824" s="26">
        <f t="shared" si="125"/>
        <v>0</v>
      </c>
      <c r="AA824" s="32" t="str">
        <f t="shared" si="128"/>
        <v>-</v>
      </c>
      <c r="AB824" s="289"/>
      <c r="AC824" s="289"/>
      <c r="AD824" s="32">
        <v>3</v>
      </c>
      <c r="AE824" s="32" t="str">
        <f t="shared" si="129"/>
        <v>25</v>
      </c>
      <c r="AF824" s="32"/>
      <c r="AG824" s="32"/>
      <c r="AH824" s="32"/>
      <c r="AI824" s="32"/>
      <c r="AJ824" s="32"/>
      <c r="AK824" s="32"/>
      <c r="AL824" s="32"/>
      <c r="AM824" s="32">
        <v>689</v>
      </c>
      <c r="AN824" s="32" t="str">
        <f t="shared" si="120"/>
        <v>No Retargeting</v>
      </c>
      <c r="AO824" s="32" t="s">
        <v>589</v>
      </c>
      <c r="AP824" s="32" t="str">
        <f t="shared" si="121"/>
        <v>no contextual</v>
      </c>
      <c r="AQ824" s="32"/>
      <c r="AR824" s="32"/>
      <c r="AS824" s="32"/>
      <c r="AT824" s="32"/>
    </row>
    <row r="825" spans="2:46" ht="15" customHeight="1" x14ac:dyDescent="0.25">
      <c r="B825" s="32">
        <v>20160817</v>
      </c>
      <c r="C825" s="32"/>
      <c r="D825" s="32"/>
      <c r="E825" s="32"/>
      <c r="F825" s="32"/>
      <c r="G825" s="244"/>
      <c r="H825" s="244"/>
      <c r="I825" s="91">
        <f t="shared" si="126"/>
        <v>0</v>
      </c>
      <c r="J825" s="32"/>
      <c r="K825" s="32"/>
      <c r="L825" s="32"/>
      <c r="M825" s="32"/>
      <c r="N825" s="32"/>
      <c r="O825" s="32"/>
      <c r="P825" s="32"/>
      <c r="Q825" s="32"/>
      <c r="R825" s="186"/>
      <c r="S825" s="186"/>
      <c r="T825" s="254"/>
      <c r="U825" s="254">
        <f t="shared" si="122"/>
        <v>0</v>
      </c>
      <c r="V825" s="254">
        <f t="shared" si="123"/>
        <v>0</v>
      </c>
      <c r="W825" s="255"/>
      <c r="X825" s="26">
        <f t="shared" si="127"/>
        <v>0</v>
      </c>
      <c r="Y825" s="26">
        <f t="shared" si="124"/>
        <v>0</v>
      </c>
      <c r="Z825" s="26">
        <f t="shared" si="125"/>
        <v>0</v>
      </c>
      <c r="AA825" s="32" t="str">
        <f t="shared" si="128"/>
        <v>-</v>
      </c>
      <c r="AB825" s="289"/>
      <c r="AC825" s="289"/>
      <c r="AD825" s="32">
        <v>3</v>
      </c>
      <c r="AE825" s="32" t="str">
        <f t="shared" si="129"/>
        <v>25</v>
      </c>
      <c r="AF825" s="32"/>
      <c r="AG825" s="32"/>
      <c r="AH825" s="32"/>
      <c r="AI825" s="32"/>
      <c r="AJ825" s="32"/>
      <c r="AK825" s="32"/>
      <c r="AL825" s="32"/>
      <c r="AM825" s="32">
        <v>690</v>
      </c>
      <c r="AN825" s="32" t="str">
        <f t="shared" si="120"/>
        <v>No Retargeting</v>
      </c>
      <c r="AO825" s="32" t="s">
        <v>589</v>
      </c>
      <c r="AP825" s="32" t="str">
        <f t="shared" si="121"/>
        <v>no contextual</v>
      </c>
      <c r="AQ825" s="32"/>
      <c r="AR825" s="32"/>
      <c r="AS825" s="32"/>
      <c r="AT825" s="32"/>
    </row>
    <row r="826" spans="2:46" ht="15" customHeight="1" x14ac:dyDescent="0.25">
      <c r="B826" s="32">
        <v>20160818</v>
      </c>
      <c r="C826" s="32"/>
      <c r="D826" s="32"/>
      <c r="E826" s="32"/>
      <c r="F826" s="32"/>
      <c r="G826" s="244"/>
      <c r="H826" s="244"/>
      <c r="I826" s="91">
        <f t="shared" si="126"/>
        <v>0</v>
      </c>
      <c r="J826" s="32"/>
      <c r="K826" s="32"/>
      <c r="L826" s="32"/>
      <c r="M826" s="32"/>
      <c r="N826" s="32"/>
      <c r="O826" s="32"/>
      <c r="P826" s="32"/>
      <c r="Q826" s="32"/>
      <c r="R826" s="186"/>
      <c r="S826" s="186"/>
      <c r="T826" s="254"/>
      <c r="U826" s="254">
        <f t="shared" si="122"/>
        <v>0</v>
      </c>
      <c r="V826" s="254">
        <f t="shared" si="123"/>
        <v>0</v>
      </c>
      <c r="W826" s="255"/>
      <c r="X826" s="26">
        <f t="shared" si="127"/>
        <v>0</v>
      </c>
      <c r="Y826" s="26">
        <f t="shared" si="124"/>
        <v>0</v>
      </c>
      <c r="Z826" s="26">
        <f t="shared" si="125"/>
        <v>0</v>
      </c>
      <c r="AA826" s="32" t="str">
        <f t="shared" si="128"/>
        <v>-</v>
      </c>
      <c r="AB826" s="289"/>
      <c r="AC826" s="289"/>
      <c r="AD826" s="32">
        <v>3</v>
      </c>
      <c r="AE826" s="32" t="str">
        <f t="shared" si="129"/>
        <v>25</v>
      </c>
      <c r="AF826" s="32"/>
      <c r="AG826" s="32"/>
      <c r="AH826" s="32"/>
      <c r="AI826" s="32"/>
      <c r="AJ826" s="32"/>
      <c r="AK826" s="32"/>
      <c r="AL826" s="32"/>
      <c r="AM826" s="32">
        <v>691</v>
      </c>
      <c r="AN826" s="32" t="str">
        <f t="shared" si="120"/>
        <v>No Retargeting</v>
      </c>
      <c r="AO826" s="32" t="s">
        <v>589</v>
      </c>
      <c r="AP826" s="32" t="str">
        <f t="shared" si="121"/>
        <v>no contextual</v>
      </c>
      <c r="AQ826" s="32"/>
      <c r="AR826" s="32"/>
      <c r="AS826" s="32"/>
      <c r="AT826" s="32"/>
    </row>
    <row r="827" spans="2:46" ht="15" customHeight="1" x14ac:dyDescent="0.25">
      <c r="B827" s="32">
        <v>20160819</v>
      </c>
      <c r="C827" s="32"/>
      <c r="D827" s="32"/>
      <c r="E827" s="32"/>
      <c r="F827" s="32"/>
      <c r="G827" s="244"/>
      <c r="H827" s="244"/>
      <c r="I827" s="91">
        <f t="shared" si="126"/>
        <v>0</v>
      </c>
      <c r="J827" s="32"/>
      <c r="K827" s="32"/>
      <c r="L827" s="32"/>
      <c r="M827" s="32"/>
      <c r="N827" s="32"/>
      <c r="O827" s="32"/>
      <c r="P827" s="32"/>
      <c r="Q827" s="32"/>
      <c r="R827" s="186"/>
      <c r="S827" s="186"/>
      <c r="T827" s="254"/>
      <c r="U827" s="254">
        <f t="shared" si="122"/>
        <v>0</v>
      </c>
      <c r="V827" s="254">
        <f t="shared" si="123"/>
        <v>0</v>
      </c>
      <c r="W827" s="255"/>
      <c r="X827" s="26">
        <f t="shared" si="127"/>
        <v>0</v>
      </c>
      <c r="Y827" s="26">
        <f t="shared" si="124"/>
        <v>0</v>
      </c>
      <c r="Z827" s="26">
        <f t="shared" si="125"/>
        <v>0</v>
      </c>
      <c r="AA827" s="32" t="str">
        <f t="shared" si="128"/>
        <v>-</v>
      </c>
      <c r="AB827" s="289"/>
      <c r="AC827" s="289"/>
      <c r="AD827" s="32">
        <v>3</v>
      </c>
      <c r="AE827" s="32" t="str">
        <f t="shared" si="129"/>
        <v>25</v>
      </c>
      <c r="AF827" s="32"/>
      <c r="AG827" s="32"/>
      <c r="AH827" s="32"/>
      <c r="AI827" s="32"/>
      <c r="AJ827" s="32"/>
      <c r="AK827" s="32"/>
      <c r="AL827" s="32"/>
      <c r="AM827" s="32">
        <v>692</v>
      </c>
      <c r="AN827" s="32" t="str">
        <f t="shared" si="120"/>
        <v>No Retargeting</v>
      </c>
      <c r="AO827" s="32" t="s">
        <v>589</v>
      </c>
      <c r="AP827" s="32" t="str">
        <f t="shared" si="121"/>
        <v>no contextual</v>
      </c>
      <c r="AQ827" s="32"/>
      <c r="AR827" s="32"/>
      <c r="AS827" s="32"/>
      <c r="AT827" s="32"/>
    </row>
    <row r="828" spans="2:46" ht="15" customHeight="1" x14ac:dyDescent="0.25">
      <c r="B828" s="32">
        <v>20160820</v>
      </c>
      <c r="C828" s="32"/>
      <c r="D828" s="32"/>
      <c r="E828" s="32"/>
      <c r="F828" s="32"/>
      <c r="G828" s="244"/>
      <c r="H828" s="244"/>
      <c r="I828" s="91">
        <f t="shared" si="126"/>
        <v>0</v>
      </c>
      <c r="J828" s="32"/>
      <c r="K828" s="32"/>
      <c r="L828" s="32"/>
      <c r="M828" s="32"/>
      <c r="N828" s="32"/>
      <c r="O828" s="32"/>
      <c r="P828" s="32"/>
      <c r="Q828" s="32"/>
      <c r="R828" s="186"/>
      <c r="S828" s="186"/>
      <c r="T828" s="254"/>
      <c r="U828" s="254">
        <f t="shared" si="122"/>
        <v>0</v>
      </c>
      <c r="V828" s="254">
        <f t="shared" si="123"/>
        <v>0</v>
      </c>
      <c r="W828" s="255"/>
      <c r="X828" s="26">
        <f t="shared" si="127"/>
        <v>0</v>
      </c>
      <c r="Y828" s="26">
        <f t="shared" si="124"/>
        <v>0</v>
      </c>
      <c r="Z828" s="26">
        <f t="shared" si="125"/>
        <v>0</v>
      </c>
      <c r="AA828" s="32" t="str">
        <f t="shared" si="128"/>
        <v>-</v>
      </c>
      <c r="AB828" s="289"/>
      <c r="AC828" s="289"/>
      <c r="AD828" s="32">
        <v>3</v>
      </c>
      <c r="AE828" s="32" t="str">
        <f t="shared" si="129"/>
        <v>25</v>
      </c>
      <c r="AF828" s="32"/>
      <c r="AG828" s="32"/>
      <c r="AH828" s="32"/>
      <c r="AI828" s="32"/>
      <c r="AJ828" s="32"/>
      <c r="AK828" s="32"/>
      <c r="AL828" s="32"/>
      <c r="AM828" s="32">
        <v>693</v>
      </c>
      <c r="AN828" s="32" t="str">
        <f t="shared" si="120"/>
        <v>No Retargeting</v>
      </c>
      <c r="AO828" s="32" t="s">
        <v>589</v>
      </c>
      <c r="AP828" s="32" t="str">
        <f t="shared" si="121"/>
        <v>no contextual</v>
      </c>
      <c r="AQ828" s="32"/>
      <c r="AR828" s="32"/>
      <c r="AS828" s="32"/>
      <c r="AT828" s="32"/>
    </row>
    <row r="829" spans="2:46" ht="15" customHeight="1" x14ac:dyDescent="0.25">
      <c r="B829" s="32">
        <v>20160821</v>
      </c>
      <c r="C829" s="32"/>
      <c r="D829" s="32"/>
      <c r="E829" s="32"/>
      <c r="F829" s="32"/>
      <c r="G829" s="244"/>
      <c r="H829" s="244"/>
      <c r="I829" s="91">
        <f t="shared" si="126"/>
        <v>0</v>
      </c>
      <c r="J829" s="32"/>
      <c r="K829" s="32"/>
      <c r="L829" s="32"/>
      <c r="M829" s="32"/>
      <c r="N829" s="32"/>
      <c r="O829" s="32"/>
      <c r="P829" s="32"/>
      <c r="Q829" s="32"/>
      <c r="R829" s="186"/>
      <c r="S829" s="186"/>
      <c r="T829" s="254"/>
      <c r="U829" s="254">
        <f t="shared" si="122"/>
        <v>0</v>
      </c>
      <c r="V829" s="254">
        <f t="shared" si="123"/>
        <v>0</v>
      </c>
      <c r="W829" s="255"/>
      <c r="X829" s="26">
        <f t="shared" si="127"/>
        <v>0</v>
      </c>
      <c r="Y829" s="26">
        <f t="shared" si="124"/>
        <v>0</v>
      </c>
      <c r="Z829" s="26">
        <f t="shared" si="125"/>
        <v>0</v>
      </c>
      <c r="AA829" s="32" t="str">
        <f t="shared" si="128"/>
        <v>-</v>
      </c>
      <c r="AB829" s="289"/>
      <c r="AC829" s="289"/>
      <c r="AD829" s="32">
        <v>3</v>
      </c>
      <c r="AE829" s="32" t="str">
        <f t="shared" si="129"/>
        <v>25</v>
      </c>
      <c r="AF829" s="32"/>
      <c r="AG829" s="32"/>
      <c r="AH829" s="32"/>
      <c r="AI829" s="32"/>
      <c r="AJ829" s="32"/>
      <c r="AK829" s="32"/>
      <c r="AL829" s="32"/>
      <c r="AM829" s="32">
        <v>694</v>
      </c>
      <c r="AN829" s="32" t="str">
        <f t="shared" si="120"/>
        <v>No Retargeting</v>
      </c>
      <c r="AO829" s="32" t="s">
        <v>589</v>
      </c>
      <c r="AP829" s="32" t="str">
        <f t="shared" si="121"/>
        <v>no contextual</v>
      </c>
      <c r="AQ829" s="32"/>
      <c r="AR829" s="32"/>
      <c r="AS829" s="32"/>
      <c r="AT829" s="32"/>
    </row>
    <row r="830" spans="2:46" ht="15" customHeight="1" x14ac:dyDescent="0.25">
      <c r="B830" s="32">
        <v>20160822</v>
      </c>
      <c r="C830" s="32"/>
      <c r="D830" s="32"/>
      <c r="E830" s="32"/>
      <c r="F830" s="32"/>
      <c r="G830" s="244"/>
      <c r="H830" s="244"/>
      <c r="I830" s="91">
        <f t="shared" si="126"/>
        <v>0</v>
      </c>
      <c r="J830" s="32"/>
      <c r="K830" s="32"/>
      <c r="L830" s="32"/>
      <c r="M830" s="32"/>
      <c r="N830" s="32"/>
      <c r="O830" s="32"/>
      <c r="P830" s="32"/>
      <c r="Q830" s="32"/>
      <c r="R830" s="186"/>
      <c r="S830" s="186"/>
      <c r="T830" s="254"/>
      <c r="U830" s="254">
        <f t="shared" si="122"/>
        <v>0</v>
      </c>
      <c r="V830" s="254">
        <f t="shared" si="123"/>
        <v>0</v>
      </c>
      <c r="W830" s="255"/>
      <c r="X830" s="26">
        <f t="shared" si="127"/>
        <v>0</v>
      </c>
      <c r="Y830" s="26">
        <f t="shared" si="124"/>
        <v>0</v>
      </c>
      <c r="Z830" s="26">
        <f t="shared" si="125"/>
        <v>0</v>
      </c>
      <c r="AA830" s="32" t="str">
        <f t="shared" si="128"/>
        <v>-</v>
      </c>
      <c r="AB830" s="289"/>
      <c r="AC830" s="289"/>
      <c r="AD830" s="32">
        <v>3</v>
      </c>
      <c r="AE830" s="32" t="str">
        <f t="shared" si="129"/>
        <v>25</v>
      </c>
      <c r="AF830" s="32"/>
      <c r="AG830" s="32"/>
      <c r="AH830" s="32"/>
      <c r="AI830" s="32"/>
      <c r="AJ830" s="32"/>
      <c r="AK830" s="32"/>
      <c r="AL830" s="32"/>
      <c r="AM830" s="32">
        <v>695</v>
      </c>
      <c r="AN830" s="32" t="str">
        <f t="shared" si="120"/>
        <v>No Retargeting</v>
      </c>
      <c r="AO830" s="32" t="s">
        <v>589</v>
      </c>
      <c r="AP830" s="32" t="str">
        <f t="shared" si="121"/>
        <v>no contextual</v>
      </c>
      <c r="AQ830" s="32"/>
      <c r="AR830" s="32"/>
      <c r="AS830" s="32"/>
      <c r="AT830" s="32"/>
    </row>
    <row r="831" spans="2:46" ht="15" customHeight="1" x14ac:dyDescent="0.25">
      <c r="B831" s="32">
        <v>20160823</v>
      </c>
      <c r="C831" s="32"/>
      <c r="D831" s="32"/>
      <c r="E831" s="32"/>
      <c r="F831" s="32"/>
      <c r="G831" s="244"/>
      <c r="H831" s="244"/>
      <c r="I831" s="91">
        <f t="shared" si="126"/>
        <v>0</v>
      </c>
      <c r="J831" s="32"/>
      <c r="K831" s="32"/>
      <c r="L831" s="32"/>
      <c r="M831" s="32"/>
      <c r="N831" s="32"/>
      <c r="O831" s="32"/>
      <c r="P831" s="32"/>
      <c r="Q831" s="32"/>
      <c r="R831" s="186"/>
      <c r="S831" s="186"/>
      <c r="T831" s="254"/>
      <c r="U831" s="254">
        <f t="shared" si="122"/>
        <v>0</v>
      </c>
      <c r="V831" s="254">
        <f t="shared" si="123"/>
        <v>0</v>
      </c>
      <c r="W831" s="255"/>
      <c r="X831" s="26">
        <f t="shared" si="127"/>
        <v>0</v>
      </c>
      <c r="Y831" s="26">
        <f t="shared" si="124"/>
        <v>0</v>
      </c>
      <c r="Z831" s="26">
        <f t="shared" si="125"/>
        <v>0</v>
      </c>
      <c r="AA831" s="32" t="str">
        <f t="shared" si="128"/>
        <v>-</v>
      </c>
      <c r="AB831" s="289"/>
      <c r="AC831" s="289"/>
      <c r="AD831" s="32">
        <v>3</v>
      </c>
      <c r="AE831" s="32" t="str">
        <f t="shared" si="129"/>
        <v>25</v>
      </c>
      <c r="AF831" s="32"/>
      <c r="AG831" s="32"/>
      <c r="AH831" s="32"/>
      <c r="AI831" s="32"/>
      <c r="AJ831" s="32"/>
      <c r="AK831" s="32"/>
      <c r="AL831" s="32"/>
      <c r="AM831" s="32">
        <v>696</v>
      </c>
      <c r="AN831" s="32" t="str">
        <f t="shared" si="120"/>
        <v>No Retargeting</v>
      </c>
      <c r="AO831" s="32" t="s">
        <v>589</v>
      </c>
      <c r="AP831" s="32" t="str">
        <f t="shared" si="121"/>
        <v>no contextual</v>
      </c>
      <c r="AQ831" s="32"/>
      <c r="AR831" s="32"/>
      <c r="AS831" s="32"/>
      <c r="AT831" s="32"/>
    </row>
    <row r="832" spans="2:46" ht="15" customHeight="1" x14ac:dyDescent="0.25">
      <c r="B832" s="32">
        <v>20160824</v>
      </c>
      <c r="C832" s="32"/>
      <c r="D832" s="32"/>
      <c r="E832" s="32"/>
      <c r="F832" s="32"/>
      <c r="G832" s="244"/>
      <c r="H832" s="244"/>
      <c r="I832" s="91">
        <f t="shared" si="126"/>
        <v>0</v>
      </c>
      <c r="J832" s="32"/>
      <c r="K832" s="32"/>
      <c r="L832" s="32"/>
      <c r="M832" s="32"/>
      <c r="N832" s="32"/>
      <c r="O832" s="32"/>
      <c r="P832" s="32"/>
      <c r="Q832" s="32"/>
      <c r="R832" s="186"/>
      <c r="S832" s="186"/>
      <c r="T832" s="254"/>
      <c r="U832" s="254">
        <f t="shared" si="122"/>
        <v>0</v>
      </c>
      <c r="V832" s="254">
        <f t="shared" si="123"/>
        <v>0</v>
      </c>
      <c r="W832" s="255"/>
      <c r="X832" s="26">
        <f t="shared" si="127"/>
        <v>0</v>
      </c>
      <c r="Y832" s="26">
        <f t="shared" si="124"/>
        <v>0</v>
      </c>
      <c r="Z832" s="26">
        <f t="shared" si="125"/>
        <v>0</v>
      </c>
      <c r="AA832" s="32" t="str">
        <f t="shared" si="128"/>
        <v>-</v>
      </c>
      <c r="AB832" s="289"/>
      <c r="AC832" s="289"/>
      <c r="AD832" s="32">
        <v>3</v>
      </c>
      <c r="AE832" s="32" t="str">
        <f t="shared" si="129"/>
        <v>25</v>
      </c>
      <c r="AF832" s="32"/>
      <c r="AG832" s="32"/>
      <c r="AH832" s="32"/>
      <c r="AI832" s="32"/>
      <c r="AJ832" s="32"/>
      <c r="AK832" s="32"/>
      <c r="AL832" s="32"/>
      <c r="AM832" s="32">
        <v>697</v>
      </c>
      <c r="AN832" s="32" t="str">
        <f t="shared" si="120"/>
        <v>No Retargeting</v>
      </c>
      <c r="AO832" s="32" t="s">
        <v>589</v>
      </c>
      <c r="AP832" s="32" t="str">
        <f t="shared" si="121"/>
        <v>no contextual</v>
      </c>
      <c r="AQ832" s="32"/>
      <c r="AR832" s="32"/>
      <c r="AS832" s="32"/>
      <c r="AT832" s="32"/>
    </row>
    <row r="833" spans="2:46" ht="15" customHeight="1" x14ac:dyDescent="0.25">
      <c r="B833" s="32">
        <v>20160825</v>
      </c>
      <c r="C833" s="32"/>
      <c r="D833" s="32"/>
      <c r="E833" s="32"/>
      <c r="F833" s="32"/>
      <c r="G833" s="244"/>
      <c r="H833" s="244"/>
      <c r="I833" s="91">
        <f t="shared" si="126"/>
        <v>0</v>
      </c>
      <c r="J833" s="32"/>
      <c r="K833" s="32"/>
      <c r="L833" s="32"/>
      <c r="M833" s="32"/>
      <c r="N833" s="32"/>
      <c r="O833" s="32"/>
      <c r="P833" s="32"/>
      <c r="Q833" s="32"/>
      <c r="R833" s="186"/>
      <c r="S833" s="186"/>
      <c r="T833" s="254"/>
      <c r="U833" s="254">
        <f t="shared" si="122"/>
        <v>0</v>
      </c>
      <c r="V833" s="254">
        <f t="shared" si="123"/>
        <v>0</v>
      </c>
      <c r="W833" s="255"/>
      <c r="X833" s="26">
        <f t="shared" si="127"/>
        <v>0</v>
      </c>
      <c r="Y833" s="26">
        <f t="shared" si="124"/>
        <v>0</v>
      </c>
      <c r="Z833" s="26">
        <f t="shared" si="125"/>
        <v>0</v>
      </c>
      <c r="AA833" s="32" t="str">
        <f t="shared" si="128"/>
        <v>-</v>
      </c>
      <c r="AB833" s="289"/>
      <c r="AC833" s="289"/>
      <c r="AD833" s="32">
        <v>3</v>
      </c>
      <c r="AE833" s="32" t="str">
        <f t="shared" si="129"/>
        <v>25</v>
      </c>
      <c r="AF833" s="32"/>
      <c r="AG833" s="32"/>
      <c r="AH833" s="32"/>
      <c r="AI833" s="32"/>
      <c r="AJ833" s="32"/>
      <c r="AK833" s="32"/>
      <c r="AL833" s="32"/>
      <c r="AM833" s="32">
        <v>698</v>
      </c>
      <c r="AN833" s="32" t="str">
        <f t="shared" si="120"/>
        <v>No Retargeting</v>
      </c>
      <c r="AO833" s="32" t="s">
        <v>589</v>
      </c>
      <c r="AP833" s="32" t="str">
        <f t="shared" si="121"/>
        <v>no contextual</v>
      </c>
      <c r="AQ833" s="32"/>
      <c r="AR833" s="32"/>
      <c r="AS833" s="32"/>
      <c r="AT833" s="32"/>
    </row>
    <row r="834" spans="2:46" ht="15" customHeight="1" x14ac:dyDescent="0.25">
      <c r="B834" s="32">
        <v>20160826</v>
      </c>
      <c r="C834" s="32"/>
      <c r="D834" s="32"/>
      <c r="E834" s="32"/>
      <c r="F834" s="32"/>
      <c r="G834" s="244"/>
      <c r="H834" s="244"/>
      <c r="I834" s="91">
        <f t="shared" si="126"/>
        <v>0</v>
      </c>
      <c r="J834" s="32"/>
      <c r="K834" s="32"/>
      <c r="L834" s="32"/>
      <c r="M834" s="32"/>
      <c r="N834" s="32"/>
      <c r="O834" s="32"/>
      <c r="P834" s="32"/>
      <c r="Q834" s="32"/>
      <c r="R834" s="186"/>
      <c r="S834" s="186"/>
      <c r="T834" s="254"/>
      <c r="U834" s="254">
        <f t="shared" si="122"/>
        <v>0</v>
      </c>
      <c r="V834" s="254">
        <f t="shared" si="123"/>
        <v>0</v>
      </c>
      <c r="W834" s="255"/>
      <c r="X834" s="26">
        <f t="shared" si="127"/>
        <v>0</v>
      </c>
      <c r="Y834" s="26">
        <f t="shared" si="124"/>
        <v>0</v>
      </c>
      <c r="Z834" s="26">
        <f t="shared" si="125"/>
        <v>0</v>
      </c>
      <c r="AA834" s="32" t="str">
        <f t="shared" si="128"/>
        <v>-</v>
      </c>
      <c r="AB834" s="289"/>
      <c r="AC834" s="289"/>
      <c r="AD834" s="32">
        <v>3</v>
      </c>
      <c r="AE834" s="32" t="str">
        <f t="shared" si="129"/>
        <v>25</v>
      </c>
      <c r="AF834" s="32"/>
      <c r="AG834" s="32"/>
      <c r="AH834" s="32"/>
      <c r="AI834" s="32"/>
      <c r="AJ834" s="32"/>
      <c r="AK834" s="32"/>
      <c r="AL834" s="32"/>
      <c r="AM834" s="32">
        <v>699</v>
      </c>
      <c r="AN834" s="32" t="str">
        <f t="shared" si="120"/>
        <v>No Retargeting</v>
      </c>
      <c r="AO834" s="32" t="s">
        <v>589</v>
      </c>
      <c r="AP834" s="32" t="str">
        <f t="shared" si="121"/>
        <v>no contextual</v>
      </c>
      <c r="AQ834" s="32"/>
      <c r="AR834" s="32"/>
      <c r="AS834" s="32"/>
      <c r="AT834" s="32"/>
    </row>
    <row r="835" spans="2:46" ht="15" customHeight="1" x14ac:dyDescent="0.25">
      <c r="B835" s="32">
        <v>20160827</v>
      </c>
      <c r="C835" s="32"/>
      <c r="D835" s="32"/>
      <c r="E835" s="32"/>
      <c r="F835" s="32"/>
      <c r="G835" s="244"/>
      <c r="H835" s="244"/>
      <c r="I835" s="91">
        <f t="shared" si="126"/>
        <v>0</v>
      </c>
      <c r="J835" s="32"/>
      <c r="K835" s="32"/>
      <c r="L835" s="32"/>
      <c r="M835" s="32"/>
      <c r="N835" s="32"/>
      <c r="O835" s="32"/>
      <c r="P835" s="32"/>
      <c r="Q835" s="32"/>
      <c r="R835" s="186"/>
      <c r="S835" s="186"/>
      <c r="T835" s="254"/>
      <c r="U835" s="254">
        <f t="shared" si="122"/>
        <v>0</v>
      </c>
      <c r="V835" s="254">
        <f t="shared" si="123"/>
        <v>0</v>
      </c>
      <c r="W835" s="255"/>
      <c r="X835" s="26">
        <f t="shared" si="127"/>
        <v>0</v>
      </c>
      <c r="Y835" s="26">
        <f t="shared" si="124"/>
        <v>0</v>
      </c>
      <c r="Z835" s="26">
        <f t="shared" si="125"/>
        <v>0</v>
      </c>
      <c r="AA835" s="32" t="str">
        <f t="shared" si="128"/>
        <v>-</v>
      </c>
      <c r="AB835" s="289"/>
      <c r="AC835" s="289"/>
      <c r="AD835" s="32">
        <v>3</v>
      </c>
      <c r="AE835" s="32" t="str">
        <f t="shared" si="129"/>
        <v>25</v>
      </c>
      <c r="AF835" s="32"/>
      <c r="AG835" s="32"/>
      <c r="AH835" s="32"/>
      <c r="AI835" s="32"/>
      <c r="AJ835" s="32"/>
      <c r="AK835" s="32"/>
      <c r="AL835" s="32"/>
      <c r="AM835" s="32">
        <v>700</v>
      </c>
      <c r="AN835" s="32" t="str">
        <f t="shared" si="120"/>
        <v>No Retargeting</v>
      </c>
      <c r="AO835" s="32" t="s">
        <v>589</v>
      </c>
      <c r="AP835" s="32" t="str">
        <f t="shared" si="121"/>
        <v>no contextual</v>
      </c>
      <c r="AQ835" s="32"/>
      <c r="AR835" s="32"/>
      <c r="AS835" s="32"/>
      <c r="AT835" s="32"/>
    </row>
    <row r="836" spans="2:46" ht="15" customHeight="1" x14ac:dyDescent="0.25">
      <c r="B836" s="32">
        <v>20160828</v>
      </c>
      <c r="C836" s="32"/>
      <c r="D836" s="32"/>
      <c r="E836" s="32"/>
      <c r="F836" s="32"/>
      <c r="G836" s="244"/>
      <c r="H836" s="244"/>
      <c r="I836" s="91">
        <f t="shared" si="126"/>
        <v>0</v>
      </c>
      <c r="J836" s="32"/>
      <c r="K836" s="32"/>
      <c r="L836" s="32"/>
      <c r="M836" s="32"/>
      <c r="N836" s="32"/>
      <c r="O836" s="32"/>
      <c r="P836" s="32"/>
      <c r="Q836" s="32"/>
      <c r="R836" s="186"/>
      <c r="S836" s="186"/>
      <c r="T836" s="254"/>
      <c r="U836" s="254">
        <f t="shared" si="122"/>
        <v>0</v>
      </c>
      <c r="V836" s="254">
        <f t="shared" si="123"/>
        <v>0</v>
      </c>
      <c r="W836" s="255"/>
      <c r="X836" s="26">
        <f t="shared" si="127"/>
        <v>0</v>
      </c>
      <c r="Y836" s="26">
        <f t="shared" si="124"/>
        <v>0</v>
      </c>
      <c r="Z836" s="26">
        <f t="shared" si="125"/>
        <v>0</v>
      </c>
      <c r="AA836" s="32" t="str">
        <f t="shared" si="128"/>
        <v>-</v>
      </c>
      <c r="AB836" s="289"/>
      <c r="AC836" s="289"/>
      <c r="AD836" s="32">
        <v>3</v>
      </c>
      <c r="AE836" s="32" t="str">
        <f t="shared" si="129"/>
        <v>25</v>
      </c>
      <c r="AF836" s="32"/>
      <c r="AG836" s="32"/>
      <c r="AH836" s="32"/>
      <c r="AI836" s="32"/>
      <c r="AJ836" s="32"/>
      <c r="AK836" s="32"/>
      <c r="AL836" s="32"/>
      <c r="AM836" s="32">
        <v>701</v>
      </c>
      <c r="AN836" s="32" t="str">
        <f t="shared" si="120"/>
        <v>No Retargeting</v>
      </c>
      <c r="AO836" s="32" t="s">
        <v>589</v>
      </c>
      <c r="AP836" s="32" t="str">
        <f t="shared" si="121"/>
        <v>no contextual</v>
      </c>
      <c r="AQ836" s="32"/>
      <c r="AR836" s="32"/>
      <c r="AS836" s="32"/>
      <c r="AT836" s="32"/>
    </row>
    <row r="837" spans="2:46" ht="15" customHeight="1" x14ac:dyDescent="0.25">
      <c r="B837" s="32">
        <v>20160829</v>
      </c>
      <c r="C837" s="32"/>
      <c r="D837" s="32"/>
      <c r="E837" s="32"/>
      <c r="F837" s="32"/>
      <c r="G837" s="244"/>
      <c r="H837" s="244"/>
      <c r="I837" s="91">
        <f t="shared" si="126"/>
        <v>0</v>
      </c>
      <c r="J837" s="32"/>
      <c r="K837" s="32"/>
      <c r="L837" s="32"/>
      <c r="M837" s="32"/>
      <c r="N837" s="32"/>
      <c r="O837" s="32"/>
      <c r="P837" s="32"/>
      <c r="Q837" s="32"/>
      <c r="R837" s="186"/>
      <c r="S837" s="186"/>
      <c r="T837" s="254"/>
      <c r="U837" s="254">
        <f t="shared" si="122"/>
        <v>0</v>
      </c>
      <c r="V837" s="254">
        <f t="shared" si="123"/>
        <v>0</v>
      </c>
      <c r="W837" s="255"/>
      <c r="X837" s="26">
        <f t="shared" si="127"/>
        <v>0</v>
      </c>
      <c r="Y837" s="26">
        <f t="shared" si="124"/>
        <v>0</v>
      </c>
      <c r="Z837" s="26">
        <f t="shared" si="125"/>
        <v>0</v>
      </c>
      <c r="AA837" s="32" t="str">
        <f t="shared" si="128"/>
        <v>-</v>
      </c>
      <c r="AB837" s="289"/>
      <c r="AC837" s="289"/>
      <c r="AD837" s="32">
        <v>3</v>
      </c>
      <c r="AE837" s="32" t="str">
        <f t="shared" si="129"/>
        <v>25</v>
      </c>
      <c r="AF837" s="32"/>
      <c r="AG837" s="32"/>
      <c r="AH837" s="32"/>
      <c r="AI837" s="32"/>
      <c r="AJ837" s="32"/>
      <c r="AK837" s="32"/>
      <c r="AL837" s="32"/>
      <c r="AM837" s="32">
        <v>702</v>
      </c>
      <c r="AN837" s="32" t="str">
        <f t="shared" si="120"/>
        <v>No Retargeting</v>
      </c>
      <c r="AO837" s="32" t="s">
        <v>589</v>
      </c>
      <c r="AP837" s="32" t="str">
        <f t="shared" si="121"/>
        <v>no contextual</v>
      </c>
      <c r="AQ837" s="32"/>
      <c r="AR837" s="32"/>
      <c r="AS837" s="32"/>
      <c r="AT837" s="32"/>
    </row>
    <row r="838" spans="2:46" ht="15" customHeight="1" x14ac:dyDescent="0.25">
      <c r="B838" s="32">
        <v>20160830</v>
      </c>
      <c r="C838" s="32"/>
      <c r="D838" s="32"/>
      <c r="E838" s="32"/>
      <c r="F838" s="32"/>
      <c r="G838" s="244"/>
      <c r="H838" s="244"/>
      <c r="I838" s="91">
        <f t="shared" si="126"/>
        <v>0</v>
      </c>
      <c r="J838" s="32"/>
      <c r="K838" s="32"/>
      <c r="L838" s="32"/>
      <c r="M838" s="32"/>
      <c r="N838" s="32"/>
      <c r="O838" s="32"/>
      <c r="P838" s="32"/>
      <c r="Q838" s="32"/>
      <c r="R838" s="186"/>
      <c r="S838" s="186"/>
      <c r="T838" s="254"/>
      <c r="U838" s="254">
        <f t="shared" si="122"/>
        <v>0</v>
      </c>
      <c r="V838" s="254">
        <f t="shared" si="123"/>
        <v>0</v>
      </c>
      <c r="W838" s="255"/>
      <c r="X838" s="26">
        <f t="shared" si="127"/>
        <v>0</v>
      </c>
      <c r="Y838" s="26">
        <f t="shared" si="124"/>
        <v>0</v>
      </c>
      <c r="Z838" s="26">
        <f t="shared" si="125"/>
        <v>0</v>
      </c>
      <c r="AA838" s="32" t="str">
        <f t="shared" si="128"/>
        <v>-</v>
      </c>
      <c r="AB838" s="289"/>
      <c r="AC838" s="289"/>
      <c r="AD838" s="32">
        <v>3</v>
      </c>
      <c r="AE838" s="32" t="str">
        <f t="shared" si="129"/>
        <v>25</v>
      </c>
      <c r="AF838" s="32"/>
      <c r="AG838" s="32"/>
      <c r="AH838" s="32"/>
      <c r="AI838" s="32"/>
      <c r="AJ838" s="32"/>
      <c r="AK838" s="32"/>
      <c r="AL838" s="32"/>
      <c r="AM838" s="32">
        <v>703</v>
      </c>
      <c r="AN838" s="32" t="str">
        <f t="shared" si="120"/>
        <v>No Retargeting</v>
      </c>
      <c r="AO838" s="32" t="s">
        <v>589</v>
      </c>
      <c r="AP838" s="32" t="str">
        <f t="shared" si="121"/>
        <v>no contextual</v>
      </c>
      <c r="AQ838" s="32"/>
      <c r="AR838" s="32"/>
      <c r="AS838" s="32"/>
      <c r="AT838" s="32"/>
    </row>
    <row r="839" spans="2:46" ht="15" customHeight="1" x14ac:dyDescent="0.25">
      <c r="B839" s="32">
        <v>20160831</v>
      </c>
      <c r="C839" s="32"/>
      <c r="D839" s="32"/>
      <c r="E839" s="32"/>
      <c r="F839" s="32"/>
      <c r="G839" s="244"/>
      <c r="H839" s="244"/>
      <c r="I839" s="91">
        <f t="shared" si="126"/>
        <v>0</v>
      </c>
      <c r="J839" s="32"/>
      <c r="K839" s="32"/>
      <c r="L839" s="32"/>
      <c r="M839" s="32"/>
      <c r="N839" s="32"/>
      <c r="O839" s="32"/>
      <c r="P839" s="32"/>
      <c r="Q839" s="32"/>
      <c r="R839" s="186"/>
      <c r="S839" s="186"/>
      <c r="T839" s="254"/>
      <c r="U839" s="254">
        <f t="shared" si="122"/>
        <v>0</v>
      </c>
      <c r="V839" s="254">
        <f t="shared" si="123"/>
        <v>0</v>
      </c>
      <c r="W839" s="255"/>
      <c r="X839" s="26">
        <f t="shared" si="127"/>
        <v>0</v>
      </c>
      <c r="Y839" s="26">
        <f t="shared" si="124"/>
        <v>0</v>
      </c>
      <c r="Z839" s="26">
        <f t="shared" si="125"/>
        <v>0</v>
      </c>
      <c r="AA839" s="32" t="str">
        <f t="shared" si="128"/>
        <v>-</v>
      </c>
      <c r="AB839" s="289"/>
      <c r="AC839" s="289"/>
      <c r="AD839" s="32">
        <v>3</v>
      </c>
      <c r="AE839" s="32" t="str">
        <f t="shared" si="129"/>
        <v>25</v>
      </c>
      <c r="AF839" s="32"/>
      <c r="AG839" s="32"/>
      <c r="AH839" s="32"/>
      <c r="AI839" s="32"/>
      <c r="AJ839" s="32"/>
      <c r="AK839" s="32"/>
      <c r="AL839" s="32"/>
      <c r="AM839" s="32">
        <v>704</v>
      </c>
      <c r="AN839" s="32" t="str">
        <f t="shared" si="120"/>
        <v>No Retargeting</v>
      </c>
      <c r="AO839" s="32" t="s">
        <v>589</v>
      </c>
      <c r="AP839" s="32" t="str">
        <f t="shared" si="121"/>
        <v>no contextual</v>
      </c>
      <c r="AQ839" s="32"/>
      <c r="AR839" s="32"/>
      <c r="AS839" s="32"/>
      <c r="AT839" s="32"/>
    </row>
    <row r="840" spans="2:46" ht="15" customHeight="1" x14ac:dyDescent="0.25">
      <c r="B840" s="32">
        <v>20160832</v>
      </c>
      <c r="C840" s="32"/>
      <c r="D840" s="32"/>
      <c r="E840" s="32"/>
      <c r="F840" s="32"/>
      <c r="G840" s="244"/>
      <c r="H840" s="244"/>
      <c r="I840" s="91">
        <f t="shared" si="126"/>
        <v>0</v>
      </c>
      <c r="J840" s="32"/>
      <c r="K840" s="32"/>
      <c r="L840" s="32"/>
      <c r="M840" s="32"/>
      <c r="N840" s="32"/>
      <c r="O840" s="32"/>
      <c r="P840" s="32"/>
      <c r="Q840" s="32"/>
      <c r="R840" s="186"/>
      <c r="S840" s="186"/>
      <c r="T840" s="254"/>
      <c r="U840" s="254">
        <f t="shared" si="122"/>
        <v>0</v>
      </c>
      <c r="V840" s="254">
        <f t="shared" si="123"/>
        <v>0</v>
      </c>
      <c r="W840" s="255"/>
      <c r="X840" s="26">
        <f t="shared" si="127"/>
        <v>0</v>
      </c>
      <c r="Y840" s="26">
        <f t="shared" si="124"/>
        <v>0</v>
      </c>
      <c r="Z840" s="26">
        <f t="shared" si="125"/>
        <v>0</v>
      </c>
      <c r="AA840" s="32" t="str">
        <f t="shared" si="128"/>
        <v>-</v>
      </c>
      <c r="AB840" s="289"/>
      <c r="AC840" s="289"/>
      <c r="AD840" s="32">
        <v>3</v>
      </c>
      <c r="AE840" s="32" t="str">
        <f t="shared" si="129"/>
        <v>25</v>
      </c>
      <c r="AF840" s="32"/>
      <c r="AG840" s="32"/>
      <c r="AH840" s="32"/>
      <c r="AI840" s="32"/>
      <c r="AJ840" s="32"/>
      <c r="AK840" s="32"/>
      <c r="AL840" s="32"/>
      <c r="AM840" s="32">
        <v>705</v>
      </c>
      <c r="AN840" s="32" t="str">
        <f t="shared" si="120"/>
        <v>No Retargeting</v>
      </c>
      <c r="AO840" s="32" t="s">
        <v>589</v>
      </c>
      <c r="AP840" s="32" t="str">
        <f t="shared" si="121"/>
        <v>no contextual</v>
      </c>
      <c r="AQ840" s="32"/>
      <c r="AR840" s="32"/>
      <c r="AS840" s="32"/>
      <c r="AT840" s="32"/>
    </row>
    <row r="841" spans="2:46" ht="15" customHeight="1" x14ac:dyDescent="0.25">
      <c r="B841" s="32">
        <v>20160833</v>
      </c>
      <c r="C841" s="32"/>
      <c r="D841" s="32"/>
      <c r="E841" s="32"/>
      <c r="F841" s="32"/>
      <c r="G841" s="244"/>
      <c r="H841" s="244"/>
      <c r="I841" s="91">
        <f t="shared" si="126"/>
        <v>0</v>
      </c>
      <c r="J841" s="32"/>
      <c r="K841" s="32"/>
      <c r="L841" s="32"/>
      <c r="M841" s="32"/>
      <c r="N841" s="32"/>
      <c r="O841" s="32"/>
      <c r="P841" s="32"/>
      <c r="Q841" s="32"/>
      <c r="R841" s="186"/>
      <c r="S841" s="186"/>
      <c r="T841" s="254"/>
      <c r="U841" s="254">
        <f t="shared" si="122"/>
        <v>0</v>
      </c>
      <c r="V841" s="254">
        <f t="shared" si="123"/>
        <v>0</v>
      </c>
      <c r="W841" s="255"/>
      <c r="X841" s="26">
        <f t="shared" si="127"/>
        <v>0</v>
      </c>
      <c r="Y841" s="26">
        <f t="shared" si="124"/>
        <v>0</v>
      </c>
      <c r="Z841" s="26">
        <f t="shared" si="125"/>
        <v>0</v>
      </c>
      <c r="AA841" s="32" t="str">
        <f t="shared" si="128"/>
        <v>-</v>
      </c>
      <c r="AB841" s="289"/>
      <c r="AC841" s="289"/>
      <c r="AD841" s="32">
        <v>3</v>
      </c>
      <c r="AE841" s="32" t="str">
        <f t="shared" si="129"/>
        <v>25</v>
      </c>
      <c r="AF841" s="32"/>
      <c r="AG841" s="32"/>
      <c r="AH841" s="32"/>
      <c r="AI841" s="32"/>
      <c r="AJ841" s="32"/>
      <c r="AK841" s="32"/>
      <c r="AL841" s="32"/>
      <c r="AM841" s="32">
        <v>706</v>
      </c>
      <c r="AN841" s="32" t="str">
        <f t="shared" ref="AN841:AN904" si="130">IF(ISNUMBER(SEARCH("retargeting",L841&amp;M841&amp;N841&amp;O841,1)),"Specify Tagging","No Retargeting")</f>
        <v>No Retargeting</v>
      </c>
      <c r="AO841" s="32" t="s">
        <v>589</v>
      </c>
      <c r="AP841" s="32" t="str">
        <f t="shared" ref="AP841:AP904" si="131">IF(ISNUMBER(SEARCH("Context",L841&amp;M841&amp;N841&amp;O841,1)),"Please Provide list","no contextual")</f>
        <v>no contextual</v>
      </c>
      <c r="AQ841" s="32"/>
      <c r="AR841" s="32"/>
      <c r="AS841" s="32"/>
      <c r="AT841" s="32"/>
    </row>
    <row r="842" spans="2:46" ht="15" customHeight="1" x14ac:dyDescent="0.25">
      <c r="B842" s="32">
        <v>20160834</v>
      </c>
      <c r="C842" s="32"/>
      <c r="D842" s="32"/>
      <c r="E842" s="32"/>
      <c r="F842" s="32"/>
      <c r="G842" s="244"/>
      <c r="H842" s="244"/>
      <c r="I842" s="91">
        <f t="shared" si="126"/>
        <v>0</v>
      </c>
      <c r="J842" s="32"/>
      <c r="K842" s="32"/>
      <c r="L842" s="32"/>
      <c r="M842" s="32"/>
      <c r="N842" s="32"/>
      <c r="O842" s="32"/>
      <c r="P842" s="32"/>
      <c r="Q842" s="32"/>
      <c r="R842" s="186"/>
      <c r="S842" s="186"/>
      <c r="T842" s="254"/>
      <c r="U842" s="254">
        <f t="shared" ref="U842:U905" si="132">T842*R842</f>
        <v>0</v>
      </c>
      <c r="V842" s="254">
        <f t="shared" ref="V842:V905" si="133">T842*S842</f>
        <v>0</v>
      </c>
      <c r="W842" s="255"/>
      <c r="X842" s="26">
        <f t="shared" si="127"/>
        <v>0</v>
      </c>
      <c r="Y842" s="26">
        <f t="shared" ref="Y842:Y905" si="134">X842*R842</f>
        <v>0</v>
      </c>
      <c r="Z842" s="26">
        <f t="shared" ref="Z842:Z905" si="135">X842*S842</f>
        <v>0</v>
      </c>
      <c r="AA842" s="32" t="str">
        <f t="shared" si="128"/>
        <v>-</v>
      </c>
      <c r="AB842" s="289"/>
      <c r="AC842" s="289"/>
      <c r="AD842" s="32">
        <v>3</v>
      </c>
      <c r="AE842" s="32" t="str">
        <f t="shared" si="129"/>
        <v>25</v>
      </c>
      <c r="AF842" s="32"/>
      <c r="AG842" s="32"/>
      <c r="AH842" s="32"/>
      <c r="AI842" s="32"/>
      <c r="AJ842" s="32"/>
      <c r="AK842" s="32"/>
      <c r="AL842" s="32"/>
      <c r="AM842" s="32">
        <v>707</v>
      </c>
      <c r="AN842" s="32" t="str">
        <f t="shared" si="130"/>
        <v>No Retargeting</v>
      </c>
      <c r="AO842" s="32" t="s">
        <v>589</v>
      </c>
      <c r="AP842" s="32" t="str">
        <f t="shared" si="131"/>
        <v>no contextual</v>
      </c>
      <c r="AQ842" s="32"/>
      <c r="AR842" s="32"/>
      <c r="AS842" s="32"/>
      <c r="AT842" s="32"/>
    </row>
    <row r="843" spans="2:46" ht="15" customHeight="1" x14ac:dyDescent="0.25">
      <c r="B843" s="32">
        <v>20160835</v>
      </c>
      <c r="C843" s="32"/>
      <c r="D843" s="32"/>
      <c r="E843" s="32"/>
      <c r="F843" s="32"/>
      <c r="G843" s="244"/>
      <c r="H843" s="244"/>
      <c r="I843" s="91">
        <f t="shared" si="126"/>
        <v>0</v>
      </c>
      <c r="J843" s="32"/>
      <c r="K843" s="32"/>
      <c r="L843" s="32"/>
      <c r="M843" s="32"/>
      <c r="N843" s="32"/>
      <c r="O843" s="32"/>
      <c r="P843" s="32"/>
      <c r="Q843" s="32"/>
      <c r="R843" s="186"/>
      <c r="S843" s="186"/>
      <c r="T843" s="254"/>
      <c r="U843" s="254">
        <f t="shared" si="132"/>
        <v>0</v>
      </c>
      <c r="V843" s="254">
        <f t="shared" si="133"/>
        <v>0</v>
      </c>
      <c r="W843" s="255"/>
      <c r="X843" s="26">
        <f t="shared" si="127"/>
        <v>0</v>
      </c>
      <c r="Y843" s="26">
        <f t="shared" si="134"/>
        <v>0</v>
      </c>
      <c r="Z843" s="26">
        <f t="shared" si="135"/>
        <v>0</v>
      </c>
      <c r="AA843" s="32" t="str">
        <f t="shared" si="128"/>
        <v>-</v>
      </c>
      <c r="AB843" s="289"/>
      <c r="AC843" s="289"/>
      <c r="AD843" s="32">
        <v>3</v>
      </c>
      <c r="AE843" s="32" t="str">
        <f t="shared" si="129"/>
        <v>25</v>
      </c>
      <c r="AF843" s="32"/>
      <c r="AG843" s="32"/>
      <c r="AH843" s="32"/>
      <c r="AI843" s="32"/>
      <c r="AJ843" s="32"/>
      <c r="AK843" s="32"/>
      <c r="AL843" s="32"/>
      <c r="AM843" s="32">
        <v>708</v>
      </c>
      <c r="AN843" s="32" t="str">
        <f t="shared" si="130"/>
        <v>No Retargeting</v>
      </c>
      <c r="AO843" s="32" t="s">
        <v>589</v>
      </c>
      <c r="AP843" s="32" t="str">
        <f t="shared" si="131"/>
        <v>no contextual</v>
      </c>
      <c r="AQ843" s="32"/>
      <c r="AR843" s="32"/>
      <c r="AS843" s="32"/>
      <c r="AT843" s="32"/>
    </row>
    <row r="844" spans="2:46" ht="15" customHeight="1" x14ac:dyDescent="0.25">
      <c r="B844" s="32">
        <v>20160836</v>
      </c>
      <c r="C844" s="32"/>
      <c r="D844" s="32"/>
      <c r="E844" s="32"/>
      <c r="F844" s="32"/>
      <c r="G844" s="244"/>
      <c r="H844" s="244"/>
      <c r="I844" s="91">
        <f t="shared" si="126"/>
        <v>0</v>
      </c>
      <c r="J844" s="32"/>
      <c r="K844" s="32"/>
      <c r="L844" s="32"/>
      <c r="M844" s="32"/>
      <c r="N844" s="32"/>
      <c r="O844" s="32"/>
      <c r="P844" s="32"/>
      <c r="Q844" s="32"/>
      <c r="R844" s="186"/>
      <c r="S844" s="186"/>
      <c r="T844" s="254"/>
      <c r="U844" s="254">
        <f t="shared" si="132"/>
        <v>0</v>
      </c>
      <c r="V844" s="254">
        <f t="shared" si="133"/>
        <v>0</v>
      </c>
      <c r="W844" s="255"/>
      <c r="X844" s="26">
        <f t="shared" si="127"/>
        <v>0</v>
      </c>
      <c r="Y844" s="26">
        <f t="shared" si="134"/>
        <v>0</v>
      </c>
      <c r="Z844" s="26">
        <f t="shared" si="135"/>
        <v>0</v>
      </c>
      <c r="AA844" s="32" t="str">
        <f t="shared" si="128"/>
        <v>-</v>
      </c>
      <c r="AB844" s="289"/>
      <c r="AC844" s="289"/>
      <c r="AD844" s="32">
        <v>3</v>
      </c>
      <c r="AE844" s="32" t="str">
        <f t="shared" si="129"/>
        <v>25</v>
      </c>
      <c r="AF844" s="32"/>
      <c r="AG844" s="32"/>
      <c r="AH844" s="32"/>
      <c r="AI844" s="32"/>
      <c r="AJ844" s="32"/>
      <c r="AK844" s="32"/>
      <c r="AL844" s="32"/>
      <c r="AM844" s="32">
        <v>709</v>
      </c>
      <c r="AN844" s="32" t="str">
        <f t="shared" si="130"/>
        <v>No Retargeting</v>
      </c>
      <c r="AO844" s="32" t="s">
        <v>589</v>
      </c>
      <c r="AP844" s="32" t="str">
        <f t="shared" si="131"/>
        <v>no contextual</v>
      </c>
      <c r="AQ844" s="32"/>
      <c r="AR844" s="32"/>
      <c r="AS844" s="32"/>
      <c r="AT844" s="32"/>
    </row>
    <row r="845" spans="2:46" ht="15" customHeight="1" x14ac:dyDescent="0.25">
      <c r="B845" s="32">
        <v>20160837</v>
      </c>
      <c r="C845" s="32"/>
      <c r="D845" s="32"/>
      <c r="E845" s="32"/>
      <c r="F845" s="32"/>
      <c r="G845" s="244"/>
      <c r="H845" s="244"/>
      <c r="I845" s="91">
        <f t="shared" si="126"/>
        <v>0</v>
      </c>
      <c r="J845" s="32"/>
      <c r="K845" s="32"/>
      <c r="L845" s="32"/>
      <c r="M845" s="32"/>
      <c r="N845" s="32"/>
      <c r="O845" s="32"/>
      <c r="P845" s="32"/>
      <c r="Q845" s="32"/>
      <c r="R845" s="186"/>
      <c r="S845" s="186"/>
      <c r="T845" s="254"/>
      <c r="U845" s="254">
        <f t="shared" si="132"/>
        <v>0</v>
      </c>
      <c r="V845" s="254">
        <f t="shared" si="133"/>
        <v>0</v>
      </c>
      <c r="W845" s="255"/>
      <c r="X845" s="26">
        <f t="shared" si="127"/>
        <v>0</v>
      </c>
      <c r="Y845" s="26">
        <f t="shared" si="134"/>
        <v>0</v>
      </c>
      <c r="Z845" s="26">
        <f t="shared" si="135"/>
        <v>0</v>
      </c>
      <c r="AA845" s="32" t="str">
        <f t="shared" si="128"/>
        <v>-</v>
      </c>
      <c r="AB845" s="289"/>
      <c r="AC845" s="289"/>
      <c r="AD845" s="32">
        <v>3</v>
      </c>
      <c r="AE845" s="32" t="str">
        <f t="shared" si="129"/>
        <v>25</v>
      </c>
      <c r="AF845" s="32"/>
      <c r="AG845" s="32"/>
      <c r="AH845" s="32"/>
      <c r="AI845" s="32"/>
      <c r="AJ845" s="32"/>
      <c r="AK845" s="32"/>
      <c r="AL845" s="32"/>
      <c r="AM845" s="32">
        <v>710</v>
      </c>
      <c r="AN845" s="32" t="str">
        <f t="shared" si="130"/>
        <v>No Retargeting</v>
      </c>
      <c r="AO845" s="32" t="s">
        <v>589</v>
      </c>
      <c r="AP845" s="32" t="str">
        <f t="shared" si="131"/>
        <v>no contextual</v>
      </c>
      <c r="AQ845" s="32"/>
      <c r="AR845" s="32"/>
      <c r="AS845" s="32"/>
      <c r="AT845" s="32"/>
    </row>
    <row r="846" spans="2:46" ht="15" customHeight="1" x14ac:dyDescent="0.25">
      <c r="B846" s="32">
        <v>20160838</v>
      </c>
      <c r="C846" s="32"/>
      <c r="D846" s="32"/>
      <c r="E846" s="32"/>
      <c r="F846" s="32"/>
      <c r="G846" s="244"/>
      <c r="H846" s="244"/>
      <c r="I846" s="91">
        <f t="shared" si="126"/>
        <v>0</v>
      </c>
      <c r="J846" s="32"/>
      <c r="K846" s="32"/>
      <c r="L846" s="32"/>
      <c r="M846" s="32"/>
      <c r="N846" s="32"/>
      <c r="O846" s="32"/>
      <c r="P846" s="32"/>
      <c r="Q846" s="32"/>
      <c r="R846" s="186"/>
      <c r="S846" s="186"/>
      <c r="T846" s="254"/>
      <c r="U846" s="254">
        <f t="shared" si="132"/>
        <v>0</v>
      </c>
      <c r="V846" s="254">
        <f t="shared" si="133"/>
        <v>0</v>
      </c>
      <c r="W846" s="255"/>
      <c r="X846" s="26">
        <f t="shared" si="127"/>
        <v>0</v>
      </c>
      <c r="Y846" s="26">
        <f t="shared" si="134"/>
        <v>0</v>
      </c>
      <c r="Z846" s="26">
        <f t="shared" si="135"/>
        <v>0</v>
      </c>
      <c r="AA846" s="32" t="str">
        <f t="shared" si="128"/>
        <v>-</v>
      </c>
      <c r="AB846" s="289"/>
      <c r="AC846" s="289"/>
      <c r="AD846" s="32">
        <v>3</v>
      </c>
      <c r="AE846" s="32" t="str">
        <f t="shared" si="129"/>
        <v>25</v>
      </c>
      <c r="AF846" s="32"/>
      <c r="AG846" s="32"/>
      <c r="AH846" s="32"/>
      <c r="AI846" s="32"/>
      <c r="AJ846" s="32"/>
      <c r="AK846" s="32"/>
      <c r="AL846" s="32"/>
      <c r="AM846" s="32">
        <v>711</v>
      </c>
      <c r="AN846" s="32" t="str">
        <f t="shared" si="130"/>
        <v>No Retargeting</v>
      </c>
      <c r="AO846" s="32" t="s">
        <v>589</v>
      </c>
      <c r="AP846" s="32" t="str">
        <f t="shared" si="131"/>
        <v>no contextual</v>
      </c>
      <c r="AQ846" s="32"/>
      <c r="AR846" s="32"/>
      <c r="AS846" s="32"/>
      <c r="AT846" s="32"/>
    </row>
    <row r="847" spans="2:46" ht="15" customHeight="1" x14ac:dyDescent="0.25">
      <c r="B847" s="32">
        <v>20160839</v>
      </c>
      <c r="C847" s="32"/>
      <c r="D847" s="32"/>
      <c r="E847" s="32"/>
      <c r="F847" s="32"/>
      <c r="G847" s="244"/>
      <c r="H847" s="244"/>
      <c r="I847" s="91">
        <f t="shared" si="126"/>
        <v>0</v>
      </c>
      <c r="J847" s="32"/>
      <c r="K847" s="32"/>
      <c r="L847" s="32"/>
      <c r="M847" s="32"/>
      <c r="N847" s="32"/>
      <c r="O847" s="32"/>
      <c r="P847" s="32"/>
      <c r="Q847" s="32"/>
      <c r="R847" s="186"/>
      <c r="S847" s="186"/>
      <c r="T847" s="254"/>
      <c r="U847" s="254">
        <f t="shared" si="132"/>
        <v>0</v>
      </c>
      <c r="V847" s="254">
        <f t="shared" si="133"/>
        <v>0</v>
      </c>
      <c r="W847" s="255"/>
      <c r="X847" s="26">
        <f t="shared" si="127"/>
        <v>0</v>
      </c>
      <c r="Y847" s="26">
        <f t="shared" si="134"/>
        <v>0</v>
      </c>
      <c r="Z847" s="26">
        <f t="shared" si="135"/>
        <v>0</v>
      </c>
      <c r="AA847" s="32" t="str">
        <f t="shared" si="128"/>
        <v>-</v>
      </c>
      <c r="AB847" s="289"/>
      <c r="AC847" s="289"/>
      <c r="AD847" s="32">
        <v>3</v>
      </c>
      <c r="AE847" s="32" t="str">
        <f t="shared" si="129"/>
        <v>25</v>
      </c>
      <c r="AF847" s="32"/>
      <c r="AG847" s="32"/>
      <c r="AH847" s="32"/>
      <c r="AI847" s="32"/>
      <c r="AJ847" s="32"/>
      <c r="AK847" s="32"/>
      <c r="AL847" s="32"/>
      <c r="AM847" s="32">
        <v>712</v>
      </c>
      <c r="AN847" s="32" t="str">
        <f t="shared" si="130"/>
        <v>No Retargeting</v>
      </c>
      <c r="AO847" s="32" t="s">
        <v>589</v>
      </c>
      <c r="AP847" s="32" t="str">
        <f t="shared" si="131"/>
        <v>no contextual</v>
      </c>
      <c r="AQ847" s="32"/>
      <c r="AR847" s="32"/>
      <c r="AS847" s="32"/>
      <c r="AT847" s="32"/>
    </row>
    <row r="848" spans="2:46" ht="15" customHeight="1" x14ac:dyDescent="0.25">
      <c r="B848" s="32">
        <v>20160840</v>
      </c>
      <c r="C848" s="32"/>
      <c r="D848" s="32"/>
      <c r="E848" s="32"/>
      <c r="F848" s="32"/>
      <c r="G848" s="244"/>
      <c r="H848" s="244"/>
      <c r="I848" s="91">
        <f t="shared" ref="I848:I911" si="136">IF(G848=0,0,(WORKDAY(G848,-5,Holidays)))</f>
        <v>0</v>
      </c>
      <c r="J848" s="32"/>
      <c r="K848" s="32"/>
      <c r="L848" s="32"/>
      <c r="M848" s="32"/>
      <c r="N848" s="32"/>
      <c r="O848" s="32"/>
      <c r="P848" s="32"/>
      <c r="Q848" s="32"/>
      <c r="R848" s="186"/>
      <c r="S848" s="186"/>
      <c r="T848" s="254"/>
      <c r="U848" s="254">
        <f t="shared" si="132"/>
        <v>0</v>
      </c>
      <c r="V848" s="254">
        <f t="shared" si="133"/>
        <v>0</v>
      </c>
      <c r="W848" s="255"/>
      <c r="X848" s="26">
        <f t="shared" ref="X848:X911" si="137">T848/1000*W848</f>
        <v>0</v>
      </c>
      <c r="Y848" s="26">
        <f t="shared" si="134"/>
        <v>0</v>
      </c>
      <c r="Z848" s="26">
        <f t="shared" si="135"/>
        <v>0</v>
      </c>
      <c r="AA848" s="32" t="str">
        <f t="shared" ref="AA848:AA911" si="138">IF(ISNUMBER(SEARCH("Signed",Q848,1)),"Missing PO","-")</f>
        <v>-</v>
      </c>
      <c r="AB848" s="289"/>
      <c r="AC848" s="289"/>
      <c r="AD848" s="32">
        <v>3</v>
      </c>
      <c r="AE848" s="32" t="str">
        <f t="shared" ref="AE848:AE911" si="139">IF(J848="xaxis TV","10","25")</f>
        <v>25</v>
      </c>
      <c r="AF848" s="32"/>
      <c r="AG848" s="32"/>
      <c r="AH848" s="32"/>
      <c r="AI848" s="32"/>
      <c r="AJ848" s="32"/>
      <c r="AK848" s="32"/>
      <c r="AL848" s="32"/>
      <c r="AM848" s="32">
        <v>713</v>
      </c>
      <c r="AN848" s="32" t="str">
        <f t="shared" si="130"/>
        <v>No Retargeting</v>
      </c>
      <c r="AO848" s="32" t="s">
        <v>589</v>
      </c>
      <c r="AP848" s="32" t="str">
        <f t="shared" si="131"/>
        <v>no contextual</v>
      </c>
      <c r="AQ848" s="32"/>
      <c r="AR848" s="32"/>
      <c r="AS848" s="32"/>
      <c r="AT848" s="32"/>
    </row>
    <row r="849" spans="2:46" ht="15" customHeight="1" x14ac:dyDescent="0.25">
      <c r="B849" s="32">
        <v>20160841</v>
      </c>
      <c r="C849" s="32"/>
      <c r="D849" s="32"/>
      <c r="E849" s="32"/>
      <c r="F849" s="32"/>
      <c r="G849" s="244"/>
      <c r="H849" s="244"/>
      <c r="I849" s="91">
        <f t="shared" si="136"/>
        <v>0</v>
      </c>
      <c r="J849" s="32"/>
      <c r="K849" s="32"/>
      <c r="L849" s="32"/>
      <c r="M849" s="32"/>
      <c r="N849" s="32"/>
      <c r="O849" s="32"/>
      <c r="P849" s="32"/>
      <c r="Q849" s="32"/>
      <c r="R849" s="186"/>
      <c r="S849" s="186"/>
      <c r="T849" s="254"/>
      <c r="U849" s="254">
        <f t="shared" si="132"/>
        <v>0</v>
      </c>
      <c r="V849" s="254">
        <f t="shared" si="133"/>
        <v>0</v>
      </c>
      <c r="W849" s="255"/>
      <c r="X849" s="26">
        <f t="shared" si="137"/>
        <v>0</v>
      </c>
      <c r="Y849" s="26">
        <f t="shared" si="134"/>
        <v>0</v>
      </c>
      <c r="Z849" s="26">
        <f t="shared" si="135"/>
        <v>0</v>
      </c>
      <c r="AA849" s="32" t="str">
        <f t="shared" si="138"/>
        <v>-</v>
      </c>
      <c r="AB849" s="289"/>
      <c r="AC849" s="289"/>
      <c r="AD849" s="32">
        <v>3</v>
      </c>
      <c r="AE849" s="32" t="str">
        <f t="shared" si="139"/>
        <v>25</v>
      </c>
      <c r="AF849" s="32"/>
      <c r="AG849" s="32"/>
      <c r="AH849" s="32"/>
      <c r="AI849" s="32"/>
      <c r="AJ849" s="32"/>
      <c r="AK849" s="32"/>
      <c r="AL849" s="32"/>
      <c r="AM849" s="32">
        <v>714</v>
      </c>
      <c r="AN849" s="32" t="str">
        <f t="shared" si="130"/>
        <v>No Retargeting</v>
      </c>
      <c r="AO849" s="32" t="s">
        <v>589</v>
      </c>
      <c r="AP849" s="32" t="str">
        <f t="shared" si="131"/>
        <v>no contextual</v>
      </c>
      <c r="AQ849" s="32"/>
      <c r="AR849" s="32"/>
      <c r="AS849" s="32"/>
      <c r="AT849" s="32"/>
    </row>
    <row r="850" spans="2:46" ht="15" customHeight="1" x14ac:dyDescent="0.25">
      <c r="B850" s="32">
        <v>20160842</v>
      </c>
      <c r="C850" s="32"/>
      <c r="D850" s="32"/>
      <c r="E850" s="32"/>
      <c r="F850" s="32"/>
      <c r="G850" s="244"/>
      <c r="H850" s="244"/>
      <c r="I850" s="91">
        <f t="shared" si="136"/>
        <v>0</v>
      </c>
      <c r="J850" s="32"/>
      <c r="K850" s="32"/>
      <c r="L850" s="32"/>
      <c r="M850" s="32"/>
      <c r="N850" s="32"/>
      <c r="O850" s="32"/>
      <c r="P850" s="32"/>
      <c r="Q850" s="32"/>
      <c r="R850" s="186"/>
      <c r="S850" s="186"/>
      <c r="T850" s="254"/>
      <c r="U850" s="254">
        <f t="shared" si="132"/>
        <v>0</v>
      </c>
      <c r="V850" s="254">
        <f t="shared" si="133"/>
        <v>0</v>
      </c>
      <c r="W850" s="255"/>
      <c r="X850" s="26">
        <f t="shared" si="137"/>
        <v>0</v>
      </c>
      <c r="Y850" s="26">
        <f t="shared" si="134"/>
        <v>0</v>
      </c>
      <c r="Z850" s="26">
        <f t="shared" si="135"/>
        <v>0</v>
      </c>
      <c r="AA850" s="32" t="str">
        <f t="shared" si="138"/>
        <v>-</v>
      </c>
      <c r="AB850" s="289"/>
      <c r="AC850" s="289"/>
      <c r="AD850" s="32">
        <v>3</v>
      </c>
      <c r="AE850" s="32" t="str">
        <f t="shared" si="139"/>
        <v>25</v>
      </c>
      <c r="AF850" s="32"/>
      <c r="AG850" s="32"/>
      <c r="AH850" s="32"/>
      <c r="AI850" s="32"/>
      <c r="AJ850" s="32"/>
      <c r="AK850" s="32"/>
      <c r="AL850" s="32"/>
      <c r="AM850" s="32">
        <v>715</v>
      </c>
      <c r="AN850" s="32" t="str">
        <f t="shared" si="130"/>
        <v>No Retargeting</v>
      </c>
      <c r="AO850" s="32" t="s">
        <v>589</v>
      </c>
      <c r="AP850" s="32" t="str">
        <f t="shared" si="131"/>
        <v>no contextual</v>
      </c>
      <c r="AQ850" s="32"/>
      <c r="AR850" s="32"/>
      <c r="AS850" s="32"/>
      <c r="AT850" s="32"/>
    </row>
    <row r="851" spans="2:46" ht="15" customHeight="1" x14ac:dyDescent="0.25">
      <c r="B851" s="32">
        <v>20160843</v>
      </c>
      <c r="C851" s="32"/>
      <c r="D851" s="32"/>
      <c r="E851" s="32"/>
      <c r="F851" s="32"/>
      <c r="G851" s="244"/>
      <c r="H851" s="244"/>
      <c r="I851" s="91">
        <f t="shared" si="136"/>
        <v>0</v>
      </c>
      <c r="J851" s="32"/>
      <c r="K851" s="32"/>
      <c r="L851" s="32"/>
      <c r="M851" s="32"/>
      <c r="N851" s="32"/>
      <c r="O851" s="32"/>
      <c r="P851" s="32"/>
      <c r="Q851" s="32"/>
      <c r="R851" s="186"/>
      <c r="S851" s="186"/>
      <c r="T851" s="254"/>
      <c r="U851" s="254">
        <f t="shared" si="132"/>
        <v>0</v>
      </c>
      <c r="V851" s="254">
        <f t="shared" si="133"/>
        <v>0</v>
      </c>
      <c r="W851" s="255"/>
      <c r="X851" s="26">
        <f t="shared" si="137"/>
        <v>0</v>
      </c>
      <c r="Y851" s="26">
        <f t="shared" si="134"/>
        <v>0</v>
      </c>
      <c r="Z851" s="26">
        <f t="shared" si="135"/>
        <v>0</v>
      </c>
      <c r="AA851" s="32" t="str">
        <f t="shared" si="138"/>
        <v>-</v>
      </c>
      <c r="AB851" s="289"/>
      <c r="AC851" s="289"/>
      <c r="AD851" s="32">
        <v>3</v>
      </c>
      <c r="AE851" s="32" t="str">
        <f t="shared" si="139"/>
        <v>25</v>
      </c>
      <c r="AF851" s="32"/>
      <c r="AG851" s="32"/>
      <c r="AH851" s="32"/>
      <c r="AI851" s="32"/>
      <c r="AJ851" s="32"/>
      <c r="AK851" s="32"/>
      <c r="AL851" s="32"/>
      <c r="AM851" s="32">
        <v>716</v>
      </c>
      <c r="AN851" s="32" t="str">
        <f t="shared" si="130"/>
        <v>No Retargeting</v>
      </c>
      <c r="AO851" s="32" t="s">
        <v>589</v>
      </c>
      <c r="AP851" s="32" t="str">
        <f t="shared" si="131"/>
        <v>no contextual</v>
      </c>
      <c r="AQ851" s="32"/>
      <c r="AR851" s="32"/>
      <c r="AS851" s="32"/>
      <c r="AT851" s="32"/>
    </row>
    <row r="852" spans="2:46" ht="15" customHeight="1" x14ac:dyDescent="0.25">
      <c r="B852" s="32">
        <v>20160844</v>
      </c>
      <c r="C852" s="32"/>
      <c r="D852" s="32"/>
      <c r="E852" s="32"/>
      <c r="F852" s="32"/>
      <c r="G852" s="244"/>
      <c r="H852" s="244"/>
      <c r="I852" s="91">
        <f t="shared" si="136"/>
        <v>0</v>
      </c>
      <c r="J852" s="32"/>
      <c r="K852" s="32"/>
      <c r="L852" s="32"/>
      <c r="M852" s="32"/>
      <c r="N852" s="32"/>
      <c r="O852" s="32"/>
      <c r="P852" s="32"/>
      <c r="Q852" s="32"/>
      <c r="R852" s="186"/>
      <c r="S852" s="186"/>
      <c r="T852" s="254"/>
      <c r="U852" s="254">
        <f t="shared" si="132"/>
        <v>0</v>
      </c>
      <c r="V852" s="254">
        <f t="shared" si="133"/>
        <v>0</v>
      </c>
      <c r="W852" s="255"/>
      <c r="X852" s="26">
        <f t="shared" si="137"/>
        <v>0</v>
      </c>
      <c r="Y852" s="26">
        <f t="shared" si="134"/>
        <v>0</v>
      </c>
      <c r="Z852" s="26">
        <f t="shared" si="135"/>
        <v>0</v>
      </c>
      <c r="AA852" s="32" t="str">
        <f t="shared" si="138"/>
        <v>-</v>
      </c>
      <c r="AB852" s="289"/>
      <c r="AC852" s="289"/>
      <c r="AD852" s="32">
        <v>3</v>
      </c>
      <c r="AE852" s="32" t="str">
        <f t="shared" si="139"/>
        <v>25</v>
      </c>
      <c r="AF852" s="32"/>
      <c r="AG852" s="32"/>
      <c r="AH852" s="32"/>
      <c r="AI852" s="32"/>
      <c r="AJ852" s="32"/>
      <c r="AK852" s="32"/>
      <c r="AL852" s="32"/>
      <c r="AM852" s="32">
        <v>717</v>
      </c>
      <c r="AN852" s="32" t="str">
        <f t="shared" si="130"/>
        <v>No Retargeting</v>
      </c>
      <c r="AO852" s="32" t="s">
        <v>589</v>
      </c>
      <c r="AP852" s="32" t="str">
        <f t="shared" si="131"/>
        <v>no contextual</v>
      </c>
      <c r="AQ852" s="32"/>
      <c r="AR852" s="32"/>
      <c r="AS852" s="32"/>
      <c r="AT852" s="32"/>
    </row>
    <row r="853" spans="2:46" ht="15" customHeight="1" x14ac:dyDescent="0.25">
      <c r="B853" s="32">
        <v>20160845</v>
      </c>
      <c r="C853" s="32"/>
      <c r="D853" s="32"/>
      <c r="E853" s="32"/>
      <c r="F853" s="32"/>
      <c r="G853" s="244"/>
      <c r="H853" s="244"/>
      <c r="I853" s="91">
        <f t="shared" si="136"/>
        <v>0</v>
      </c>
      <c r="J853" s="32"/>
      <c r="K853" s="32"/>
      <c r="L853" s="32"/>
      <c r="M853" s="32"/>
      <c r="N853" s="32"/>
      <c r="O853" s="32"/>
      <c r="P853" s="32"/>
      <c r="Q853" s="32"/>
      <c r="R853" s="186"/>
      <c r="S853" s="186"/>
      <c r="T853" s="254"/>
      <c r="U853" s="254">
        <f t="shared" si="132"/>
        <v>0</v>
      </c>
      <c r="V853" s="254">
        <f t="shared" si="133"/>
        <v>0</v>
      </c>
      <c r="W853" s="255"/>
      <c r="X853" s="26">
        <f t="shared" si="137"/>
        <v>0</v>
      </c>
      <c r="Y853" s="26">
        <f t="shared" si="134"/>
        <v>0</v>
      </c>
      <c r="Z853" s="26">
        <f t="shared" si="135"/>
        <v>0</v>
      </c>
      <c r="AA853" s="32" t="str">
        <f t="shared" si="138"/>
        <v>-</v>
      </c>
      <c r="AB853" s="289"/>
      <c r="AC853" s="289"/>
      <c r="AD853" s="32">
        <v>3</v>
      </c>
      <c r="AE853" s="32" t="str">
        <f t="shared" si="139"/>
        <v>25</v>
      </c>
      <c r="AF853" s="32"/>
      <c r="AG853" s="32"/>
      <c r="AH853" s="32"/>
      <c r="AI853" s="32"/>
      <c r="AJ853" s="32"/>
      <c r="AK853" s="32"/>
      <c r="AL853" s="32"/>
      <c r="AM853" s="32">
        <v>718</v>
      </c>
      <c r="AN853" s="32" t="str">
        <f t="shared" si="130"/>
        <v>No Retargeting</v>
      </c>
      <c r="AO853" s="32" t="s">
        <v>589</v>
      </c>
      <c r="AP853" s="32" t="str">
        <f t="shared" si="131"/>
        <v>no contextual</v>
      </c>
      <c r="AQ853" s="32"/>
      <c r="AR853" s="32"/>
      <c r="AS853" s="32"/>
      <c r="AT853" s="32"/>
    </row>
    <row r="854" spans="2:46" ht="15" customHeight="1" x14ac:dyDescent="0.25">
      <c r="B854" s="32">
        <v>20160846</v>
      </c>
      <c r="C854" s="32"/>
      <c r="D854" s="32"/>
      <c r="E854" s="32"/>
      <c r="F854" s="32"/>
      <c r="G854" s="244"/>
      <c r="H854" s="244"/>
      <c r="I854" s="91">
        <f t="shared" si="136"/>
        <v>0</v>
      </c>
      <c r="J854" s="32"/>
      <c r="K854" s="32"/>
      <c r="L854" s="32"/>
      <c r="M854" s="32"/>
      <c r="N854" s="32"/>
      <c r="O854" s="32"/>
      <c r="P854" s="32"/>
      <c r="Q854" s="32"/>
      <c r="R854" s="186"/>
      <c r="S854" s="186"/>
      <c r="T854" s="254"/>
      <c r="U854" s="254">
        <f t="shared" si="132"/>
        <v>0</v>
      </c>
      <c r="V854" s="254">
        <f t="shared" si="133"/>
        <v>0</v>
      </c>
      <c r="W854" s="255"/>
      <c r="X854" s="26">
        <f t="shared" si="137"/>
        <v>0</v>
      </c>
      <c r="Y854" s="26">
        <f t="shared" si="134"/>
        <v>0</v>
      </c>
      <c r="Z854" s="26">
        <f t="shared" si="135"/>
        <v>0</v>
      </c>
      <c r="AA854" s="32" t="str">
        <f t="shared" si="138"/>
        <v>-</v>
      </c>
      <c r="AB854" s="289"/>
      <c r="AC854" s="289"/>
      <c r="AD854" s="32">
        <v>3</v>
      </c>
      <c r="AE854" s="32" t="str">
        <f t="shared" si="139"/>
        <v>25</v>
      </c>
      <c r="AF854" s="32"/>
      <c r="AG854" s="32"/>
      <c r="AH854" s="32"/>
      <c r="AI854" s="32"/>
      <c r="AJ854" s="32"/>
      <c r="AK854" s="32"/>
      <c r="AL854" s="32"/>
      <c r="AM854" s="32">
        <v>719</v>
      </c>
      <c r="AN854" s="32" t="str">
        <f t="shared" si="130"/>
        <v>No Retargeting</v>
      </c>
      <c r="AO854" s="32" t="s">
        <v>589</v>
      </c>
      <c r="AP854" s="32" t="str">
        <f t="shared" si="131"/>
        <v>no contextual</v>
      </c>
      <c r="AQ854" s="32"/>
      <c r="AR854" s="32"/>
      <c r="AS854" s="32"/>
      <c r="AT854" s="32"/>
    </row>
    <row r="855" spans="2:46" ht="15" customHeight="1" x14ac:dyDescent="0.25">
      <c r="B855" s="32">
        <v>20160847</v>
      </c>
      <c r="C855" s="32"/>
      <c r="D855" s="32"/>
      <c r="E855" s="32"/>
      <c r="F855" s="32"/>
      <c r="G855" s="244"/>
      <c r="H855" s="244"/>
      <c r="I855" s="91">
        <f t="shared" si="136"/>
        <v>0</v>
      </c>
      <c r="J855" s="32"/>
      <c r="K855" s="32"/>
      <c r="L855" s="32"/>
      <c r="M855" s="32"/>
      <c r="N855" s="32"/>
      <c r="O855" s="32"/>
      <c r="P855" s="32"/>
      <c r="Q855" s="32"/>
      <c r="R855" s="186"/>
      <c r="S855" s="186"/>
      <c r="T855" s="254"/>
      <c r="U855" s="254">
        <f t="shared" si="132"/>
        <v>0</v>
      </c>
      <c r="V855" s="254">
        <f t="shared" si="133"/>
        <v>0</v>
      </c>
      <c r="W855" s="255"/>
      <c r="X855" s="26">
        <f t="shared" si="137"/>
        <v>0</v>
      </c>
      <c r="Y855" s="26">
        <f t="shared" si="134"/>
        <v>0</v>
      </c>
      <c r="Z855" s="26">
        <f t="shared" si="135"/>
        <v>0</v>
      </c>
      <c r="AA855" s="32" t="str">
        <f t="shared" si="138"/>
        <v>-</v>
      </c>
      <c r="AB855" s="289"/>
      <c r="AC855" s="289"/>
      <c r="AD855" s="32">
        <v>3</v>
      </c>
      <c r="AE855" s="32" t="str">
        <f t="shared" si="139"/>
        <v>25</v>
      </c>
      <c r="AF855" s="32"/>
      <c r="AG855" s="32"/>
      <c r="AH855" s="32"/>
      <c r="AI855" s="32"/>
      <c r="AJ855" s="32"/>
      <c r="AK855" s="32"/>
      <c r="AL855" s="32"/>
      <c r="AM855" s="32">
        <v>720</v>
      </c>
      <c r="AN855" s="32" t="str">
        <f t="shared" si="130"/>
        <v>No Retargeting</v>
      </c>
      <c r="AO855" s="32" t="s">
        <v>589</v>
      </c>
      <c r="AP855" s="32" t="str">
        <f t="shared" si="131"/>
        <v>no contextual</v>
      </c>
      <c r="AQ855" s="32"/>
      <c r="AR855" s="32"/>
      <c r="AS855" s="32"/>
      <c r="AT855" s="32"/>
    </row>
    <row r="856" spans="2:46" ht="15" customHeight="1" x14ac:dyDescent="0.25">
      <c r="B856" s="32">
        <v>20160848</v>
      </c>
      <c r="C856" s="32"/>
      <c r="D856" s="32"/>
      <c r="E856" s="32"/>
      <c r="F856" s="32"/>
      <c r="G856" s="244"/>
      <c r="H856" s="244"/>
      <c r="I856" s="91">
        <f t="shared" si="136"/>
        <v>0</v>
      </c>
      <c r="J856" s="32"/>
      <c r="K856" s="32"/>
      <c r="L856" s="32"/>
      <c r="M856" s="32"/>
      <c r="N856" s="32"/>
      <c r="O856" s="32"/>
      <c r="P856" s="32"/>
      <c r="Q856" s="32"/>
      <c r="R856" s="186"/>
      <c r="S856" s="186"/>
      <c r="T856" s="254"/>
      <c r="U856" s="254">
        <f t="shared" si="132"/>
        <v>0</v>
      </c>
      <c r="V856" s="254">
        <f t="shared" si="133"/>
        <v>0</v>
      </c>
      <c r="W856" s="255"/>
      <c r="X856" s="26">
        <f t="shared" si="137"/>
        <v>0</v>
      </c>
      <c r="Y856" s="26">
        <f t="shared" si="134"/>
        <v>0</v>
      </c>
      <c r="Z856" s="26">
        <f t="shared" si="135"/>
        <v>0</v>
      </c>
      <c r="AA856" s="32" t="str">
        <f t="shared" si="138"/>
        <v>-</v>
      </c>
      <c r="AB856" s="289"/>
      <c r="AC856" s="289"/>
      <c r="AD856" s="32">
        <v>3</v>
      </c>
      <c r="AE856" s="32" t="str">
        <f t="shared" si="139"/>
        <v>25</v>
      </c>
      <c r="AF856" s="32"/>
      <c r="AG856" s="32"/>
      <c r="AH856" s="32"/>
      <c r="AI856" s="32"/>
      <c r="AJ856" s="32"/>
      <c r="AK856" s="32"/>
      <c r="AL856" s="32"/>
      <c r="AM856" s="32">
        <v>721</v>
      </c>
      <c r="AN856" s="32" t="str">
        <f t="shared" si="130"/>
        <v>No Retargeting</v>
      </c>
      <c r="AO856" s="32" t="s">
        <v>589</v>
      </c>
      <c r="AP856" s="32" t="str">
        <f t="shared" si="131"/>
        <v>no contextual</v>
      </c>
      <c r="AQ856" s="32"/>
      <c r="AR856" s="32"/>
      <c r="AS856" s="32"/>
      <c r="AT856" s="32"/>
    </row>
    <row r="857" spans="2:46" ht="15" customHeight="1" x14ac:dyDescent="0.25">
      <c r="B857" s="32">
        <v>20160849</v>
      </c>
      <c r="C857" s="32"/>
      <c r="D857" s="32"/>
      <c r="E857" s="32"/>
      <c r="F857" s="32"/>
      <c r="G857" s="244"/>
      <c r="H857" s="244"/>
      <c r="I857" s="91">
        <f t="shared" si="136"/>
        <v>0</v>
      </c>
      <c r="J857" s="32"/>
      <c r="K857" s="32"/>
      <c r="L857" s="32"/>
      <c r="M857" s="32"/>
      <c r="N857" s="32"/>
      <c r="O857" s="32"/>
      <c r="P857" s="32"/>
      <c r="Q857" s="32"/>
      <c r="R857" s="186"/>
      <c r="S857" s="186"/>
      <c r="T857" s="254"/>
      <c r="U857" s="254">
        <f t="shared" si="132"/>
        <v>0</v>
      </c>
      <c r="V857" s="254">
        <f t="shared" si="133"/>
        <v>0</v>
      </c>
      <c r="W857" s="255"/>
      <c r="X857" s="26">
        <f t="shared" si="137"/>
        <v>0</v>
      </c>
      <c r="Y857" s="26">
        <f t="shared" si="134"/>
        <v>0</v>
      </c>
      <c r="Z857" s="26">
        <f t="shared" si="135"/>
        <v>0</v>
      </c>
      <c r="AA857" s="32" t="str">
        <f t="shared" si="138"/>
        <v>-</v>
      </c>
      <c r="AB857" s="289"/>
      <c r="AC857" s="289"/>
      <c r="AD857" s="32">
        <v>3</v>
      </c>
      <c r="AE857" s="32" t="str">
        <f t="shared" si="139"/>
        <v>25</v>
      </c>
      <c r="AF857" s="32"/>
      <c r="AG857" s="32"/>
      <c r="AH857" s="32"/>
      <c r="AI857" s="32"/>
      <c r="AJ857" s="32"/>
      <c r="AK857" s="32"/>
      <c r="AL857" s="32"/>
      <c r="AM857" s="32">
        <v>722</v>
      </c>
      <c r="AN857" s="32" t="str">
        <f t="shared" si="130"/>
        <v>No Retargeting</v>
      </c>
      <c r="AO857" s="32" t="s">
        <v>589</v>
      </c>
      <c r="AP857" s="32" t="str">
        <f t="shared" si="131"/>
        <v>no contextual</v>
      </c>
      <c r="AQ857" s="32"/>
      <c r="AR857" s="32"/>
      <c r="AS857" s="32"/>
      <c r="AT857" s="32"/>
    </row>
    <row r="858" spans="2:46" ht="15" customHeight="1" x14ac:dyDescent="0.25">
      <c r="B858" s="32">
        <v>20160850</v>
      </c>
      <c r="C858" s="32"/>
      <c r="D858" s="32"/>
      <c r="E858" s="32"/>
      <c r="F858" s="32"/>
      <c r="G858" s="244"/>
      <c r="H858" s="244"/>
      <c r="I858" s="91">
        <f t="shared" si="136"/>
        <v>0</v>
      </c>
      <c r="J858" s="32"/>
      <c r="K858" s="32"/>
      <c r="L858" s="32"/>
      <c r="M858" s="32"/>
      <c r="N858" s="32"/>
      <c r="O858" s="32"/>
      <c r="P858" s="32"/>
      <c r="Q858" s="32"/>
      <c r="R858" s="186"/>
      <c r="S858" s="186"/>
      <c r="T858" s="254"/>
      <c r="U858" s="254">
        <f t="shared" si="132"/>
        <v>0</v>
      </c>
      <c r="V858" s="254">
        <f t="shared" si="133"/>
        <v>0</v>
      </c>
      <c r="W858" s="255"/>
      <c r="X858" s="26">
        <f t="shared" si="137"/>
        <v>0</v>
      </c>
      <c r="Y858" s="26">
        <f t="shared" si="134"/>
        <v>0</v>
      </c>
      <c r="Z858" s="26">
        <f t="shared" si="135"/>
        <v>0</v>
      </c>
      <c r="AA858" s="32" t="str">
        <f t="shared" si="138"/>
        <v>-</v>
      </c>
      <c r="AB858" s="289"/>
      <c r="AC858" s="289"/>
      <c r="AD858" s="32">
        <v>3</v>
      </c>
      <c r="AE858" s="32" t="str">
        <f t="shared" si="139"/>
        <v>25</v>
      </c>
      <c r="AF858" s="32"/>
      <c r="AG858" s="32"/>
      <c r="AH858" s="32"/>
      <c r="AI858" s="32"/>
      <c r="AJ858" s="32"/>
      <c r="AK858" s="32"/>
      <c r="AL858" s="32"/>
      <c r="AM858" s="32">
        <v>723</v>
      </c>
      <c r="AN858" s="32" t="str">
        <f t="shared" si="130"/>
        <v>No Retargeting</v>
      </c>
      <c r="AO858" s="32" t="s">
        <v>589</v>
      </c>
      <c r="AP858" s="32" t="str">
        <f t="shared" si="131"/>
        <v>no contextual</v>
      </c>
      <c r="AQ858" s="32"/>
      <c r="AR858" s="32"/>
      <c r="AS858" s="32"/>
      <c r="AT858" s="32"/>
    </row>
    <row r="859" spans="2:46" ht="15" customHeight="1" x14ac:dyDescent="0.25">
      <c r="B859" s="32">
        <v>20160851</v>
      </c>
      <c r="C859" s="32"/>
      <c r="D859" s="32"/>
      <c r="E859" s="32"/>
      <c r="F859" s="32"/>
      <c r="G859" s="244"/>
      <c r="H859" s="244"/>
      <c r="I859" s="91">
        <f t="shared" si="136"/>
        <v>0</v>
      </c>
      <c r="J859" s="32"/>
      <c r="K859" s="32"/>
      <c r="L859" s="32"/>
      <c r="M859" s="32"/>
      <c r="N859" s="32"/>
      <c r="O859" s="32"/>
      <c r="P859" s="32"/>
      <c r="Q859" s="32"/>
      <c r="R859" s="186"/>
      <c r="S859" s="186"/>
      <c r="T859" s="254"/>
      <c r="U859" s="254">
        <f t="shared" si="132"/>
        <v>0</v>
      </c>
      <c r="V859" s="254">
        <f t="shared" si="133"/>
        <v>0</v>
      </c>
      <c r="W859" s="255"/>
      <c r="X859" s="26">
        <f t="shared" si="137"/>
        <v>0</v>
      </c>
      <c r="Y859" s="26">
        <f t="shared" si="134"/>
        <v>0</v>
      </c>
      <c r="Z859" s="26">
        <f t="shared" si="135"/>
        <v>0</v>
      </c>
      <c r="AA859" s="32" t="str">
        <f t="shared" si="138"/>
        <v>-</v>
      </c>
      <c r="AB859" s="289"/>
      <c r="AC859" s="289"/>
      <c r="AD859" s="32">
        <v>3</v>
      </c>
      <c r="AE859" s="32" t="str">
        <f t="shared" si="139"/>
        <v>25</v>
      </c>
      <c r="AF859" s="32"/>
      <c r="AG859" s="32"/>
      <c r="AH859" s="32"/>
      <c r="AI859" s="32"/>
      <c r="AJ859" s="32"/>
      <c r="AK859" s="32"/>
      <c r="AL859" s="32"/>
      <c r="AM859" s="32">
        <v>724</v>
      </c>
      <c r="AN859" s="32" t="str">
        <f t="shared" si="130"/>
        <v>No Retargeting</v>
      </c>
      <c r="AO859" s="32" t="s">
        <v>589</v>
      </c>
      <c r="AP859" s="32" t="str">
        <f t="shared" si="131"/>
        <v>no contextual</v>
      </c>
      <c r="AQ859" s="32"/>
      <c r="AR859" s="32"/>
      <c r="AS859" s="32"/>
      <c r="AT859" s="32"/>
    </row>
    <row r="860" spans="2:46" ht="15" customHeight="1" x14ac:dyDescent="0.25">
      <c r="B860" s="32">
        <v>20160852</v>
      </c>
      <c r="C860" s="32"/>
      <c r="D860" s="32"/>
      <c r="E860" s="32"/>
      <c r="F860" s="32"/>
      <c r="G860" s="244"/>
      <c r="H860" s="244"/>
      <c r="I860" s="91">
        <f t="shared" si="136"/>
        <v>0</v>
      </c>
      <c r="J860" s="32"/>
      <c r="K860" s="32"/>
      <c r="L860" s="32"/>
      <c r="M860" s="32"/>
      <c r="N860" s="32"/>
      <c r="O860" s="32"/>
      <c r="P860" s="32"/>
      <c r="Q860" s="32"/>
      <c r="R860" s="186"/>
      <c r="S860" s="186"/>
      <c r="T860" s="254"/>
      <c r="U860" s="254">
        <f t="shared" si="132"/>
        <v>0</v>
      </c>
      <c r="V860" s="254">
        <f t="shared" si="133"/>
        <v>0</v>
      </c>
      <c r="W860" s="255"/>
      <c r="X860" s="26">
        <f t="shared" si="137"/>
        <v>0</v>
      </c>
      <c r="Y860" s="26">
        <f t="shared" si="134"/>
        <v>0</v>
      </c>
      <c r="Z860" s="26">
        <f t="shared" si="135"/>
        <v>0</v>
      </c>
      <c r="AA860" s="32" t="str">
        <f t="shared" si="138"/>
        <v>-</v>
      </c>
      <c r="AB860" s="289"/>
      <c r="AC860" s="289"/>
      <c r="AD860" s="32">
        <v>3</v>
      </c>
      <c r="AE860" s="32" t="str">
        <f t="shared" si="139"/>
        <v>25</v>
      </c>
      <c r="AF860" s="32"/>
      <c r="AG860" s="32"/>
      <c r="AH860" s="32"/>
      <c r="AI860" s="32"/>
      <c r="AJ860" s="32"/>
      <c r="AK860" s="32"/>
      <c r="AL860" s="32"/>
      <c r="AM860" s="32">
        <v>725</v>
      </c>
      <c r="AN860" s="32" t="str">
        <f t="shared" si="130"/>
        <v>No Retargeting</v>
      </c>
      <c r="AO860" s="32" t="s">
        <v>589</v>
      </c>
      <c r="AP860" s="32" t="str">
        <f t="shared" si="131"/>
        <v>no contextual</v>
      </c>
      <c r="AQ860" s="32"/>
      <c r="AR860" s="32"/>
      <c r="AS860" s="32"/>
      <c r="AT860" s="32"/>
    </row>
    <row r="861" spans="2:46" ht="15" customHeight="1" x14ac:dyDescent="0.25">
      <c r="B861" s="32">
        <v>20160853</v>
      </c>
      <c r="C861" s="32"/>
      <c r="D861" s="32"/>
      <c r="E861" s="32"/>
      <c r="F861" s="32"/>
      <c r="G861" s="244"/>
      <c r="H861" s="244"/>
      <c r="I861" s="91">
        <f t="shared" si="136"/>
        <v>0</v>
      </c>
      <c r="J861" s="32"/>
      <c r="K861" s="32"/>
      <c r="L861" s="32"/>
      <c r="M861" s="32"/>
      <c r="N861" s="32"/>
      <c r="O861" s="32"/>
      <c r="P861" s="32"/>
      <c r="Q861" s="32"/>
      <c r="R861" s="186"/>
      <c r="S861" s="186"/>
      <c r="T861" s="254"/>
      <c r="U861" s="254">
        <f t="shared" si="132"/>
        <v>0</v>
      </c>
      <c r="V861" s="254">
        <f t="shared" si="133"/>
        <v>0</v>
      </c>
      <c r="W861" s="255"/>
      <c r="X861" s="26">
        <f t="shared" si="137"/>
        <v>0</v>
      </c>
      <c r="Y861" s="26">
        <f t="shared" si="134"/>
        <v>0</v>
      </c>
      <c r="Z861" s="26">
        <f t="shared" si="135"/>
        <v>0</v>
      </c>
      <c r="AA861" s="32" t="str">
        <f t="shared" si="138"/>
        <v>-</v>
      </c>
      <c r="AB861" s="289"/>
      <c r="AC861" s="289"/>
      <c r="AD861" s="32">
        <v>3</v>
      </c>
      <c r="AE861" s="32" t="str">
        <f t="shared" si="139"/>
        <v>25</v>
      </c>
      <c r="AF861" s="32"/>
      <c r="AG861" s="32"/>
      <c r="AH861" s="32"/>
      <c r="AI861" s="32"/>
      <c r="AJ861" s="32"/>
      <c r="AK861" s="32"/>
      <c r="AL861" s="32"/>
      <c r="AM861" s="32">
        <v>726</v>
      </c>
      <c r="AN861" s="32" t="str">
        <f t="shared" si="130"/>
        <v>No Retargeting</v>
      </c>
      <c r="AO861" s="32" t="s">
        <v>589</v>
      </c>
      <c r="AP861" s="32" t="str">
        <f t="shared" si="131"/>
        <v>no contextual</v>
      </c>
      <c r="AQ861" s="32"/>
      <c r="AR861" s="32"/>
      <c r="AS861" s="32"/>
      <c r="AT861" s="32"/>
    </row>
    <row r="862" spans="2:46" ht="15" customHeight="1" x14ac:dyDescent="0.25">
      <c r="B862" s="32">
        <v>20160854</v>
      </c>
      <c r="C862" s="32"/>
      <c r="D862" s="32"/>
      <c r="E862" s="32"/>
      <c r="F862" s="32"/>
      <c r="G862" s="244"/>
      <c r="H862" s="244"/>
      <c r="I862" s="91">
        <f t="shared" si="136"/>
        <v>0</v>
      </c>
      <c r="J862" s="32"/>
      <c r="K862" s="32"/>
      <c r="L862" s="32"/>
      <c r="M862" s="32"/>
      <c r="N862" s="32"/>
      <c r="O862" s="32"/>
      <c r="P862" s="32"/>
      <c r="Q862" s="32"/>
      <c r="R862" s="186"/>
      <c r="S862" s="186"/>
      <c r="T862" s="254"/>
      <c r="U862" s="254">
        <f t="shared" si="132"/>
        <v>0</v>
      </c>
      <c r="V862" s="254">
        <f t="shared" si="133"/>
        <v>0</v>
      </c>
      <c r="W862" s="255"/>
      <c r="X862" s="26">
        <f t="shared" si="137"/>
        <v>0</v>
      </c>
      <c r="Y862" s="26">
        <f t="shared" si="134"/>
        <v>0</v>
      </c>
      <c r="Z862" s="26">
        <f t="shared" si="135"/>
        <v>0</v>
      </c>
      <c r="AA862" s="32" t="str">
        <f t="shared" si="138"/>
        <v>-</v>
      </c>
      <c r="AB862" s="289"/>
      <c r="AC862" s="289"/>
      <c r="AD862" s="32">
        <v>3</v>
      </c>
      <c r="AE862" s="32" t="str">
        <f t="shared" si="139"/>
        <v>25</v>
      </c>
      <c r="AF862" s="32"/>
      <c r="AG862" s="32"/>
      <c r="AH862" s="32"/>
      <c r="AI862" s="32"/>
      <c r="AJ862" s="32"/>
      <c r="AK862" s="32"/>
      <c r="AL862" s="32"/>
      <c r="AM862" s="32">
        <v>727</v>
      </c>
      <c r="AN862" s="32" t="str">
        <f t="shared" si="130"/>
        <v>No Retargeting</v>
      </c>
      <c r="AO862" s="32" t="s">
        <v>589</v>
      </c>
      <c r="AP862" s="32" t="str">
        <f t="shared" si="131"/>
        <v>no contextual</v>
      </c>
      <c r="AQ862" s="32"/>
      <c r="AR862" s="32"/>
      <c r="AS862" s="32"/>
      <c r="AT862" s="32"/>
    </row>
    <row r="863" spans="2:46" ht="15" customHeight="1" x14ac:dyDescent="0.25">
      <c r="B863" s="32">
        <v>20160855</v>
      </c>
      <c r="C863" s="32"/>
      <c r="D863" s="32"/>
      <c r="E863" s="32"/>
      <c r="F863" s="32"/>
      <c r="G863" s="244"/>
      <c r="H863" s="244"/>
      <c r="I863" s="91">
        <f t="shared" si="136"/>
        <v>0</v>
      </c>
      <c r="J863" s="32"/>
      <c r="K863" s="32"/>
      <c r="L863" s="32"/>
      <c r="M863" s="32"/>
      <c r="N863" s="32"/>
      <c r="O863" s="32"/>
      <c r="P863" s="32"/>
      <c r="Q863" s="32"/>
      <c r="R863" s="186"/>
      <c r="S863" s="186"/>
      <c r="T863" s="254"/>
      <c r="U863" s="254">
        <f t="shared" si="132"/>
        <v>0</v>
      </c>
      <c r="V863" s="254">
        <f t="shared" si="133"/>
        <v>0</v>
      </c>
      <c r="W863" s="255"/>
      <c r="X863" s="26">
        <f t="shared" si="137"/>
        <v>0</v>
      </c>
      <c r="Y863" s="26">
        <f t="shared" si="134"/>
        <v>0</v>
      </c>
      <c r="Z863" s="26">
        <f t="shared" si="135"/>
        <v>0</v>
      </c>
      <c r="AA863" s="32" t="str">
        <f t="shared" si="138"/>
        <v>-</v>
      </c>
      <c r="AB863" s="289"/>
      <c r="AC863" s="289"/>
      <c r="AD863" s="32">
        <v>3</v>
      </c>
      <c r="AE863" s="32" t="str">
        <f t="shared" si="139"/>
        <v>25</v>
      </c>
      <c r="AF863" s="32"/>
      <c r="AG863" s="32"/>
      <c r="AH863" s="32"/>
      <c r="AI863" s="32"/>
      <c r="AJ863" s="32"/>
      <c r="AK863" s="32"/>
      <c r="AL863" s="32"/>
      <c r="AM863" s="32">
        <v>728</v>
      </c>
      <c r="AN863" s="32" t="str">
        <f t="shared" si="130"/>
        <v>No Retargeting</v>
      </c>
      <c r="AO863" s="32" t="s">
        <v>589</v>
      </c>
      <c r="AP863" s="32" t="str">
        <f t="shared" si="131"/>
        <v>no contextual</v>
      </c>
      <c r="AQ863" s="32"/>
      <c r="AR863" s="32"/>
      <c r="AS863" s="32"/>
      <c r="AT863" s="32"/>
    </row>
    <row r="864" spans="2:46" ht="15" customHeight="1" x14ac:dyDescent="0.25">
      <c r="B864" s="32">
        <v>20160856</v>
      </c>
      <c r="C864" s="32"/>
      <c r="D864" s="32"/>
      <c r="E864" s="32"/>
      <c r="F864" s="32"/>
      <c r="G864" s="244"/>
      <c r="H864" s="244"/>
      <c r="I864" s="91">
        <f t="shared" si="136"/>
        <v>0</v>
      </c>
      <c r="J864" s="32"/>
      <c r="K864" s="32"/>
      <c r="L864" s="32"/>
      <c r="M864" s="32"/>
      <c r="N864" s="32"/>
      <c r="O864" s="32"/>
      <c r="P864" s="32"/>
      <c r="Q864" s="32"/>
      <c r="R864" s="186"/>
      <c r="S864" s="186"/>
      <c r="T864" s="254"/>
      <c r="U864" s="254">
        <f t="shared" si="132"/>
        <v>0</v>
      </c>
      <c r="V864" s="254">
        <f t="shared" si="133"/>
        <v>0</v>
      </c>
      <c r="W864" s="255"/>
      <c r="X864" s="26">
        <f t="shared" si="137"/>
        <v>0</v>
      </c>
      <c r="Y864" s="26">
        <f t="shared" si="134"/>
        <v>0</v>
      </c>
      <c r="Z864" s="26">
        <f t="shared" si="135"/>
        <v>0</v>
      </c>
      <c r="AA864" s="32" t="str">
        <f t="shared" si="138"/>
        <v>-</v>
      </c>
      <c r="AB864" s="289"/>
      <c r="AC864" s="289"/>
      <c r="AD864" s="32">
        <v>3</v>
      </c>
      <c r="AE864" s="32" t="str">
        <f t="shared" si="139"/>
        <v>25</v>
      </c>
      <c r="AF864" s="32"/>
      <c r="AG864" s="32"/>
      <c r="AH864" s="32"/>
      <c r="AI864" s="32"/>
      <c r="AJ864" s="32"/>
      <c r="AK864" s="32"/>
      <c r="AL864" s="32"/>
      <c r="AM864" s="32">
        <v>729</v>
      </c>
      <c r="AN864" s="32" t="str">
        <f t="shared" si="130"/>
        <v>No Retargeting</v>
      </c>
      <c r="AO864" s="32" t="s">
        <v>589</v>
      </c>
      <c r="AP864" s="32" t="str">
        <f t="shared" si="131"/>
        <v>no contextual</v>
      </c>
      <c r="AQ864" s="32"/>
      <c r="AR864" s="32"/>
      <c r="AS864" s="32"/>
      <c r="AT864" s="32"/>
    </row>
    <row r="865" spans="2:46" ht="15" customHeight="1" x14ac:dyDescent="0.25">
      <c r="B865" s="32">
        <v>20160857</v>
      </c>
      <c r="C865" s="32"/>
      <c r="D865" s="32"/>
      <c r="E865" s="32"/>
      <c r="F865" s="32"/>
      <c r="G865" s="244"/>
      <c r="H865" s="244"/>
      <c r="I865" s="91">
        <f t="shared" si="136"/>
        <v>0</v>
      </c>
      <c r="J865" s="32"/>
      <c r="K865" s="32"/>
      <c r="L865" s="32"/>
      <c r="M865" s="32"/>
      <c r="N865" s="32"/>
      <c r="O865" s="32"/>
      <c r="P865" s="32"/>
      <c r="Q865" s="32"/>
      <c r="R865" s="186"/>
      <c r="S865" s="186"/>
      <c r="T865" s="254"/>
      <c r="U865" s="254">
        <f t="shared" si="132"/>
        <v>0</v>
      </c>
      <c r="V865" s="254">
        <f t="shared" si="133"/>
        <v>0</v>
      </c>
      <c r="W865" s="255"/>
      <c r="X865" s="26">
        <f t="shared" si="137"/>
        <v>0</v>
      </c>
      <c r="Y865" s="26">
        <f t="shared" si="134"/>
        <v>0</v>
      </c>
      <c r="Z865" s="26">
        <f t="shared" si="135"/>
        <v>0</v>
      </c>
      <c r="AA865" s="32" t="str">
        <f t="shared" si="138"/>
        <v>-</v>
      </c>
      <c r="AB865" s="289"/>
      <c r="AC865" s="289"/>
      <c r="AD865" s="32">
        <v>3</v>
      </c>
      <c r="AE865" s="32" t="str">
        <f t="shared" si="139"/>
        <v>25</v>
      </c>
      <c r="AF865" s="32"/>
      <c r="AG865" s="32"/>
      <c r="AH865" s="32"/>
      <c r="AI865" s="32"/>
      <c r="AJ865" s="32"/>
      <c r="AK865" s="32"/>
      <c r="AL865" s="32"/>
      <c r="AM865" s="32">
        <v>730</v>
      </c>
      <c r="AN865" s="32" t="str">
        <f t="shared" si="130"/>
        <v>No Retargeting</v>
      </c>
      <c r="AO865" s="32" t="s">
        <v>589</v>
      </c>
      <c r="AP865" s="32" t="str">
        <f t="shared" si="131"/>
        <v>no contextual</v>
      </c>
      <c r="AQ865" s="32"/>
      <c r="AR865" s="32"/>
      <c r="AS865" s="32"/>
      <c r="AT865" s="32"/>
    </row>
    <row r="866" spans="2:46" ht="15" customHeight="1" x14ac:dyDescent="0.25">
      <c r="B866" s="32">
        <v>20160858</v>
      </c>
      <c r="C866" s="32"/>
      <c r="D866" s="32"/>
      <c r="E866" s="32"/>
      <c r="F866" s="32"/>
      <c r="G866" s="244"/>
      <c r="H866" s="244"/>
      <c r="I866" s="91">
        <f t="shared" si="136"/>
        <v>0</v>
      </c>
      <c r="J866" s="32"/>
      <c r="K866" s="32"/>
      <c r="L866" s="32"/>
      <c r="M866" s="32"/>
      <c r="N866" s="32"/>
      <c r="O866" s="32"/>
      <c r="P866" s="32"/>
      <c r="Q866" s="32"/>
      <c r="R866" s="186"/>
      <c r="S866" s="186"/>
      <c r="T866" s="254"/>
      <c r="U866" s="254">
        <f t="shared" si="132"/>
        <v>0</v>
      </c>
      <c r="V866" s="254">
        <f t="shared" si="133"/>
        <v>0</v>
      </c>
      <c r="W866" s="255"/>
      <c r="X866" s="26">
        <f t="shared" si="137"/>
        <v>0</v>
      </c>
      <c r="Y866" s="26">
        <f t="shared" si="134"/>
        <v>0</v>
      </c>
      <c r="Z866" s="26">
        <f t="shared" si="135"/>
        <v>0</v>
      </c>
      <c r="AA866" s="32" t="str">
        <f t="shared" si="138"/>
        <v>-</v>
      </c>
      <c r="AB866" s="289"/>
      <c r="AC866" s="289"/>
      <c r="AD866" s="32">
        <v>3</v>
      </c>
      <c r="AE866" s="32" t="str">
        <f t="shared" si="139"/>
        <v>25</v>
      </c>
      <c r="AF866" s="32"/>
      <c r="AG866" s="32"/>
      <c r="AH866" s="32"/>
      <c r="AI866" s="32"/>
      <c r="AJ866" s="32"/>
      <c r="AK866" s="32"/>
      <c r="AL866" s="32"/>
      <c r="AM866" s="32">
        <v>731</v>
      </c>
      <c r="AN866" s="32" t="str">
        <f t="shared" si="130"/>
        <v>No Retargeting</v>
      </c>
      <c r="AO866" s="32" t="s">
        <v>589</v>
      </c>
      <c r="AP866" s="32" t="str">
        <f t="shared" si="131"/>
        <v>no contextual</v>
      </c>
      <c r="AQ866" s="32"/>
      <c r="AR866" s="32"/>
      <c r="AS866" s="32"/>
      <c r="AT866" s="32"/>
    </row>
    <row r="867" spans="2:46" ht="15" customHeight="1" x14ac:dyDescent="0.25">
      <c r="B867" s="32">
        <v>20160859</v>
      </c>
      <c r="C867" s="32"/>
      <c r="D867" s="32"/>
      <c r="E867" s="32"/>
      <c r="F867" s="32"/>
      <c r="G867" s="244"/>
      <c r="H867" s="244"/>
      <c r="I867" s="91">
        <f t="shared" si="136"/>
        <v>0</v>
      </c>
      <c r="J867" s="32"/>
      <c r="K867" s="32"/>
      <c r="L867" s="32"/>
      <c r="M867" s="32"/>
      <c r="N867" s="32"/>
      <c r="O867" s="32"/>
      <c r="P867" s="32"/>
      <c r="Q867" s="32"/>
      <c r="R867" s="186"/>
      <c r="S867" s="186"/>
      <c r="T867" s="254"/>
      <c r="U867" s="254">
        <f t="shared" si="132"/>
        <v>0</v>
      </c>
      <c r="V867" s="254">
        <f t="shared" si="133"/>
        <v>0</v>
      </c>
      <c r="W867" s="255"/>
      <c r="X867" s="26">
        <f t="shared" si="137"/>
        <v>0</v>
      </c>
      <c r="Y867" s="26">
        <f t="shared" si="134"/>
        <v>0</v>
      </c>
      <c r="Z867" s="26">
        <f t="shared" si="135"/>
        <v>0</v>
      </c>
      <c r="AA867" s="32" t="str">
        <f t="shared" si="138"/>
        <v>-</v>
      </c>
      <c r="AB867" s="289"/>
      <c r="AC867" s="289"/>
      <c r="AD867" s="32">
        <v>3</v>
      </c>
      <c r="AE867" s="32" t="str">
        <f t="shared" si="139"/>
        <v>25</v>
      </c>
      <c r="AF867" s="32"/>
      <c r="AG867" s="32"/>
      <c r="AH867" s="32"/>
      <c r="AI867" s="32"/>
      <c r="AJ867" s="32"/>
      <c r="AK867" s="32"/>
      <c r="AL867" s="32"/>
      <c r="AM867" s="32">
        <v>732</v>
      </c>
      <c r="AN867" s="32" t="str">
        <f t="shared" si="130"/>
        <v>No Retargeting</v>
      </c>
      <c r="AO867" s="32" t="s">
        <v>589</v>
      </c>
      <c r="AP867" s="32" t="str">
        <f t="shared" si="131"/>
        <v>no contextual</v>
      </c>
      <c r="AQ867" s="32"/>
      <c r="AR867" s="32"/>
      <c r="AS867" s="32"/>
      <c r="AT867" s="32"/>
    </row>
    <row r="868" spans="2:46" ht="15" customHeight="1" x14ac:dyDescent="0.25">
      <c r="B868" s="32">
        <v>20160860</v>
      </c>
      <c r="C868" s="32"/>
      <c r="D868" s="32"/>
      <c r="E868" s="32"/>
      <c r="F868" s="32"/>
      <c r="G868" s="244"/>
      <c r="H868" s="244"/>
      <c r="I868" s="91">
        <f t="shared" si="136"/>
        <v>0</v>
      </c>
      <c r="J868" s="32"/>
      <c r="K868" s="32"/>
      <c r="L868" s="32"/>
      <c r="M868" s="32"/>
      <c r="N868" s="32"/>
      <c r="O868" s="32"/>
      <c r="P868" s="32"/>
      <c r="Q868" s="32"/>
      <c r="R868" s="186"/>
      <c r="S868" s="186"/>
      <c r="T868" s="254"/>
      <c r="U868" s="254">
        <f t="shared" si="132"/>
        <v>0</v>
      </c>
      <c r="V868" s="254">
        <f t="shared" si="133"/>
        <v>0</v>
      </c>
      <c r="W868" s="255"/>
      <c r="X868" s="26">
        <f t="shared" si="137"/>
        <v>0</v>
      </c>
      <c r="Y868" s="26">
        <f t="shared" si="134"/>
        <v>0</v>
      </c>
      <c r="Z868" s="26">
        <f t="shared" si="135"/>
        <v>0</v>
      </c>
      <c r="AA868" s="32" t="str">
        <f t="shared" si="138"/>
        <v>-</v>
      </c>
      <c r="AB868" s="289"/>
      <c r="AC868" s="289"/>
      <c r="AD868" s="32">
        <v>3</v>
      </c>
      <c r="AE868" s="32" t="str">
        <f t="shared" si="139"/>
        <v>25</v>
      </c>
      <c r="AF868" s="32"/>
      <c r="AG868" s="32"/>
      <c r="AH868" s="32"/>
      <c r="AI868" s="32"/>
      <c r="AJ868" s="32"/>
      <c r="AK868" s="32"/>
      <c r="AL868" s="32"/>
      <c r="AM868" s="32">
        <v>733</v>
      </c>
      <c r="AN868" s="32" t="str">
        <f t="shared" si="130"/>
        <v>No Retargeting</v>
      </c>
      <c r="AO868" s="32" t="s">
        <v>589</v>
      </c>
      <c r="AP868" s="32" t="str">
        <f t="shared" si="131"/>
        <v>no contextual</v>
      </c>
      <c r="AQ868" s="32"/>
      <c r="AR868" s="32"/>
      <c r="AS868" s="32"/>
      <c r="AT868" s="32"/>
    </row>
    <row r="869" spans="2:46" ht="15" customHeight="1" x14ac:dyDescent="0.25">
      <c r="B869" s="32">
        <v>20160861</v>
      </c>
      <c r="C869" s="32"/>
      <c r="D869" s="32"/>
      <c r="E869" s="32"/>
      <c r="F869" s="32"/>
      <c r="G869" s="244"/>
      <c r="H869" s="244"/>
      <c r="I869" s="91">
        <f t="shared" si="136"/>
        <v>0</v>
      </c>
      <c r="J869" s="32"/>
      <c r="K869" s="32"/>
      <c r="L869" s="32"/>
      <c r="M869" s="32"/>
      <c r="N869" s="32"/>
      <c r="O869" s="32"/>
      <c r="P869" s="32"/>
      <c r="Q869" s="32"/>
      <c r="R869" s="186"/>
      <c r="S869" s="186"/>
      <c r="T869" s="254"/>
      <c r="U869" s="254">
        <f t="shared" si="132"/>
        <v>0</v>
      </c>
      <c r="V869" s="254">
        <f t="shared" si="133"/>
        <v>0</v>
      </c>
      <c r="W869" s="255"/>
      <c r="X869" s="26">
        <f t="shared" si="137"/>
        <v>0</v>
      </c>
      <c r="Y869" s="26">
        <f t="shared" si="134"/>
        <v>0</v>
      </c>
      <c r="Z869" s="26">
        <f t="shared" si="135"/>
        <v>0</v>
      </c>
      <c r="AA869" s="32" t="str">
        <f t="shared" si="138"/>
        <v>-</v>
      </c>
      <c r="AB869" s="289"/>
      <c r="AC869" s="289"/>
      <c r="AD869" s="32">
        <v>3</v>
      </c>
      <c r="AE869" s="32" t="str">
        <f t="shared" si="139"/>
        <v>25</v>
      </c>
      <c r="AF869" s="32"/>
      <c r="AG869" s="32"/>
      <c r="AH869" s="32"/>
      <c r="AI869" s="32"/>
      <c r="AJ869" s="32"/>
      <c r="AK869" s="32"/>
      <c r="AL869" s="32"/>
      <c r="AM869" s="32">
        <v>734</v>
      </c>
      <c r="AN869" s="32" t="str">
        <f t="shared" si="130"/>
        <v>No Retargeting</v>
      </c>
      <c r="AO869" s="32" t="s">
        <v>589</v>
      </c>
      <c r="AP869" s="32" t="str">
        <f t="shared" si="131"/>
        <v>no contextual</v>
      </c>
      <c r="AQ869" s="32"/>
      <c r="AR869" s="32"/>
      <c r="AS869" s="32"/>
      <c r="AT869" s="32"/>
    </row>
    <row r="870" spans="2:46" ht="15" customHeight="1" x14ac:dyDescent="0.25">
      <c r="B870" s="32">
        <v>20160862</v>
      </c>
      <c r="C870" s="32"/>
      <c r="D870" s="32"/>
      <c r="E870" s="32"/>
      <c r="F870" s="32"/>
      <c r="G870" s="244"/>
      <c r="H870" s="244"/>
      <c r="I870" s="91">
        <f t="shared" si="136"/>
        <v>0</v>
      </c>
      <c r="J870" s="32"/>
      <c r="K870" s="32"/>
      <c r="L870" s="32"/>
      <c r="M870" s="32"/>
      <c r="N870" s="32"/>
      <c r="O870" s="32"/>
      <c r="P870" s="32"/>
      <c r="Q870" s="32"/>
      <c r="R870" s="186"/>
      <c r="S870" s="186"/>
      <c r="T870" s="254"/>
      <c r="U870" s="254">
        <f t="shared" si="132"/>
        <v>0</v>
      </c>
      <c r="V870" s="254">
        <f t="shared" si="133"/>
        <v>0</v>
      </c>
      <c r="W870" s="255"/>
      <c r="X870" s="26">
        <f t="shared" si="137"/>
        <v>0</v>
      </c>
      <c r="Y870" s="26">
        <f t="shared" si="134"/>
        <v>0</v>
      </c>
      <c r="Z870" s="26">
        <f t="shared" si="135"/>
        <v>0</v>
      </c>
      <c r="AA870" s="32" t="str">
        <f t="shared" si="138"/>
        <v>-</v>
      </c>
      <c r="AB870" s="289"/>
      <c r="AC870" s="289"/>
      <c r="AD870" s="32">
        <v>3</v>
      </c>
      <c r="AE870" s="32" t="str">
        <f t="shared" si="139"/>
        <v>25</v>
      </c>
      <c r="AF870" s="32"/>
      <c r="AG870" s="32"/>
      <c r="AH870" s="32"/>
      <c r="AI870" s="32"/>
      <c r="AJ870" s="32"/>
      <c r="AK870" s="32"/>
      <c r="AL870" s="32"/>
      <c r="AM870" s="32">
        <v>735</v>
      </c>
      <c r="AN870" s="32" t="str">
        <f t="shared" si="130"/>
        <v>No Retargeting</v>
      </c>
      <c r="AO870" s="32" t="s">
        <v>589</v>
      </c>
      <c r="AP870" s="32" t="str">
        <f t="shared" si="131"/>
        <v>no contextual</v>
      </c>
      <c r="AQ870" s="32"/>
      <c r="AR870" s="32"/>
      <c r="AS870" s="32"/>
      <c r="AT870" s="32"/>
    </row>
    <row r="871" spans="2:46" ht="15" customHeight="1" x14ac:dyDescent="0.25">
      <c r="B871" s="32">
        <v>20160863</v>
      </c>
      <c r="C871" s="32"/>
      <c r="D871" s="32"/>
      <c r="E871" s="32"/>
      <c r="F871" s="32"/>
      <c r="G871" s="244"/>
      <c r="H871" s="244"/>
      <c r="I871" s="91">
        <f t="shared" si="136"/>
        <v>0</v>
      </c>
      <c r="J871" s="32"/>
      <c r="K871" s="32"/>
      <c r="L871" s="32"/>
      <c r="M871" s="32"/>
      <c r="N871" s="32"/>
      <c r="O871" s="32"/>
      <c r="P871" s="32"/>
      <c r="Q871" s="32"/>
      <c r="R871" s="186"/>
      <c r="S871" s="186"/>
      <c r="T871" s="254"/>
      <c r="U871" s="254">
        <f t="shared" si="132"/>
        <v>0</v>
      </c>
      <c r="V871" s="254">
        <f t="shared" si="133"/>
        <v>0</v>
      </c>
      <c r="W871" s="255"/>
      <c r="X871" s="26">
        <f t="shared" si="137"/>
        <v>0</v>
      </c>
      <c r="Y871" s="26">
        <f t="shared" si="134"/>
        <v>0</v>
      </c>
      <c r="Z871" s="26">
        <f t="shared" si="135"/>
        <v>0</v>
      </c>
      <c r="AA871" s="32" t="str">
        <f t="shared" si="138"/>
        <v>-</v>
      </c>
      <c r="AB871" s="289"/>
      <c r="AC871" s="289"/>
      <c r="AD871" s="32">
        <v>3</v>
      </c>
      <c r="AE871" s="32" t="str">
        <f t="shared" si="139"/>
        <v>25</v>
      </c>
      <c r="AF871" s="32"/>
      <c r="AG871" s="32"/>
      <c r="AH871" s="32"/>
      <c r="AI871" s="32"/>
      <c r="AJ871" s="32"/>
      <c r="AK871" s="32"/>
      <c r="AL871" s="32"/>
      <c r="AM871" s="32">
        <v>736</v>
      </c>
      <c r="AN871" s="32" t="str">
        <f t="shared" si="130"/>
        <v>No Retargeting</v>
      </c>
      <c r="AO871" s="32" t="s">
        <v>589</v>
      </c>
      <c r="AP871" s="32" t="str">
        <f t="shared" si="131"/>
        <v>no contextual</v>
      </c>
      <c r="AQ871" s="32"/>
      <c r="AR871" s="32"/>
      <c r="AS871" s="32"/>
      <c r="AT871" s="32"/>
    </row>
    <row r="872" spans="2:46" ht="15" customHeight="1" x14ac:dyDescent="0.25">
      <c r="B872" s="32">
        <v>20160864</v>
      </c>
      <c r="C872" s="32"/>
      <c r="D872" s="32"/>
      <c r="E872" s="32"/>
      <c r="F872" s="32"/>
      <c r="G872" s="244"/>
      <c r="H872" s="244"/>
      <c r="I872" s="91">
        <f t="shared" si="136"/>
        <v>0</v>
      </c>
      <c r="J872" s="32"/>
      <c r="K872" s="32"/>
      <c r="L872" s="32"/>
      <c r="M872" s="32"/>
      <c r="N872" s="32"/>
      <c r="O872" s="32"/>
      <c r="P872" s="32"/>
      <c r="Q872" s="32"/>
      <c r="R872" s="186"/>
      <c r="S872" s="186"/>
      <c r="T872" s="254"/>
      <c r="U872" s="254">
        <f t="shared" si="132"/>
        <v>0</v>
      </c>
      <c r="V872" s="254">
        <f t="shared" si="133"/>
        <v>0</v>
      </c>
      <c r="W872" s="255"/>
      <c r="X872" s="26">
        <f t="shared" si="137"/>
        <v>0</v>
      </c>
      <c r="Y872" s="26">
        <f t="shared" si="134"/>
        <v>0</v>
      </c>
      <c r="Z872" s="26">
        <f t="shared" si="135"/>
        <v>0</v>
      </c>
      <c r="AA872" s="32" t="str">
        <f t="shared" si="138"/>
        <v>-</v>
      </c>
      <c r="AB872" s="289"/>
      <c r="AC872" s="289"/>
      <c r="AD872" s="32">
        <v>3</v>
      </c>
      <c r="AE872" s="32" t="str">
        <f t="shared" si="139"/>
        <v>25</v>
      </c>
      <c r="AF872" s="32"/>
      <c r="AG872" s="32"/>
      <c r="AH872" s="32"/>
      <c r="AI872" s="32"/>
      <c r="AJ872" s="32"/>
      <c r="AK872" s="32"/>
      <c r="AL872" s="32"/>
      <c r="AM872" s="32">
        <v>737</v>
      </c>
      <c r="AN872" s="32" t="str">
        <f t="shared" si="130"/>
        <v>No Retargeting</v>
      </c>
      <c r="AO872" s="32" t="s">
        <v>589</v>
      </c>
      <c r="AP872" s="32" t="str">
        <f t="shared" si="131"/>
        <v>no contextual</v>
      </c>
      <c r="AQ872" s="32"/>
      <c r="AR872" s="32"/>
      <c r="AS872" s="32"/>
      <c r="AT872" s="32"/>
    </row>
    <row r="873" spans="2:46" ht="15" customHeight="1" x14ac:dyDescent="0.25">
      <c r="B873" s="32">
        <v>20160865</v>
      </c>
      <c r="C873" s="32"/>
      <c r="D873" s="32"/>
      <c r="E873" s="32"/>
      <c r="F873" s="32"/>
      <c r="G873" s="244"/>
      <c r="H873" s="244"/>
      <c r="I873" s="91">
        <f t="shared" si="136"/>
        <v>0</v>
      </c>
      <c r="J873" s="32"/>
      <c r="K873" s="32"/>
      <c r="L873" s="32"/>
      <c r="M873" s="32"/>
      <c r="N873" s="32"/>
      <c r="O873" s="32"/>
      <c r="P873" s="32"/>
      <c r="Q873" s="32"/>
      <c r="R873" s="186"/>
      <c r="S873" s="186"/>
      <c r="T873" s="254"/>
      <c r="U873" s="254">
        <f t="shared" si="132"/>
        <v>0</v>
      </c>
      <c r="V873" s="254">
        <f t="shared" si="133"/>
        <v>0</v>
      </c>
      <c r="W873" s="255"/>
      <c r="X873" s="26">
        <f t="shared" si="137"/>
        <v>0</v>
      </c>
      <c r="Y873" s="26">
        <f t="shared" si="134"/>
        <v>0</v>
      </c>
      <c r="Z873" s="26">
        <f t="shared" si="135"/>
        <v>0</v>
      </c>
      <c r="AA873" s="32" t="str">
        <f t="shared" si="138"/>
        <v>-</v>
      </c>
      <c r="AB873" s="289"/>
      <c r="AC873" s="289"/>
      <c r="AD873" s="32">
        <v>3</v>
      </c>
      <c r="AE873" s="32" t="str">
        <f t="shared" si="139"/>
        <v>25</v>
      </c>
      <c r="AF873" s="32"/>
      <c r="AG873" s="32"/>
      <c r="AH873" s="32"/>
      <c r="AI873" s="32"/>
      <c r="AJ873" s="32"/>
      <c r="AK873" s="32"/>
      <c r="AL873" s="32"/>
      <c r="AM873" s="32">
        <v>738</v>
      </c>
      <c r="AN873" s="32" t="str">
        <f t="shared" si="130"/>
        <v>No Retargeting</v>
      </c>
      <c r="AO873" s="32" t="s">
        <v>589</v>
      </c>
      <c r="AP873" s="32" t="str">
        <f t="shared" si="131"/>
        <v>no contextual</v>
      </c>
      <c r="AQ873" s="32"/>
      <c r="AR873" s="32"/>
      <c r="AS873" s="32"/>
      <c r="AT873" s="32"/>
    </row>
    <row r="874" spans="2:46" ht="15" customHeight="1" x14ac:dyDescent="0.25">
      <c r="B874" s="32">
        <v>20160866</v>
      </c>
      <c r="C874" s="32"/>
      <c r="D874" s="32"/>
      <c r="E874" s="32"/>
      <c r="F874" s="32"/>
      <c r="G874" s="244"/>
      <c r="H874" s="244"/>
      <c r="I874" s="91">
        <f t="shared" si="136"/>
        <v>0</v>
      </c>
      <c r="J874" s="32"/>
      <c r="K874" s="32"/>
      <c r="L874" s="32"/>
      <c r="M874" s="32"/>
      <c r="N874" s="32"/>
      <c r="O874" s="32"/>
      <c r="P874" s="32"/>
      <c r="Q874" s="32"/>
      <c r="R874" s="186"/>
      <c r="S874" s="186"/>
      <c r="T874" s="254"/>
      <c r="U874" s="254">
        <f t="shared" si="132"/>
        <v>0</v>
      </c>
      <c r="V874" s="254">
        <f t="shared" si="133"/>
        <v>0</v>
      </c>
      <c r="W874" s="255"/>
      <c r="X874" s="26">
        <f t="shared" si="137"/>
        <v>0</v>
      </c>
      <c r="Y874" s="26">
        <f t="shared" si="134"/>
        <v>0</v>
      </c>
      <c r="Z874" s="26">
        <f t="shared" si="135"/>
        <v>0</v>
      </c>
      <c r="AA874" s="32" t="str">
        <f t="shared" si="138"/>
        <v>-</v>
      </c>
      <c r="AB874" s="289"/>
      <c r="AC874" s="289"/>
      <c r="AD874" s="32">
        <v>3</v>
      </c>
      <c r="AE874" s="32" t="str">
        <f t="shared" si="139"/>
        <v>25</v>
      </c>
      <c r="AF874" s="32"/>
      <c r="AG874" s="32"/>
      <c r="AH874" s="32"/>
      <c r="AI874" s="32"/>
      <c r="AJ874" s="32"/>
      <c r="AK874" s="32"/>
      <c r="AL874" s="32"/>
      <c r="AM874" s="32">
        <v>739</v>
      </c>
      <c r="AN874" s="32" t="str">
        <f t="shared" si="130"/>
        <v>No Retargeting</v>
      </c>
      <c r="AO874" s="32" t="s">
        <v>589</v>
      </c>
      <c r="AP874" s="32" t="str">
        <f t="shared" si="131"/>
        <v>no contextual</v>
      </c>
      <c r="AQ874" s="32"/>
      <c r="AR874" s="32"/>
      <c r="AS874" s="32"/>
      <c r="AT874" s="32"/>
    </row>
    <row r="875" spans="2:46" ht="15" customHeight="1" x14ac:dyDescent="0.25">
      <c r="B875" s="32">
        <v>20160867</v>
      </c>
      <c r="C875" s="32"/>
      <c r="D875" s="32"/>
      <c r="E875" s="32"/>
      <c r="F875" s="32"/>
      <c r="G875" s="244"/>
      <c r="H875" s="244"/>
      <c r="I875" s="91">
        <f t="shared" si="136"/>
        <v>0</v>
      </c>
      <c r="J875" s="32"/>
      <c r="K875" s="32"/>
      <c r="L875" s="32"/>
      <c r="M875" s="32"/>
      <c r="N875" s="32"/>
      <c r="O875" s="32"/>
      <c r="P875" s="32"/>
      <c r="Q875" s="32"/>
      <c r="R875" s="186"/>
      <c r="S875" s="186"/>
      <c r="T875" s="254"/>
      <c r="U875" s="254">
        <f t="shared" si="132"/>
        <v>0</v>
      </c>
      <c r="V875" s="254">
        <f t="shared" si="133"/>
        <v>0</v>
      </c>
      <c r="W875" s="255"/>
      <c r="X875" s="26">
        <f t="shared" si="137"/>
        <v>0</v>
      </c>
      <c r="Y875" s="26">
        <f t="shared" si="134"/>
        <v>0</v>
      </c>
      <c r="Z875" s="26">
        <f t="shared" si="135"/>
        <v>0</v>
      </c>
      <c r="AA875" s="32" t="str">
        <f t="shared" si="138"/>
        <v>-</v>
      </c>
      <c r="AB875" s="289"/>
      <c r="AC875" s="289"/>
      <c r="AD875" s="32">
        <v>3</v>
      </c>
      <c r="AE875" s="32" t="str">
        <f t="shared" si="139"/>
        <v>25</v>
      </c>
      <c r="AF875" s="32"/>
      <c r="AG875" s="32"/>
      <c r="AH875" s="32"/>
      <c r="AI875" s="32"/>
      <c r="AJ875" s="32"/>
      <c r="AK875" s="32"/>
      <c r="AL875" s="32"/>
      <c r="AM875" s="32">
        <v>740</v>
      </c>
      <c r="AN875" s="32" t="str">
        <f t="shared" si="130"/>
        <v>No Retargeting</v>
      </c>
      <c r="AO875" s="32" t="s">
        <v>589</v>
      </c>
      <c r="AP875" s="32" t="str">
        <f t="shared" si="131"/>
        <v>no contextual</v>
      </c>
      <c r="AQ875" s="32"/>
      <c r="AR875" s="32"/>
      <c r="AS875" s="32"/>
      <c r="AT875" s="32"/>
    </row>
    <row r="876" spans="2:46" ht="15" customHeight="1" x14ac:dyDescent="0.25">
      <c r="B876" s="32">
        <v>20160868</v>
      </c>
      <c r="C876" s="32"/>
      <c r="D876" s="32"/>
      <c r="E876" s="32"/>
      <c r="F876" s="32"/>
      <c r="G876" s="244"/>
      <c r="H876" s="244"/>
      <c r="I876" s="91">
        <f t="shared" si="136"/>
        <v>0</v>
      </c>
      <c r="J876" s="32"/>
      <c r="K876" s="32"/>
      <c r="L876" s="32"/>
      <c r="M876" s="32"/>
      <c r="N876" s="32"/>
      <c r="O876" s="32"/>
      <c r="P876" s="32"/>
      <c r="Q876" s="32"/>
      <c r="R876" s="186"/>
      <c r="S876" s="186"/>
      <c r="T876" s="254"/>
      <c r="U876" s="254">
        <f t="shared" si="132"/>
        <v>0</v>
      </c>
      <c r="V876" s="254">
        <f t="shared" si="133"/>
        <v>0</v>
      </c>
      <c r="W876" s="255"/>
      <c r="X876" s="26">
        <f t="shared" si="137"/>
        <v>0</v>
      </c>
      <c r="Y876" s="26">
        <f t="shared" si="134"/>
        <v>0</v>
      </c>
      <c r="Z876" s="26">
        <f t="shared" si="135"/>
        <v>0</v>
      </c>
      <c r="AA876" s="32" t="str">
        <f t="shared" si="138"/>
        <v>-</v>
      </c>
      <c r="AB876" s="289"/>
      <c r="AC876" s="289"/>
      <c r="AD876" s="32">
        <v>3</v>
      </c>
      <c r="AE876" s="32" t="str">
        <f t="shared" si="139"/>
        <v>25</v>
      </c>
      <c r="AF876" s="32"/>
      <c r="AG876" s="32"/>
      <c r="AH876" s="32"/>
      <c r="AI876" s="32"/>
      <c r="AJ876" s="32"/>
      <c r="AK876" s="32"/>
      <c r="AL876" s="32"/>
      <c r="AM876" s="32">
        <v>741</v>
      </c>
      <c r="AN876" s="32" t="str">
        <f t="shared" si="130"/>
        <v>No Retargeting</v>
      </c>
      <c r="AO876" s="32" t="s">
        <v>589</v>
      </c>
      <c r="AP876" s="32" t="str">
        <f t="shared" si="131"/>
        <v>no contextual</v>
      </c>
      <c r="AQ876" s="32"/>
      <c r="AR876" s="32"/>
      <c r="AS876" s="32"/>
      <c r="AT876" s="32"/>
    </row>
    <row r="877" spans="2:46" ht="15" customHeight="1" x14ac:dyDescent="0.25">
      <c r="B877" s="32">
        <v>20160869</v>
      </c>
      <c r="C877" s="32"/>
      <c r="D877" s="32"/>
      <c r="E877" s="32"/>
      <c r="F877" s="32"/>
      <c r="G877" s="244"/>
      <c r="H877" s="244"/>
      <c r="I877" s="91">
        <f t="shared" si="136"/>
        <v>0</v>
      </c>
      <c r="J877" s="32"/>
      <c r="K877" s="32"/>
      <c r="L877" s="32"/>
      <c r="M877" s="32"/>
      <c r="N877" s="32"/>
      <c r="O877" s="32"/>
      <c r="P877" s="32"/>
      <c r="Q877" s="32"/>
      <c r="R877" s="186"/>
      <c r="S877" s="186"/>
      <c r="T877" s="254"/>
      <c r="U877" s="254">
        <f t="shared" si="132"/>
        <v>0</v>
      </c>
      <c r="V877" s="254">
        <f t="shared" si="133"/>
        <v>0</v>
      </c>
      <c r="W877" s="255"/>
      <c r="X877" s="26">
        <f t="shared" si="137"/>
        <v>0</v>
      </c>
      <c r="Y877" s="26">
        <f t="shared" si="134"/>
        <v>0</v>
      </c>
      <c r="Z877" s="26">
        <f t="shared" si="135"/>
        <v>0</v>
      </c>
      <c r="AA877" s="32" t="str">
        <f t="shared" si="138"/>
        <v>-</v>
      </c>
      <c r="AB877" s="289"/>
      <c r="AC877" s="289"/>
      <c r="AD877" s="32">
        <v>3</v>
      </c>
      <c r="AE877" s="32" t="str">
        <f t="shared" si="139"/>
        <v>25</v>
      </c>
      <c r="AF877" s="32"/>
      <c r="AG877" s="32"/>
      <c r="AH877" s="32"/>
      <c r="AI877" s="32"/>
      <c r="AJ877" s="32"/>
      <c r="AK877" s="32"/>
      <c r="AL877" s="32"/>
      <c r="AM877" s="32">
        <v>742</v>
      </c>
      <c r="AN877" s="32" t="str">
        <f t="shared" si="130"/>
        <v>No Retargeting</v>
      </c>
      <c r="AO877" s="32" t="s">
        <v>589</v>
      </c>
      <c r="AP877" s="32" t="str">
        <f t="shared" si="131"/>
        <v>no contextual</v>
      </c>
      <c r="AQ877" s="32"/>
      <c r="AR877" s="32"/>
      <c r="AS877" s="32"/>
      <c r="AT877" s="32"/>
    </row>
    <row r="878" spans="2:46" ht="15" customHeight="1" x14ac:dyDescent="0.25">
      <c r="B878" s="32">
        <v>20160870</v>
      </c>
      <c r="C878" s="32"/>
      <c r="D878" s="32"/>
      <c r="E878" s="32"/>
      <c r="F878" s="32"/>
      <c r="G878" s="244"/>
      <c r="H878" s="244"/>
      <c r="I878" s="91">
        <f t="shared" si="136"/>
        <v>0</v>
      </c>
      <c r="J878" s="32"/>
      <c r="K878" s="32"/>
      <c r="L878" s="32"/>
      <c r="M878" s="32"/>
      <c r="N878" s="32"/>
      <c r="O878" s="32"/>
      <c r="P878" s="32"/>
      <c r="Q878" s="32"/>
      <c r="R878" s="186"/>
      <c r="S878" s="186"/>
      <c r="T878" s="254"/>
      <c r="U878" s="254">
        <f t="shared" si="132"/>
        <v>0</v>
      </c>
      <c r="V878" s="254">
        <f t="shared" si="133"/>
        <v>0</v>
      </c>
      <c r="W878" s="255"/>
      <c r="X878" s="26">
        <f t="shared" si="137"/>
        <v>0</v>
      </c>
      <c r="Y878" s="26">
        <f t="shared" si="134"/>
        <v>0</v>
      </c>
      <c r="Z878" s="26">
        <f t="shared" si="135"/>
        <v>0</v>
      </c>
      <c r="AA878" s="32" t="str">
        <f t="shared" si="138"/>
        <v>-</v>
      </c>
      <c r="AB878" s="289"/>
      <c r="AC878" s="289"/>
      <c r="AD878" s="32">
        <v>3</v>
      </c>
      <c r="AE878" s="32" t="str">
        <f t="shared" si="139"/>
        <v>25</v>
      </c>
      <c r="AF878" s="32"/>
      <c r="AG878" s="32"/>
      <c r="AH878" s="32"/>
      <c r="AI878" s="32"/>
      <c r="AJ878" s="32"/>
      <c r="AK878" s="32"/>
      <c r="AL878" s="32"/>
      <c r="AM878" s="32">
        <v>743</v>
      </c>
      <c r="AN878" s="32" t="str">
        <f t="shared" si="130"/>
        <v>No Retargeting</v>
      </c>
      <c r="AO878" s="32" t="s">
        <v>589</v>
      </c>
      <c r="AP878" s="32" t="str">
        <f t="shared" si="131"/>
        <v>no contextual</v>
      </c>
      <c r="AQ878" s="32"/>
      <c r="AR878" s="32"/>
      <c r="AS878" s="32"/>
      <c r="AT878" s="32"/>
    </row>
    <row r="879" spans="2:46" ht="15" customHeight="1" x14ac:dyDescent="0.25">
      <c r="B879" s="32">
        <v>20160871</v>
      </c>
      <c r="C879" s="32"/>
      <c r="D879" s="32"/>
      <c r="E879" s="32"/>
      <c r="F879" s="32"/>
      <c r="G879" s="244"/>
      <c r="H879" s="244"/>
      <c r="I879" s="91">
        <f t="shared" si="136"/>
        <v>0</v>
      </c>
      <c r="J879" s="32"/>
      <c r="K879" s="32"/>
      <c r="L879" s="32"/>
      <c r="M879" s="32"/>
      <c r="N879" s="32"/>
      <c r="O879" s="32"/>
      <c r="P879" s="32"/>
      <c r="Q879" s="32"/>
      <c r="R879" s="186"/>
      <c r="S879" s="186"/>
      <c r="T879" s="254"/>
      <c r="U879" s="254">
        <f t="shared" si="132"/>
        <v>0</v>
      </c>
      <c r="V879" s="254">
        <f t="shared" si="133"/>
        <v>0</v>
      </c>
      <c r="W879" s="255"/>
      <c r="X879" s="26">
        <f t="shared" si="137"/>
        <v>0</v>
      </c>
      <c r="Y879" s="26">
        <f t="shared" si="134"/>
        <v>0</v>
      </c>
      <c r="Z879" s="26">
        <f t="shared" si="135"/>
        <v>0</v>
      </c>
      <c r="AA879" s="32" t="str">
        <f t="shared" si="138"/>
        <v>-</v>
      </c>
      <c r="AB879" s="289"/>
      <c r="AC879" s="289"/>
      <c r="AD879" s="32">
        <v>3</v>
      </c>
      <c r="AE879" s="32" t="str">
        <f t="shared" si="139"/>
        <v>25</v>
      </c>
      <c r="AF879" s="32"/>
      <c r="AG879" s="32"/>
      <c r="AH879" s="32"/>
      <c r="AI879" s="32"/>
      <c r="AJ879" s="32"/>
      <c r="AK879" s="32"/>
      <c r="AL879" s="32"/>
      <c r="AM879" s="32">
        <v>744</v>
      </c>
      <c r="AN879" s="32" t="str">
        <f t="shared" si="130"/>
        <v>No Retargeting</v>
      </c>
      <c r="AO879" s="32" t="s">
        <v>589</v>
      </c>
      <c r="AP879" s="32" t="str">
        <f t="shared" si="131"/>
        <v>no contextual</v>
      </c>
      <c r="AQ879" s="32"/>
      <c r="AR879" s="32"/>
      <c r="AS879" s="32"/>
      <c r="AT879" s="32"/>
    </row>
    <row r="880" spans="2:46" ht="15" customHeight="1" x14ac:dyDescent="0.25">
      <c r="B880" s="32">
        <v>20160872</v>
      </c>
      <c r="C880" s="32"/>
      <c r="D880" s="32"/>
      <c r="E880" s="32"/>
      <c r="F880" s="32"/>
      <c r="G880" s="244"/>
      <c r="H880" s="244"/>
      <c r="I880" s="91">
        <f t="shared" si="136"/>
        <v>0</v>
      </c>
      <c r="J880" s="32"/>
      <c r="K880" s="32"/>
      <c r="L880" s="32"/>
      <c r="M880" s="32"/>
      <c r="N880" s="32"/>
      <c r="O880" s="32"/>
      <c r="P880" s="32"/>
      <c r="Q880" s="32"/>
      <c r="R880" s="186"/>
      <c r="S880" s="186"/>
      <c r="T880" s="254"/>
      <c r="U880" s="254">
        <f t="shared" si="132"/>
        <v>0</v>
      </c>
      <c r="V880" s="254">
        <f t="shared" si="133"/>
        <v>0</v>
      </c>
      <c r="W880" s="255"/>
      <c r="X880" s="26">
        <f t="shared" si="137"/>
        <v>0</v>
      </c>
      <c r="Y880" s="26">
        <f t="shared" si="134"/>
        <v>0</v>
      </c>
      <c r="Z880" s="26">
        <f t="shared" si="135"/>
        <v>0</v>
      </c>
      <c r="AA880" s="32" t="str">
        <f t="shared" si="138"/>
        <v>-</v>
      </c>
      <c r="AB880" s="289"/>
      <c r="AC880" s="289"/>
      <c r="AD880" s="32">
        <v>3</v>
      </c>
      <c r="AE880" s="32" t="str">
        <f t="shared" si="139"/>
        <v>25</v>
      </c>
      <c r="AF880" s="32"/>
      <c r="AG880" s="32"/>
      <c r="AH880" s="32"/>
      <c r="AI880" s="32"/>
      <c r="AJ880" s="32"/>
      <c r="AK880" s="32"/>
      <c r="AL880" s="32"/>
      <c r="AM880" s="32">
        <v>745</v>
      </c>
      <c r="AN880" s="32" t="str">
        <f t="shared" si="130"/>
        <v>No Retargeting</v>
      </c>
      <c r="AO880" s="32" t="s">
        <v>589</v>
      </c>
      <c r="AP880" s="32" t="str">
        <f t="shared" si="131"/>
        <v>no contextual</v>
      </c>
      <c r="AQ880" s="32"/>
      <c r="AR880" s="32"/>
      <c r="AS880" s="32"/>
      <c r="AT880" s="32"/>
    </row>
    <row r="881" spans="2:46" ht="15" customHeight="1" x14ac:dyDescent="0.25">
      <c r="B881" s="32">
        <v>20160873</v>
      </c>
      <c r="C881" s="32"/>
      <c r="D881" s="32"/>
      <c r="E881" s="32"/>
      <c r="F881" s="32"/>
      <c r="G881" s="244"/>
      <c r="H881" s="244"/>
      <c r="I881" s="91">
        <f t="shared" si="136"/>
        <v>0</v>
      </c>
      <c r="J881" s="32"/>
      <c r="K881" s="32"/>
      <c r="L881" s="32"/>
      <c r="M881" s="32"/>
      <c r="N881" s="32"/>
      <c r="O881" s="32"/>
      <c r="P881" s="32"/>
      <c r="Q881" s="32"/>
      <c r="R881" s="186"/>
      <c r="S881" s="186"/>
      <c r="T881" s="254"/>
      <c r="U881" s="254">
        <f t="shared" si="132"/>
        <v>0</v>
      </c>
      <c r="V881" s="254">
        <f t="shared" si="133"/>
        <v>0</v>
      </c>
      <c r="W881" s="255"/>
      <c r="X881" s="26">
        <f t="shared" si="137"/>
        <v>0</v>
      </c>
      <c r="Y881" s="26">
        <f t="shared" si="134"/>
        <v>0</v>
      </c>
      <c r="Z881" s="26">
        <f t="shared" si="135"/>
        <v>0</v>
      </c>
      <c r="AA881" s="32" t="str">
        <f t="shared" si="138"/>
        <v>-</v>
      </c>
      <c r="AB881" s="289"/>
      <c r="AC881" s="289"/>
      <c r="AD881" s="32">
        <v>3</v>
      </c>
      <c r="AE881" s="32" t="str">
        <f t="shared" si="139"/>
        <v>25</v>
      </c>
      <c r="AF881" s="32"/>
      <c r="AG881" s="32"/>
      <c r="AH881" s="32"/>
      <c r="AI881" s="32"/>
      <c r="AJ881" s="32"/>
      <c r="AK881" s="32"/>
      <c r="AL881" s="32"/>
      <c r="AM881" s="32">
        <v>746</v>
      </c>
      <c r="AN881" s="32" t="str">
        <f t="shared" si="130"/>
        <v>No Retargeting</v>
      </c>
      <c r="AO881" s="32" t="s">
        <v>589</v>
      </c>
      <c r="AP881" s="32" t="str">
        <f t="shared" si="131"/>
        <v>no contextual</v>
      </c>
      <c r="AQ881" s="32"/>
      <c r="AR881" s="32"/>
      <c r="AS881" s="32"/>
      <c r="AT881" s="32"/>
    </row>
    <row r="882" spans="2:46" ht="15" customHeight="1" x14ac:dyDescent="0.25">
      <c r="B882" s="32">
        <v>20160874</v>
      </c>
      <c r="C882" s="32"/>
      <c r="D882" s="32"/>
      <c r="E882" s="32"/>
      <c r="F882" s="32"/>
      <c r="G882" s="244"/>
      <c r="H882" s="244"/>
      <c r="I882" s="91">
        <f t="shared" si="136"/>
        <v>0</v>
      </c>
      <c r="J882" s="32"/>
      <c r="K882" s="32"/>
      <c r="L882" s="32"/>
      <c r="M882" s="32"/>
      <c r="N882" s="32"/>
      <c r="O882" s="32"/>
      <c r="P882" s="32"/>
      <c r="Q882" s="32"/>
      <c r="R882" s="186"/>
      <c r="S882" s="186"/>
      <c r="T882" s="254"/>
      <c r="U882" s="254">
        <f t="shared" si="132"/>
        <v>0</v>
      </c>
      <c r="V882" s="254">
        <f t="shared" si="133"/>
        <v>0</v>
      </c>
      <c r="W882" s="255"/>
      <c r="X882" s="26">
        <f t="shared" si="137"/>
        <v>0</v>
      </c>
      <c r="Y882" s="26">
        <f t="shared" si="134"/>
        <v>0</v>
      </c>
      <c r="Z882" s="26">
        <f t="shared" si="135"/>
        <v>0</v>
      </c>
      <c r="AA882" s="32" t="str">
        <f t="shared" si="138"/>
        <v>-</v>
      </c>
      <c r="AB882" s="289"/>
      <c r="AC882" s="289"/>
      <c r="AD882" s="32">
        <v>3</v>
      </c>
      <c r="AE882" s="32" t="str">
        <f t="shared" si="139"/>
        <v>25</v>
      </c>
      <c r="AF882" s="32"/>
      <c r="AG882" s="32"/>
      <c r="AH882" s="32"/>
      <c r="AI882" s="32"/>
      <c r="AJ882" s="32"/>
      <c r="AK882" s="32"/>
      <c r="AL882" s="32"/>
      <c r="AM882" s="32">
        <v>747</v>
      </c>
      <c r="AN882" s="32" t="str">
        <f t="shared" si="130"/>
        <v>No Retargeting</v>
      </c>
      <c r="AO882" s="32" t="s">
        <v>589</v>
      </c>
      <c r="AP882" s="32" t="str">
        <f t="shared" si="131"/>
        <v>no contextual</v>
      </c>
      <c r="AQ882" s="32"/>
      <c r="AR882" s="32"/>
      <c r="AS882" s="32"/>
      <c r="AT882" s="32"/>
    </row>
    <row r="883" spans="2:46" ht="15" customHeight="1" x14ac:dyDescent="0.25">
      <c r="B883" s="32">
        <v>20160875</v>
      </c>
      <c r="C883" s="32"/>
      <c r="D883" s="32"/>
      <c r="E883" s="32"/>
      <c r="F883" s="32"/>
      <c r="G883" s="244"/>
      <c r="H883" s="244"/>
      <c r="I883" s="91">
        <f t="shared" si="136"/>
        <v>0</v>
      </c>
      <c r="J883" s="32"/>
      <c r="K883" s="32"/>
      <c r="L883" s="32"/>
      <c r="M883" s="32"/>
      <c r="N883" s="32"/>
      <c r="O883" s="32"/>
      <c r="P883" s="32"/>
      <c r="Q883" s="32"/>
      <c r="R883" s="186"/>
      <c r="S883" s="186"/>
      <c r="T883" s="254"/>
      <c r="U883" s="254">
        <f t="shared" si="132"/>
        <v>0</v>
      </c>
      <c r="V883" s="254">
        <f t="shared" si="133"/>
        <v>0</v>
      </c>
      <c r="W883" s="255"/>
      <c r="X883" s="26">
        <f t="shared" si="137"/>
        <v>0</v>
      </c>
      <c r="Y883" s="26">
        <f t="shared" si="134"/>
        <v>0</v>
      </c>
      <c r="Z883" s="26">
        <f t="shared" si="135"/>
        <v>0</v>
      </c>
      <c r="AA883" s="32" t="str">
        <f t="shared" si="138"/>
        <v>-</v>
      </c>
      <c r="AB883" s="289"/>
      <c r="AC883" s="289"/>
      <c r="AD883" s="32">
        <v>3</v>
      </c>
      <c r="AE883" s="32" t="str">
        <f t="shared" si="139"/>
        <v>25</v>
      </c>
      <c r="AF883" s="32"/>
      <c r="AG883" s="32"/>
      <c r="AH883" s="32"/>
      <c r="AI883" s="32"/>
      <c r="AJ883" s="32"/>
      <c r="AK883" s="32"/>
      <c r="AL883" s="32"/>
      <c r="AM883" s="32">
        <v>748</v>
      </c>
      <c r="AN883" s="32" t="str">
        <f t="shared" si="130"/>
        <v>No Retargeting</v>
      </c>
      <c r="AO883" s="32" t="s">
        <v>589</v>
      </c>
      <c r="AP883" s="32" t="str">
        <f t="shared" si="131"/>
        <v>no contextual</v>
      </c>
      <c r="AQ883" s="32"/>
      <c r="AR883" s="32"/>
      <c r="AS883" s="32"/>
      <c r="AT883" s="32"/>
    </row>
    <row r="884" spans="2:46" ht="15" customHeight="1" x14ac:dyDescent="0.25">
      <c r="B884" s="32">
        <v>20160876</v>
      </c>
      <c r="C884" s="32"/>
      <c r="D884" s="32"/>
      <c r="E884" s="32"/>
      <c r="F884" s="32"/>
      <c r="G884" s="244"/>
      <c r="H884" s="244"/>
      <c r="I884" s="91">
        <f t="shared" si="136"/>
        <v>0</v>
      </c>
      <c r="J884" s="32"/>
      <c r="K884" s="32"/>
      <c r="L884" s="32"/>
      <c r="M884" s="32"/>
      <c r="N884" s="32"/>
      <c r="O884" s="32"/>
      <c r="P884" s="32"/>
      <c r="Q884" s="32"/>
      <c r="R884" s="186"/>
      <c r="S884" s="186"/>
      <c r="T884" s="254"/>
      <c r="U884" s="254">
        <f t="shared" si="132"/>
        <v>0</v>
      </c>
      <c r="V884" s="254">
        <f t="shared" si="133"/>
        <v>0</v>
      </c>
      <c r="W884" s="255"/>
      <c r="X884" s="26">
        <f t="shared" si="137"/>
        <v>0</v>
      </c>
      <c r="Y884" s="26">
        <f t="shared" si="134"/>
        <v>0</v>
      </c>
      <c r="Z884" s="26">
        <f t="shared" si="135"/>
        <v>0</v>
      </c>
      <c r="AA884" s="32" t="str">
        <f t="shared" si="138"/>
        <v>-</v>
      </c>
      <c r="AB884" s="289"/>
      <c r="AC884" s="289"/>
      <c r="AD884" s="32">
        <v>3</v>
      </c>
      <c r="AE884" s="32" t="str">
        <f t="shared" si="139"/>
        <v>25</v>
      </c>
      <c r="AF884" s="32"/>
      <c r="AG884" s="32"/>
      <c r="AH884" s="32"/>
      <c r="AI884" s="32"/>
      <c r="AJ884" s="32"/>
      <c r="AK884" s="32"/>
      <c r="AL884" s="32"/>
      <c r="AM884" s="32">
        <v>749</v>
      </c>
      <c r="AN884" s="32" t="str">
        <f t="shared" si="130"/>
        <v>No Retargeting</v>
      </c>
      <c r="AO884" s="32" t="s">
        <v>589</v>
      </c>
      <c r="AP884" s="32" t="str">
        <f t="shared" si="131"/>
        <v>no contextual</v>
      </c>
      <c r="AQ884" s="32"/>
      <c r="AR884" s="32"/>
      <c r="AS884" s="32"/>
      <c r="AT884" s="32"/>
    </row>
    <row r="885" spans="2:46" ht="15" customHeight="1" x14ac:dyDescent="0.25">
      <c r="B885" s="32">
        <v>20160877</v>
      </c>
      <c r="C885" s="32"/>
      <c r="D885" s="32"/>
      <c r="E885" s="32"/>
      <c r="F885" s="32"/>
      <c r="G885" s="244"/>
      <c r="H885" s="244"/>
      <c r="I885" s="91">
        <f t="shared" si="136"/>
        <v>0</v>
      </c>
      <c r="J885" s="32"/>
      <c r="K885" s="32"/>
      <c r="L885" s="32"/>
      <c r="M885" s="32"/>
      <c r="N885" s="32"/>
      <c r="O885" s="32"/>
      <c r="P885" s="32"/>
      <c r="Q885" s="32"/>
      <c r="R885" s="186"/>
      <c r="S885" s="186"/>
      <c r="T885" s="254"/>
      <c r="U885" s="254">
        <f t="shared" si="132"/>
        <v>0</v>
      </c>
      <c r="V885" s="254">
        <f t="shared" si="133"/>
        <v>0</v>
      </c>
      <c r="W885" s="255"/>
      <c r="X885" s="26">
        <f t="shared" si="137"/>
        <v>0</v>
      </c>
      <c r="Y885" s="26">
        <f t="shared" si="134"/>
        <v>0</v>
      </c>
      <c r="Z885" s="26">
        <f t="shared" si="135"/>
        <v>0</v>
      </c>
      <c r="AA885" s="32" t="str">
        <f t="shared" si="138"/>
        <v>-</v>
      </c>
      <c r="AB885" s="289"/>
      <c r="AC885" s="289"/>
      <c r="AD885" s="32">
        <v>3</v>
      </c>
      <c r="AE885" s="32" t="str">
        <f t="shared" si="139"/>
        <v>25</v>
      </c>
      <c r="AF885" s="32"/>
      <c r="AG885" s="32"/>
      <c r="AH885" s="32"/>
      <c r="AI885" s="32"/>
      <c r="AJ885" s="32"/>
      <c r="AK885" s="32"/>
      <c r="AL885" s="32"/>
      <c r="AM885" s="32">
        <v>750</v>
      </c>
      <c r="AN885" s="32" t="str">
        <f t="shared" si="130"/>
        <v>No Retargeting</v>
      </c>
      <c r="AO885" s="32" t="s">
        <v>589</v>
      </c>
      <c r="AP885" s="32" t="str">
        <f t="shared" si="131"/>
        <v>no contextual</v>
      </c>
      <c r="AQ885" s="32"/>
      <c r="AR885" s="32"/>
      <c r="AS885" s="32"/>
      <c r="AT885" s="32"/>
    </row>
    <row r="886" spans="2:46" ht="15" customHeight="1" x14ac:dyDescent="0.25">
      <c r="B886" s="32">
        <v>20160878</v>
      </c>
      <c r="C886" s="32"/>
      <c r="D886" s="32"/>
      <c r="E886" s="32"/>
      <c r="F886" s="32"/>
      <c r="G886" s="244"/>
      <c r="H886" s="244"/>
      <c r="I886" s="91">
        <f t="shared" si="136"/>
        <v>0</v>
      </c>
      <c r="J886" s="32"/>
      <c r="K886" s="32"/>
      <c r="L886" s="32"/>
      <c r="M886" s="32"/>
      <c r="N886" s="32"/>
      <c r="O886" s="32"/>
      <c r="P886" s="32"/>
      <c r="Q886" s="32"/>
      <c r="R886" s="186"/>
      <c r="S886" s="186"/>
      <c r="T886" s="254"/>
      <c r="U886" s="254">
        <f t="shared" si="132"/>
        <v>0</v>
      </c>
      <c r="V886" s="254">
        <f t="shared" si="133"/>
        <v>0</v>
      </c>
      <c r="W886" s="255"/>
      <c r="X886" s="26">
        <f t="shared" si="137"/>
        <v>0</v>
      </c>
      <c r="Y886" s="26">
        <f t="shared" si="134"/>
        <v>0</v>
      </c>
      <c r="Z886" s="26">
        <f t="shared" si="135"/>
        <v>0</v>
      </c>
      <c r="AA886" s="32" t="str">
        <f t="shared" si="138"/>
        <v>-</v>
      </c>
      <c r="AB886" s="289"/>
      <c r="AC886" s="289"/>
      <c r="AD886" s="32">
        <v>3</v>
      </c>
      <c r="AE886" s="32" t="str">
        <f t="shared" si="139"/>
        <v>25</v>
      </c>
      <c r="AF886" s="32"/>
      <c r="AG886" s="32"/>
      <c r="AH886" s="32"/>
      <c r="AI886" s="32"/>
      <c r="AJ886" s="32"/>
      <c r="AK886" s="32"/>
      <c r="AL886" s="32"/>
      <c r="AM886" s="32">
        <v>751</v>
      </c>
      <c r="AN886" s="32" t="str">
        <f t="shared" si="130"/>
        <v>No Retargeting</v>
      </c>
      <c r="AO886" s="32" t="s">
        <v>589</v>
      </c>
      <c r="AP886" s="32" t="str">
        <f t="shared" si="131"/>
        <v>no contextual</v>
      </c>
      <c r="AQ886" s="32"/>
      <c r="AR886" s="32"/>
      <c r="AS886" s="32"/>
      <c r="AT886" s="32"/>
    </row>
    <row r="887" spans="2:46" ht="15" customHeight="1" x14ac:dyDescent="0.25">
      <c r="B887" s="32">
        <v>20160879</v>
      </c>
      <c r="C887" s="32"/>
      <c r="D887" s="32"/>
      <c r="E887" s="32"/>
      <c r="F887" s="32"/>
      <c r="G887" s="244"/>
      <c r="H887" s="244"/>
      <c r="I887" s="91">
        <f t="shared" si="136"/>
        <v>0</v>
      </c>
      <c r="J887" s="32"/>
      <c r="K887" s="32"/>
      <c r="L887" s="32"/>
      <c r="M887" s="32"/>
      <c r="N887" s="32"/>
      <c r="O887" s="32"/>
      <c r="P887" s="32"/>
      <c r="Q887" s="32"/>
      <c r="R887" s="186"/>
      <c r="S887" s="186"/>
      <c r="T887" s="254"/>
      <c r="U887" s="254">
        <f t="shared" si="132"/>
        <v>0</v>
      </c>
      <c r="V887" s="254">
        <f t="shared" si="133"/>
        <v>0</v>
      </c>
      <c r="W887" s="255"/>
      <c r="X887" s="26">
        <f t="shared" si="137"/>
        <v>0</v>
      </c>
      <c r="Y887" s="26">
        <f t="shared" si="134"/>
        <v>0</v>
      </c>
      <c r="Z887" s="26">
        <f t="shared" si="135"/>
        <v>0</v>
      </c>
      <c r="AA887" s="32" t="str">
        <f t="shared" si="138"/>
        <v>-</v>
      </c>
      <c r="AB887" s="289"/>
      <c r="AC887" s="289"/>
      <c r="AD887" s="32">
        <v>3</v>
      </c>
      <c r="AE887" s="32" t="str">
        <f t="shared" si="139"/>
        <v>25</v>
      </c>
      <c r="AF887" s="32"/>
      <c r="AG887" s="32"/>
      <c r="AH887" s="32"/>
      <c r="AI887" s="32"/>
      <c r="AJ887" s="32"/>
      <c r="AK887" s="32"/>
      <c r="AL887" s="32"/>
      <c r="AM887" s="32">
        <v>752</v>
      </c>
      <c r="AN887" s="32" t="str">
        <f t="shared" si="130"/>
        <v>No Retargeting</v>
      </c>
      <c r="AO887" s="32" t="s">
        <v>589</v>
      </c>
      <c r="AP887" s="32" t="str">
        <f t="shared" si="131"/>
        <v>no contextual</v>
      </c>
      <c r="AQ887" s="32"/>
      <c r="AR887" s="32"/>
      <c r="AS887" s="32"/>
      <c r="AT887" s="32"/>
    </row>
    <row r="888" spans="2:46" ht="15" customHeight="1" x14ac:dyDescent="0.25">
      <c r="B888" s="32">
        <v>20160880</v>
      </c>
      <c r="C888" s="32"/>
      <c r="D888" s="32"/>
      <c r="E888" s="32"/>
      <c r="F888" s="32"/>
      <c r="G888" s="244"/>
      <c r="H888" s="244"/>
      <c r="I888" s="91">
        <f t="shared" si="136"/>
        <v>0</v>
      </c>
      <c r="J888" s="32"/>
      <c r="K888" s="32"/>
      <c r="L888" s="32"/>
      <c r="M888" s="32"/>
      <c r="N888" s="32"/>
      <c r="O888" s="32"/>
      <c r="P888" s="32"/>
      <c r="Q888" s="32"/>
      <c r="R888" s="186"/>
      <c r="S888" s="186"/>
      <c r="T888" s="254"/>
      <c r="U888" s="254">
        <f t="shared" si="132"/>
        <v>0</v>
      </c>
      <c r="V888" s="254">
        <f t="shared" si="133"/>
        <v>0</v>
      </c>
      <c r="W888" s="255"/>
      <c r="X888" s="26">
        <f t="shared" si="137"/>
        <v>0</v>
      </c>
      <c r="Y888" s="26">
        <f t="shared" si="134"/>
        <v>0</v>
      </c>
      <c r="Z888" s="26">
        <f t="shared" si="135"/>
        <v>0</v>
      </c>
      <c r="AA888" s="32" t="str">
        <f t="shared" si="138"/>
        <v>-</v>
      </c>
      <c r="AB888" s="289"/>
      <c r="AC888" s="289"/>
      <c r="AD888" s="32">
        <v>3</v>
      </c>
      <c r="AE888" s="32" t="str">
        <f t="shared" si="139"/>
        <v>25</v>
      </c>
      <c r="AF888" s="32"/>
      <c r="AG888" s="32"/>
      <c r="AH888" s="32"/>
      <c r="AI888" s="32"/>
      <c r="AJ888" s="32"/>
      <c r="AK888" s="32"/>
      <c r="AL888" s="32"/>
      <c r="AM888" s="32">
        <v>753</v>
      </c>
      <c r="AN888" s="32" t="str">
        <f t="shared" si="130"/>
        <v>No Retargeting</v>
      </c>
      <c r="AO888" s="32" t="s">
        <v>589</v>
      </c>
      <c r="AP888" s="32" t="str">
        <f t="shared" si="131"/>
        <v>no contextual</v>
      </c>
      <c r="AQ888" s="32"/>
      <c r="AR888" s="32"/>
      <c r="AS888" s="32"/>
      <c r="AT888" s="32"/>
    </row>
    <row r="889" spans="2:46" ht="15" customHeight="1" x14ac:dyDescent="0.25">
      <c r="B889" s="32">
        <v>20160881</v>
      </c>
      <c r="C889" s="32"/>
      <c r="D889" s="32"/>
      <c r="E889" s="32"/>
      <c r="F889" s="32"/>
      <c r="G889" s="244"/>
      <c r="H889" s="244"/>
      <c r="I889" s="91">
        <f t="shared" si="136"/>
        <v>0</v>
      </c>
      <c r="J889" s="32"/>
      <c r="K889" s="32"/>
      <c r="L889" s="32"/>
      <c r="M889" s="32"/>
      <c r="N889" s="32"/>
      <c r="O889" s="32"/>
      <c r="P889" s="32"/>
      <c r="Q889" s="32"/>
      <c r="R889" s="186"/>
      <c r="S889" s="186"/>
      <c r="T889" s="254"/>
      <c r="U889" s="254">
        <f t="shared" si="132"/>
        <v>0</v>
      </c>
      <c r="V889" s="254">
        <f t="shared" si="133"/>
        <v>0</v>
      </c>
      <c r="W889" s="255"/>
      <c r="X889" s="26">
        <f t="shared" si="137"/>
        <v>0</v>
      </c>
      <c r="Y889" s="26">
        <f t="shared" si="134"/>
        <v>0</v>
      </c>
      <c r="Z889" s="26">
        <f t="shared" si="135"/>
        <v>0</v>
      </c>
      <c r="AA889" s="32" t="str">
        <f t="shared" si="138"/>
        <v>-</v>
      </c>
      <c r="AB889" s="289"/>
      <c r="AC889" s="289"/>
      <c r="AD889" s="32">
        <v>3</v>
      </c>
      <c r="AE889" s="32" t="str">
        <f t="shared" si="139"/>
        <v>25</v>
      </c>
      <c r="AF889" s="32"/>
      <c r="AG889" s="32"/>
      <c r="AH889" s="32"/>
      <c r="AI889" s="32"/>
      <c r="AJ889" s="32"/>
      <c r="AK889" s="32"/>
      <c r="AL889" s="32"/>
      <c r="AM889" s="32">
        <v>754</v>
      </c>
      <c r="AN889" s="32" t="str">
        <f t="shared" si="130"/>
        <v>No Retargeting</v>
      </c>
      <c r="AO889" s="32" t="s">
        <v>589</v>
      </c>
      <c r="AP889" s="32" t="str">
        <f t="shared" si="131"/>
        <v>no contextual</v>
      </c>
      <c r="AQ889" s="32"/>
      <c r="AR889" s="32"/>
      <c r="AS889" s="32"/>
      <c r="AT889" s="32"/>
    </row>
    <row r="890" spans="2:46" ht="15" customHeight="1" x14ac:dyDescent="0.25">
      <c r="B890" s="32">
        <v>20160882</v>
      </c>
      <c r="C890" s="32"/>
      <c r="D890" s="32"/>
      <c r="E890" s="32"/>
      <c r="F890" s="32"/>
      <c r="G890" s="244"/>
      <c r="H890" s="244"/>
      <c r="I890" s="91">
        <f t="shared" si="136"/>
        <v>0</v>
      </c>
      <c r="J890" s="32"/>
      <c r="K890" s="32"/>
      <c r="L890" s="32"/>
      <c r="M890" s="32"/>
      <c r="N890" s="32"/>
      <c r="O890" s="32"/>
      <c r="P890" s="32"/>
      <c r="Q890" s="32"/>
      <c r="R890" s="186"/>
      <c r="S890" s="186"/>
      <c r="T890" s="254"/>
      <c r="U890" s="254">
        <f t="shared" si="132"/>
        <v>0</v>
      </c>
      <c r="V890" s="254">
        <f t="shared" si="133"/>
        <v>0</v>
      </c>
      <c r="W890" s="255"/>
      <c r="X890" s="26">
        <f t="shared" si="137"/>
        <v>0</v>
      </c>
      <c r="Y890" s="26">
        <f t="shared" si="134"/>
        <v>0</v>
      </c>
      <c r="Z890" s="26">
        <f t="shared" si="135"/>
        <v>0</v>
      </c>
      <c r="AA890" s="32" t="str">
        <f t="shared" si="138"/>
        <v>-</v>
      </c>
      <c r="AB890" s="289"/>
      <c r="AC890" s="289"/>
      <c r="AD890" s="32">
        <v>3</v>
      </c>
      <c r="AE890" s="32" t="str">
        <f t="shared" si="139"/>
        <v>25</v>
      </c>
      <c r="AF890" s="32"/>
      <c r="AG890" s="32"/>
      <c r="AH890" s="32"/>
      <c r="AI890" s="32"/>
      <c r="AJ890" s="32"/>
      <c r="AK890" s="32"/>
      <c r="AL890" s="32"/>
      <c r="AM890" s="32">
        <v>755</v>
      </c>
      <c r="AN890" s="32" t="str">
        <f t="shared" si="130"/>
        <v>No Retargeting</v>
      </c>
      <c r="AO890" s="32" t="s">
        <v>589</v>
      </c>
      <c r="AP890" s="32" t="str">
        <f t="shared" si="131"/>
        <v>no contextual</v>
      </c>
      <c r="AQ890" s="32"/>
      <c r="AR890" s="32"/>
      <c r="AS890" s="32"/>
      <c r="AT890" s="32"/>
    </row>
    <row r="891" spans="2:46" ht="15" customHeight="1" x14ac:dyDescent="0.25">
      <c r="B891" s="32">
        <v>20160883</v>
      </c>
      <c r="C891" s="32"/>
      <c r="D891" s="32"/>
      <c r="E891" s="32"/>
      <c r="F891" s="32"/>
      <c r="G891" s="244"/>
      <c r="H891" s="244"/>
      <c r="I891" s="91">
        <f t="shared" si="136"/>
        <v>0</v>
      </c>
      <c r="J891" s="32"/>
      <c r="K891" s="32"/>
      <c r="L891" s="32"/>
      <c r="M891" s="32"/>
      <c r="N891" s="32"/>
      <c r="O891" s="32"/>
      <c r="P891" s="32"/>
      <c r="Q891" s="32"/>
      <c r="R891" s="186"/>
      <c r="S891" s="186"/>
      <c r="T891" s="254"/>
      <c r="U891" s="254">
        <f t="shared" si="132"/>
        <v>0</v>
      </c>
      <c r="V891" s="254">
        <f t="shared" si="133"/>
        <v>0</v>
      </c>
      <c r="W891" s="255"/>
      <c r="X891" s="26">
        <f t="shared" si="137"/>
        <v>0</v>
      </c>
      <c r="Y891" s="26">
        <f t="shared" si="134"/>
        <v>0</v>
      </c>
      <c r="Z891" s="26">
        <f t="shared" si="135"/>
        <v>0</v>
      </c>
      <c r="AA891" s="32" t="str">
        <f t="shared" si="138"/>
        <v>-</v>
      </c>
      <c r="AB891" s="289"/>
      <c r="AC891" s="289"/>
      <c r="AD891" s="32">
        <v>3</v>
      </c>
      <c r="AE891" s="32" t="str">
        <f t="shared" si="139"/>
        <v>25</v>
      </c>
      <c r="AF891" s="32"/>
      <c r="AG891" s="32"/>
      <c r="AH891" s="32"/>
      <c r="AI891" s="32"/>
      <c r="AJ891" s="32"/>
      <c r="AK891" s="32"/>
      <c r="AL891" s="32"/>
      <c r="AM891" s="32">
        <v>756</v>
      </c>
      <c r="AN891" s="32" t="str">
        <f t="shared" si="130"/>
        <v>No Retargeting</v>
      </c>
      <c r="AO891" s="32" t="s">
        <v>589</v>
      </c>
      <c r="AP891" s="32" t="str">
        <f t="shared" si="131"/>
        <v>no contextual</v>
      </c>
      <c r="AQ891" s="32"/>
      <c r="AR891" s="32"/>
      <c r="AS891" s="32"/>
      <c r="AT891" s="32"/>
    </row>
    <row r="892" spans="2:46" ht="15" customHeight="1" x14ac:dyDescent="0.25">
      <c r="B892" s="32">
        <v>20160884</v>
      </c>
      <c r="C892" s="32"/>
      <c r="D892" s="32"/>
      <c r="E892" s="32"/>
      <c r="F892" s="32"/>
      <c r="G892" s="244"/>
      <c r="H892" s="244"/>
      <c r="I892" s="91">
        <f t="shared" si="136"/>
        <v>0</v>
      </c>
      <c r="J892" s="32"/>
      <c r="K892" s="32"/>
      <c r="L892" s="32"/>
      <c r="M892" s="32"/>
      <c r="N892" s="32"/>
      <c r="O892" s="32"/>
      <c r="P892" s="32"/>
      <c r="Q892" s="32"/>
      <c r="R892" s="186"/>
      <c r="S892" s="186"/>
      <c r="T892" s="254"/>
      <c r="U892" s="254">
        <f t="shared" si="132"/>
        <v>0</v>
      </c>
      <c r="V892" s="254">
        <f t="shared" si="133"/>
        <v>0</v>
      </c>
      <c r="W892" s="255"/>
      <c r="X892" s="26">
        <f t="shared" si="137"/>
        <v>0</v>
      </c>
      <c r="Y892" s="26">
        <f t="shared" si="134"/>
        <v>0</v>
      </c>
      <c r="Z892" s="26">
        <f t="shared" si="135"/>
        <v>0</v>
      </c>
      <c r="AA892" s="32" t="str">
        <f t="shared" si="138"/>
        <v>-</v>
      </c>
      <c r="AB892" s="289"/>
      <c r="AC892" s="289"/>
      <c r="AD892" s="32">
        <v>3</v>
      </c>
      <c r="AE892" s="32" t="str">
        <f t="shared" si="139"/>
        <v>25</v>
      </c>
      <c r="AF892" s="32"/>
      <c r="AG892" s="32"/>
      <c r="AH892" s="32"/>
      <c r="AI892" s="32"/>
      <c r="AJ892" s="32"/>
      <c r="AK892" s="32"/>
      <c r="AL892" s="32"/>
      <c r="AM892" s="32">
        <v>757</v>
      </c>
      <c r="AN892" s="32" t="str">
        <f t="shared" si="130"/>
        <v>No Retargeting</v>
      </c>
      <c r="AO892" s="32" t="s">
        <v>589</v>
      </c>
      <c r="AP892" s="32" t="str">
        <f t="shared" si="131"/>
        <v>no contextual</v>
      </c>
      <c r="AQ892" s="32"/>
      <c r="AR892" s="32"/>
      <c r="AS892" s="32"/>
      <c r="AT892" s="32"/>
    </row>
    <row r="893" spans="2:46" ht="15" customHeight="1" x14ac:dyDescent="0.25">
      <c r="B893" s="32">
        <v>20160885</v>
      </c>
      <c r="C893" s="32"/>
      <c r="D893" s="32"/>
      <c r="E893" s="32"/>
      <c r="F893" s="32"/>
      <c r="G893" s="244"/>
      <c r="H893" s="244"/>
      <c r="I893" s="91">
        <f t="shared" si="136"/>
        <v>0</v>
      </c>
      <c r="J893" s="32"/>
      <c r="K893" s="32"/>
      <c r="L893" s="32"/>
      <c r="M893" s="32"/>
      <c r="N893" s="32"/>
      <c r="O893" s="32"/>
      <c r="P893" s="32"/>
      <c r="Q893" s="32"/>
      <c r="R893" s="186"/>
      <c r="S893" s="186"/>
      <c r="T893" s="254"/>
      <c r="U893" s="254">
        <f t="shared" si="132"/>
        <v>0</v>
      </c>
      <c r="V893" s="254">
        <f t="shared" si="133"/>
        <v>0</v>
      </c>
      <c r="W893" s="255"/>
      <c r="X893" s="26">
        <f t="shared" si="137"/>
        <v>0</v>
      </c>
      <c r="Y893" s="26">
        <f t="shared" si="134"/>
        <v>0</v>
      </c>
      <c r="Z893" s="26">
        <f t="shared" si="135"/>
        <v>0</v>
      </c>
      <c r="AA893" s="32" t="str">
        <f t="shared" si="138"/>
        <v>-</v>
      </c>
      <c r="AB893" s="289"/>
      <c r="AC893" s="289"/>
      <c r="AD893" s="32">
        <v>3</v>
      </c>
      <c r="AE893" s="32" t="str">
        <f t="shared" si="139"/>
        <v>25</v>
      </c>
      <c r="AF893" s="32"/>
      <c r="AG893" s="32"/>
      <c r="AH893" s="32"/>
      <c r="AI893" s="32"/>
      <c r="AJ893" s="32"/>
      <c r="AK893" s="32"/>
      <c r="AL893" s="32"/>
      <c r="AM893" s="32">
        <v>758</v>
      </c>
      <c r="AN893" s="32" t="str">
        <f t="shared" si="130"/>
        <v>No Retargeting</v>
      </c>
      <c r="AO893" s="32" t="s">
        <v>589</v>
      </c>
      <c r="AP893" s="32" t="str">
        <f t="shared" si="131"/>
        <v>no contextual</v>
      </c>
      <c r="AQ893" s="32"/>
      <c r="AR893" s="32"/>
      <c r="AS893" s="32"/>
      <c r="AT893" s="32"/>
    </row>
    <row r="894" spans="2:46" ht="15" customHeight="1" x14ac:dyDescent="0.25">
      <c r="B894" s="32">
        <v>20160886</v>
      </c>
      <c r="C894" s="32"/>
      <c r="D894" s="32"/>
      <c r="E894" s="32"/>
      <c r="F894" s="32"/>
      <c r="G894" s="244"/>
      <c r="H894" s="244"/>
      <c r="I894" s="91">
        <f t="shared" si="136"/>
        <v>0</v>
      </c>
      <c r="J894" s="32"/>
      <c r="K894" s="32"/>
      <c r="L894" s="32"/>
      <c r="M894" s="32"/>
      <c r="N894" s="32"/>
      <c r="O894" s="32"/>
      <c r="P894" s="32"/>
      <c r="Q894" s="32"/>
      <c r="R894" s="186"/>
      <c r="S894" s="186"/>
      <c r="T894" s="254"/>
      <c r="U894" s="254">
        <f t="shared" si="132"/>
        <v>0</v>
      </c>
      <c r="V894" s="254">
        <f t="shared" si="133"/>
        <v>0</v>
      </c>
      <c r="W894" s="255"/>
      <c r="X894" s="26">
        <f t="shared" si="137"/>
        <v>0</v>
      </c>
      <c r="Y894" s="26">
        <f t="shared" si="134"/>
        <v>0</v>
      </c>
      <c r="Z894" s="26">
        <f t="shared" si="135"/>
        <v>0</v>
      </c>
      <c r="AA894" s="32" t="str">
        <f t="shared" si="138"/>
        <v>-</v>
      </c>
      <c r="AB894" s="289"/>
      <c r="AC894" s="289"/>
      <c r="AD894" s="32">
        <v>3</v>
      </c>
      <c r="AE894" s="32" t="str">
        <f t="shared" si="139"/>
        <v>25</v>
      </c>
      <c r="AF894" s="32"/>
      <c r="AG894" s="32"/>
      <c r="AH894" s="32"/>
      <c r="AI894" s="32"/>
      <c r="AJ894" s="32"/>
      <c r="AK894" s="32"/>
      <c r="AL894" s="32"/>
      <c r="AM894" s="32">
        <v>759</v>
      </c>
      <c r="AN894" s="32" t="str">
        <f t="shared" si="130"/>
        <v>No Retargeting</v>
      </c>
      <c r="AO894" s="32" t="s">
        <v>589</v>
      </c>
      <c r="AP894" s="32" t="str">
        <f t="shared" si="131"/>
        <v>no contextual</v>
      </c>
      <c r="AQ894" s="32"/>
      <c r="AR894" s="32"/>
      <c r="AS894" s="32"/>
      <c r="AT894" s="32"/>
    </row>
    <row r="895" spans="2:46" ht="15" customHeight="1" x14ac:dyDescent="0.25">
      <c r="B895" s="32">
        <v>20160887</v>
      </c>
      <c r="C895" s="32"/>
      <c r="D895" s="32"/>
      <c r="E895" s="32"/>
      <c r="F895" s="32"/>
      <c r="G895" s="244"/>
      <c r="H895" s="244"/>
      <c r="I895" s="91">
        <f t="shared" si="136"/>
        <v>0</v>
      </c>
      <c r="J895" s="32"/>
      <c r="K895" s="32"/>
      <c r="L895" s="32"/>
      <c r="M895" s="32"/>
      <c r="N895" s="32"/>
      <c r="O895" s="32"/>
      <c r="P895" s="32"/>
      <c r="Q895" s="32"/>
      <c r="R895" s="186"/>
      <c r="S895" s="186"/>
      <c r="T895" s="254"/>
      <c r="U895" s="254">
        <f t="shared" si="132"/>
        <v>0</v>
      </c>
      <c r="V895" s="254">
        <f t="shared" si="133"/>
        <v>0</v>
      </c>
      <c r="W895" s="255"/>
      <c r="X895" s="26">
        <f t="shared" si="137"/>
        <v>0</v>
      </c>
      <c r="Y895" s="26">
        <f t="shared" si="134"/>
        <v>0</v>
      </c>
      <c r="Z895" s="26">
        <f t="shared" si="135"/>
        <v>0</v>
      </c>
      <c r="AA895" s="32" t="str">
        <f t="shared" si="138"/>
        <v>-</v>
      </c>
      <c r="AB895" s="289"/>
      <c r="AC895" s="289"/>
      <c r="AD895" s="32">
        <v>3</v>
      </c>
      <c r="AE895" s="32" t="str">
        <f t="shared" si="139"/>
        <v>25</v>
      </c>
      <c r="AF895" s="32"/>
      <c r="AG895" s="32"/>
      <c r="AH895" s="32"/>
      <c r="AI895" s="32"/>
      <c r="AJ895" s="32"/>
      <c r="AK895" s="32"/>
      <c r="AL895" s="32"/>
      <c r="AM895" s="32">
        <v>760</v>
      </c>
      <c r="AN895" s="32" t="str">
        <f t="shared" si="130"/>
        <v>No Retargeting</v>
      </c>
      <c r="AO895" s="32" t="s">
        <v>589</v>
      </c>
      <c r="AP895" s="32" t="str">
        <f t="shared" si="131"/>
        <v>no contextual</v>
      </c>
      <c r="AQ895" s="32"/>
      <c r="AR895" s="32"/>
      <c r="AS895" s="32"/>
      <c r="AT895" s="32"/>
    </row>
    <row r="896" spans="2:46" ht="15" customHeight="1" x14ac:dyDescent="0.25">
      <c r="B896" s="32">
        <v>20160888</v>
      </c>
      <c r="C896" s="32"/>
      <c r="D896" s="32"/>
      <c r="E896" s="32"/>
      <c r="F896" s="32"/>
      <c r="G896" s="244"/>
      <c r="H896" s="244"/>
      <c r="I896" s="91">
        <f t="shared" si="136"/>
        <v>0</v>
      </c>
      <c r="J896" s="32"/>
      <c r="K896" s="32"/>
      <c r="L896" s="32"/>
      <c r="M896" s="32"/>
      <c r="N896" s="32"/>
      <c r="O896" s="32"/>
      <c r="P896" s="32"/>
      <c r="Q896" s="32"/>
      <c r="R896" s="186"/>
      <c r="S896" s="186"/>
      <c r="T896" s="254"/>
      <c r="U896" s="254">
        <f t="shared" si="132"/>
        <v>0</v>
      </c>
      <c r="V896" s="254">
        <f t="shared" si="133"/>
        <v>0</v>
      </c>
      <c r="W896" s="255"/>
      <c r="X896" s="26">
        <f t="shared" si="137"/>
        <v>0</v>
      </c>
      <c r="Y896" s="26">
        <f t="shared" si="134"/>
        <v>0</v>
      </c>
      <c r="Z896" s="26">
        <f t="shared" si="135"/>
        <v>0</v>
      </c>
      <c r="AA896" s="32" t="str">
        <f t="shared" si="138"/>
        <v>-</v>
      </c>
      <c r="AB896" s="289"/>
      <c r="AC896" s="289"/>
      <c r="AD896" s="32">
        <v>3</v>
      </c>
      <c r="AE896" s="32" t="str">
        <f t="shared" si="139"/>
        <v>25</v>
      </c>
      <c r="AF896" s="32"/>
      <c r="AG896" s="32"/>
      <c r="AH896" s="32"/>
      <c r="AI896" s="32"/>
      <c r="AJ896" s="32"/>
      <c r="AK896" s="32"/>
      <c r="AL896" s="32"/>
      <c r="AM896" s="32">
        <v>761</v>
      </c>
      <c r="AN896" s="32" t="str">
        <f t="shared" si="130"/>
        <v>No Retargeting</v>
      </c>
      <c r="AO896" s="32" t="s">
        <v>589</v>
      </c>
      <c r="AP896" s="32" t="str">
        <f t="shared" si="131"/>
        <v>no contextual</v>
      </c>
      <c r="AQ896" s="32"/>
      <c r="AR896" s="32"/>
      <c r="AS896" s="32"/>
      <c r="AT896" s="32"/>
    </row>
    <row r="897" spans="2:46" ht="15" customHeight="1" x14ac:dyDescent="0.25">
      <c r="B897" s="32">
        <v>20160889</v>
      </c>
      <c r="C897" s="32"/>
      <c r="D897" s="32"/>
      <c r="E897" s="32"/>
      <c r="F897" s="32"/>
      <c r="G897" s="244"/>
      <c r="H897" s="244"/>
      <c r="I897" s="91">
        <f t="shared" si="136"/>
        <v>0</v>
      </c>
      <c r="J897" s="32"/>
      <c r="K897" s="32"/>
      <c r="L897" s="32"/>
      <c r="M897" s="32"/>
      <c r="N897" s="32"/>
      <c r="O897" s="32"/>
      <c r="P897" s="32"/>
      <c r="Q897" s="32"/>
      <c r="R897" s="186"/>
      <c r="S897" s="186"/>
      <c r="T897" s="254"/>
      <c r="U897" s="254">
        <f t="shared" si="132"/>
        <v>0</v>
      </c>
      <c r="V897" s="254">
        <f t="shared" si="133"/>
        <v>0</v>
      </c>
      <c r="W897" s="255"/>
      <c r="X897" s="26">
        <f t="shared" si="137"/>
        <v>0</v>
      </c>
      <c r="Y897" s="26">
        <f t="shared" si="134"/>
        <v>0</v>
      </c>
      <c r="Z897" s="26">
        <f t="shared" si="135"/>
        <v>0</v>
      </c>
      <c r="AA897" s="32" t="str">
        <f t="shared" si="138"/>
        <v>-</v>
      </c>
      <c r="AB897" s="289"/>
      <c r="AC897" s="289"/>
      <c r="AD897" s="32">
        <v>3</v>
      </c>
      <c r="AE897" s="32" t="str">
        <f t="shared" si="139"/>
        <v>25</v>
      </c>
      <c r="AF897" s="32"/>
      <c r="AG897" s="32"/>
      <c r="AH897" s="32"/>
      <c r="AI897" s="32"/>
      <c r="AJ897" s="32"/>
      <c r="AK897" s="32"/>
      <c r="AL897" s="32"/>
      <c r="AM897" s="32">
        <v>762</v>
      </c>
      <c r="AN897" s="32" t="str">
        <f t="shared" si="130"/>
        <v>No Retargeting</v>
      </c>
      <c r="AO897" s="32" t="s">
        <v>589</v>
      </c>
      <c r="AP897" s="32" t="str">
        <f t="shared" si="131"/>
        <v>no contextual</v>
      </c>
      <c r="AQ897" s="32"/>
      <c r="AR897" s="32"/>
      <c r="AS897" s="32"/>
      <c r="AT897" s="32"/>
    </row>
    <row r="898" spans="2:46" ht="15" customHeight="1" x14ac:dyDescent="0.25">
      <c r="B898" s="32">
        <v>20160890</v>
      </c>
      <c r="C898" s="32"/>
      <c r="D898" s="32"/>
      <c r="E898" s="32"/>
      <c r="F898" s="32"/>
      <c r="G898" s="244"/>
      <c r="H898" s="244"/>
      <c r="I898" s="91">
        <f t="shared" si="136"/>
        <v>0</v>
      </c>
      <c r="J898" s="32"/>
      <c r="K898" s="32"/>
      <c r="L898" s="32"/>
      <c r="M898" s="32"/>
      <c r="N898" s="32"/>
      <c r="O898" s="32"/>
      <c r="P898" s="32"/>
      <c r="Q898" s="32"/>
      <c r="R898" s="186"/>
      <c r="S898" s="186"/>
      <c r="T898" s="254"/>
      <c r="U898" s="254">
        <f t="shared" si="132"/>
        <v>0</v>
      </c>
      <c r="V898" s="254">
        <f t="shared" si="133"/>
        <v>0</v>
      </c>
      <c r="W898" s="255"/>
      <c r="X898" s="26">
        <f t="shared" si="137"/>
        <v>0</v>
      </c>
      <c r="Y898" s="26">
        <f t="shared" si="134"/>
        <v>0</v>
      </c>
      <c r="Z898" s="26">
        <f t="shared" si="135"/>
        <v>0</v>
      </c>
      <c r="AA898" s="32" t="str">
        <f t="shared" si="138"/>
        <v>-</v>
      </c>
      <c r="AB898" s="289"/>
      <c r="AC898" s="289"/>
      <c r="AD898" s="32">
        <v>3</v>
      </c>
      <c r="AE898" s="32" t="str">
        <f t="shared" si="139"/>
        <v>25</v>
      </c>
      <c r="AF898" s="32"/>
      <c r="AG898" s="32"/>
      <c r="AH898" s="32"/>
      <c r="AI898" s="32"/>
      <c r="AJ898" s="32"/>
      <c r="AK898" s="32"/>
      <c r="AL898" s="32"/>
      <c r="AM898" s="32">
        <v>763</v>
      </c>
      <c r="AN898" s="32" t="str">
        <f t="shared" si="130"/>
        <v>No Retargeting</v>
      </c>
      <c r="AO898" s="32" t="s">
        <v>589</v>
      </c>
      <c r="AP898" s="32" t="str">
        <f t="shared" si="131"/>
        <v>no contextual</v>
      </c>
      <c r="AQ898" s="32"/>
      <c r="AR898" s="32"/>
      <c r="AS898" s="32"/>
      <c r="AT898" s="32"/>
    </row>
    <row r="899" spans="2:46" ht="15" customHeight="1" x14ac:dyDescent="0.25">
      <c r="B899" s="32">
        <v>20160891</v>
      </c>
      <c r="C899" s="32"/>
      <c r="D899" s="32"/>
      <c r="E899" s="32"/>
      <c r="F899" s="32"/>
      <c r="G899" s="244"/>
      <c r="H899" s="244"/>
      <c r="I899" s="91">
        <f t="shared" si="136"/>
        <v>0</v>
      </c>
      <c r="J899" s="32"/>
      <c r="K899" s="32"/>
      <c r="L899" s="32"/>
      <c r="M899" s="32"/>
      <c r="N899" s="32"/>
      <c r="O899" s="32"/>
      <c r="P899" s="32"/>
      <c r="Q899" s="32"/>
      <c r="R899" s="186"/>
      <c r="S899" s="186"/>
      <c r="T899" s="254"/>
      <c r="U899" s="254">
        <f t="shared" si="132"/>
        <v>0</v>
      </c>
      <c r="V899" s="254">
        <f t="shared" si="133"/>
        <v>0</v>
      </c>
      <c r="W899" s="255"/>
      <c r="X899" s="26">
        <f t="shared" si="137"/>
        <v>0</v>
      </c>
      <c r="Y899" s="26">
        <f t="shared" si="134"/>
        <v>0</v>
      </c>
      <c r="Z899" s="26">
        <f t="shared" si="135"/>
        <v>0</v>
      </c>
      <c r="AA899" s="32" t="str">
        <f t="shared" si="138"/>
        <v>-</v>
      </c>
      <c r="AB899" s="289"/>
      <c r="AC899" s="289"/>
      <c r="AD899" s="32">
        <v>3</v>
      </c>
      <c r="AE899" s="32" t="str">
        <f t="shared" si="139"/>
        <v>25</v>
      </c>
      <c r="AF899" s="32"/>
      <c r="AG899" s="32"/>
      <c r="AH899" s="32"/>
      <c r="AI899" s="32"/>
      <c r="AJ899" s="32"/>
      <c r="AK899" s="32"/>
      <c r="AL899" s="32"/>
      <c r="AM899" s="32">
        <v>764</v>
      </c>
      <c r="AN899" s="32" t="str">
        <f t="shared" si="130"/>
        <v>No Retargeting</v>
      </c>
      <c r="AO899" s="32" t="s">
        <v>589</v>
      </c>
      <c r="AP899" s="32" t="str">
        <f t="shared" si="131"/>
        <v>no contextual</v>
      </c>
      <c r="AQ899" s="32"/>
      <c r="AR899" s="32"/>
      <c r="AS899" s="32"/>
      <c r="AT899" s="32"/>
    </row>
    <row r="900" spans="2:46" ht="15" customHeight="1" x14ac:dyDescent="0.25">
      <c r="B900" s="32">
        <v>20160892</v>
      </c>
      <c r="C900" s="32"/>
      <c r="D900" s="32"/>
      <c r="E900" s="32"/>
      <c r="F900" s="32"/>
      <c r="G900" s="244"/>
      <c r="H900" s="244"/>
      <c r="I900" s="91">
        <f t="shared" si="136"/>
        <v>0</v>
      </c>
      <c r="J900" s="32"/>
      <c r="K900" s="32"/>
      <c r="L900" s="32"/>
      <c r="M900" s="32"/>
      <c r="N900" s="32"/>
      <c r="O900" s="32"/>
      <c r="P900" s="32"/>
      <c r="Q900" s="32"/>
      <c r="R900" s="186"/>
      <c r="S900" s="186"/>
      <c r="T900" s="254"/>
      <c r="U900" s="254">
        <f t="shared" si="132"/>
        <v>0</v>
      </c>
      <c r="V900" s="254">
        <f t="shared" si="133"/>
        <v>0</v>
      </c>
      <c r="W900" s="255"/>
      <c r="X900" s="26">
        <f t="shared" si="137"/>
        <v>0</v>
      </c>
      <c r="Y900" s="26">
        <f t="shared" si="134"/>
        <v>0</v>
      </c>
      <c r="Z900" s="26">
        <f t="shared" si="135"/>
        <v>0</v>
      </c>
      <c r="AA900" s="32" t="str">
        <f t="shared" si="138"/>
        <v>-</v>
      </c>
      <c r="AB900" s="289"/>
      <c r="AC900" s="289"/>
      <c r="AD900" s="32">
        <v>3</v>
      </c>
      <c r="AE900" s="32" t="str">
        <f t="shared" si="139"/>
        <v>25</v>
      </c>
      <c r="AF900" s="32"/>
      <c r="AG900" s="32"/>
      <c r="AH900" s="32"/>
      <c r="AI900" s="32"/>
      <c r="AJ900" s="32"/>
      <c r="AK900" s="32"/>
      <c r="AL900" s="32"/>
      <c r="AM900" s="32">
        <v>765</v>
      </c>
      <c r="AN900" s="32" t="str">
        <f t="shared" si="130"/>
        <v>No Retargeting</v>
      </c>
      <c r="AO900" s="32" t="s">
        <v>589</v>
      </c>
      <c r="AP900" s="32" t="str">
        <f t="shared" si="131"/>
        <v>no contextual</v>
      </c>
      <c r="AQ900" s="32"/>
      <c r="AR900" s="32"/>
      <c r="AS900" s="32"/>
      <c r="AT900" s="32"/>
    </row>
    <row r="901" spans="2:46" ht="15" customHeight="1" x14ac:dyDescent="0.25">
      <c r="B901" s="32">
        <v>20160893</v>
      </c>
      <c r="C901" s="32"/>
      <c r="D901" s="32"/>
      <c r="E901" s="32"/>
      <c r="F901" s="32"/>
      <c r="G901" s="244"/>
      <c r="H901" s="244"/>
      <c r="I901" s="91">
        <f t="shared" si="136"/>
        <v>0</v>
      </c>
      <c r="J901" s="32"/>
      <c r="K901" s="32"/>
      <c r="L901" s="32"/>
      <c r="M901" s="32"/>
      <c r="N901" s="32"/>
      <c r="O901" s="32"/>
      <c r="P901" s="32"/>
      <c r="Q901" s="32"/>
      <c r="R901" s="186"/>
      <c r="S901" s="186"/>
      <c r="T901" s="254"/>
      <c r="U901" s="254">
        <f t="shared" si="132"/>
        <v>0</v>
      </c>
      <c r="V901" s="254">
        <f t="shared" si="133"/>
        <v>0</v>
      </c>
      <c r="W901" s="255"/>
      <c r="X901" s="26">
        <f t="shared" si="137"/>
        <v>0</v>
      </c>
      <c r="Y901" s="26">
        <f t="shared" si="134"/>
        <v>0</v>
      </c>
      <c r="Z901" s="26">
        <f t="shared" si="135"/>
        <v>0</v>
      </c>
      <c r="AA901" s="32" t="str">
        <f t="shared" si="138"/>
        <v>-</v>
      </c>
      <c r="AB901" s="289"/>
      <c r="AC901" s="289"/>
      <c r="AD901" s="32">
        <v>3</v>
      </c>
      <c r="AE901" s="32" t="str">
        <f t="shared" si="139"/>
        <v>25</v>
      </c>
      <c r="AF901" s="32"/>
      <c r="AG901" s="32"/>
      <c r="AH901" s="32"/>
      <c r="AI901" s="32"/>
      <c r="AJ901" s="32"/>
      <c r="AK901" s="32"/>
      <c r="AL901" s="32"/>
      <c r="AM901" s="32">
        <v>766</v>
      </c>
      <c r="AN901" s="32" t="str">
        <f t="shared" si="130"/>
        <v>No Retargeting</v>
      </c>
      <c r="AO901" s="32" t="s">
        <v>589</v>
      </c>
      <c r="AP901" s="32" t="str">
        <f t="shared" si="131"/>
        <v>no contextual</v>
      </c>
      <c r="AQ901" s="32"/>
      <c r="AR901" s="32"/>
      <c r="AS901" s="32"/>
      <c r="AT901" s="32"/>
    </row>
    <row r="902" spans="2:46" ht="15" customHeight="1" x14ac:dyDescent="0.25">
      <c r="B902" s="32">
        <v>20160894</v>
      </c>
      <c r="C902" s="32"/>
      <c r="D902" s="32"/>
      <c r="E902" s="32"/>
      <c r="F902" s="32"/>
      <c r="G902" s="244"/>
      <c r="H902" s="244"/>
      <c r="I902" s="91">
        <f t="shared" si="136"/>
        <v>0</v>
      </c>
      <c r="J902" s="32"/>
      <c r="K902" s="32"/>
      <c r="L902" s="32"/>
      <c r="M902" s="32"/>
      <c r="N902" s="32"/>
      <c r="O902" s="32"/>
      <c r="P902" s="32"/>
      <c r="Q902" s="32"/>
      <c r="R902" s="186"/>
      <c r="S902" s="186"/>
      <c r="T902" s="254"/>
      <c r="U902" s="254">
        <f t="shared" si="132"/>
        <v>0</v>
      </c>
      <c r="V902" s="254">
        <f t="shared" si="133"/>
        <v>0</v>
      </c>
      <c r="W902" s="255"/>
      <c r="X902" s="26">
        <f t="shared" si="137"/>
        <v>0</v>
      </c>
      <c r="Y902" s="26">
        <f t="shared" si="134"/>
        <v>0</v>
      </c>
      <c r="Z902" s="26">
        <f t="shared" si="135"/>
        <v>0</v>
      </c>
      <c r="AA902" s="32" t="str">
        <f t="shared" si="138"/>
        <v>-</v>
      </c>
      <c r="AB902" s="289"/>
      <c r="AC902" s="289"/>
      <c r="AD902" s="32">
        <v>3</v>
      </c>
      <c r="AE902" s="32" t="str">
        <f t="shared" si="139"/>
        <v>25</v>
      </c>
      <c r="AF902" s="32"/>
      <c r="AG902" s="32"/>
      <c r="AH902" s="32"/>
      <c r="AI902" s="32"/>
      <c r="AJ902" s="32"/>
      <c r="AK902" s="32"/>
      <c r="AL902" s="32"/>
      <c r="AM902" s="32">
        <v>767</v>
      </c>
      <c r="AN902" s="32" t="str">
        <f t="shared" si="130"/>
        <v>No Retargeting</v>
      </c>
      <c r="AO902" s="32" t="s">
        <v>589</v>
      </c>
      <c r="AP902" s="32" t="str">
        <f t="shared" si="131"/>
        <v>no contextual</v>
      </c>
      <c r="AQ902" s="32"/>
      <c r="AR902" s="32"/>
      <c r="AS902" s="32"/>
      <c r="AT902" s="32"/>
    </row>
    <row r="903" spans="2:46" ht="15" customHeight="1" x14ac:dyDescent="0.25">
      <c r="B903" s="32">
        <v>20160895</v>
      </c>
      <c r="C903" s="32"/>
      <c r="D903" s="32"/>
      <c r="E903" s="32"/>
      <c r="F903" s="32"/>
      <c r="G903" s="244"/>
      <c r="H903" s="244"/>
      <c r="I903" s="91">
        <f t="shared" si="136"/>
        <v>0</v>
      </c>
      <c r="J903" s="32"/>
      <c r="K903" s="32"/>
      <c r="L903" s="32"/>
      <c r="M903" s="32"/>
      <c r="N903" s="32"/>
      <c r="O903" s="32"/>
      <c r="P903" s="32"/>
      <c r="Q903" s="32"/>
      <c r="R903" s="186"/>
      <c r="S903" s="186"/>
      <c r="T903" s="254"/>
      <c r="U903" s="254">
        <f t="shared" si="132"/>
        <v>0</v>
      </c>
      <c r="V903" s="254">
        <f t="shared" si="133"/>
        <v>0</v>
      </c>
      <c r="W903" s="255"/>
      <c r="X903" s="26">
        <f t="shared" si="137"/>
        <v>0</v>
      </c>
      <c r="Y903" s="26">
        <f t="shared" si="134"/>
        <v>0</v>
      </c>
      <c r="Z903" s="26">
        <f t="shared" si="135"/>
        <v>0</v>
      </c>
      <c r="AA903" s="32" t="str">
        <f t="shared" si="138"/>
        <v>-</v>
      </c>
      <c r="AB903" s="289"/>
      <c r="AC903" s="289"/>
      <c r="AD903" s="32">
        <v>3</v>
      </c>
      <c r="AE903" s="32" t="str">
        <f t="shared" si="139"/>
        <v>25</v>
      </c>
      <c r="AF903" s="32"/>
      <c r="AG903" s="32"/>
      <c r="AH903" s="32"/>
      <c r="AI903" s="32"/>
      <c r="AJ903" s="32"/>
      <c r="AK903" s="32"/>
      <c r="AL903" s="32"/>
      <c r="AM903" s="32">
        <v>768</v>
      </c>
      <c r="AN903" s="32" t="str">
        <f t="shared" si="130"/>
        <v>No Retargeting</v>
      </c>
      <c r="AO903" s="32" t="s">
        <v>589</v>
      </c>
      <c r="AP903" s="32" t="str">
        <f t="shared" si="131"/>
        <v>no contextual</v>
      </c>
      <c r="AQ903" s="32"/>
      <c r="AR903" s="32"/>
      <c r="AS903" s="32"/>
      <c r="AT903" s="32"/>
    </row>
    <row r="904" spans="2:46" ht="15" customHeight="1" x14ac:dyDescent="0.25">
      <c r="B904" s="32">
        <v>20160896</v>
      </c>
      <c r="C904" s="32"/>
      <c r="D904" s="32"/>
      <c r="E904" s="32"/>
      <c r="F904" s="32"/>
      <c r="G904" s="244"/>
      <c r="H904" s="244"/>
      <c r="I904" s="91">
        <f t="shared" si="136"/>
        <v>0</v>
      </c>
      <c r="J904" s="32"/>
      <c r="K904" s="32"/>
      <c r="L904" s="32"/>
      <c r="M904" s="32"/>
      <c r="N904" s="32"/>
      <c r="O904" s="32"/>
      <c r="P904" s="32"/>
      <c r="Q904" s="32"/>
      <c r="R904" s="186"/>
      <c r="S904" s="186"/>
      <c r="T904" s="254"/>
      <c r="U904" s="254">
        <f t="shared" si="132"/>
        <v>0</v>
      </c>
      <c r="V904" s="254">
        <f t="shared" si="133"/>
        <v>0</v>
      </c>
      <c r="W904" s="255"/>
      <c r="X904" s="26">
        <f t="shared" si="137"/>
        <v>0</v>
      </c>
      <c r="Y904" s="26">
        <f t="shared" si="134"/>
        <v>0</v>
      </c>
      <c r="Z904" s="26">
        <f t="shared" si="135"/>
        <v>0</v>
      </c>
      <c r="AA904" s="32" t="str">
        <f t="shared" si="138"/>
        <v>-</v>
      </c>
      <c r="AB904" s="289"/>
      <c r="AC904" s="289"/>
      <c r="AD904" s="32">
        <v>3</v>
      </c>
      <c r="AE904" s="32" t="str">
        <f t="shared" si="139"/>
        <v>25</v>
      </c>
      <c r="AF904" s="32"/>
      <c r="AG904" s="32"/>
      <c r="AH904" s="32"/>
      <c r="AI904" s="32"/>
      <c r="AJ904" s="32"/>
      <c r="AK904" s="32"/>
      <c r="AL904" s="32"/>
      <c r="AM904" s="32">
        <v>769</v>
      </c>
      <c r="AN904" s="32" t="str">
        <f t="shared" si="130"/>
        <v>No Retargeting</v>
      </c>
      <c r="AO904" s="32" t="s">
        <v>589</v>
      </c>
      <c r="AP904" s="32" t="str">
        <f t="shared" si="131"/>
        <v>no contextual</v>
      </c>
      <c r="AQ904" s="32"/>
      <c r="AR904" s="32"/>
      <c r="AS904" s="32"/>
      <c r="AT904" s="32"/>
    </row>
    <row r="905" spans="2:46" ht="15" customHeight="1" x14ac:dyDescent="0.25">
      <c r="B905" s="32">
        <v>20160897</v>
      </c>
      <c r="C905" s="32"/>
      <c r="D905" s="32"/>
      <c r="E905" s="32"/>
      <c r="F905" s="32"/>
      <c r="G905" s="244"/>
      <c r="H905" s="244"/>
      <c r="I905" s="91">
        <f t="shared" si="136"/>
        <v>0</v>
      </c>
      <c r="J905" s="32"/>
      <c r="K905" s="32"/>
      <c r="L905" s="32"/>
      <c r="M905" s="32"/>
      <c r="N905" s="32"/>
      <c r="O905" s="32"/>
      <c r="P905" s="32"/>
      <c r="Q905" s="32"/>
      <c r="R905" s="186"/>
      <c r="S905" s="186"/>
      <c r="T905" s="254"/>
      <c r="U905" s="254">
        <f t="shared" si="132"/>
        <v>0</v>
      </c>
      <c r="V905" s="254">
        <f t="shared" si="133"/>
        <v>0</v>
      </c>
      <c r="W905" s="255"/>
      <c r="X905" s="26">
        <f t="shared" si="137"/>
        <v>0</v>
      </c>
      <c r="Y905" s="26">
        <f t="shared" si="134"/>
        <v>0</v>
      </c>
      <c r="Z905" s="26">
        <f t="shared" si="135"/>
        <v>0</v>
      </c>
      <c r="AA905" s="32" t="str">
        <f t="shared" si="138"/>
        <v>-</v>
      </c>
      <c r="AB905" s="289"/>
      <c r="AC905" s="289"/>
      <c r="AD905" s="32">
        <v>3</v>
      </c>
      <c r="AE905" s="32" t="str">
        <f t="shared" si="139"/>
        <v>25</v>
      </c>
      <c r="AF905" s="32"/>
      <c r="AG905" s="32"/>
      <c r="AH905" s="32"/>
      <c r="AI905" s="32"/>
      <c r="AJ905" s="32"/>
      <c r="AK905" s="32"/>
      <c r="AL905" s="32"/>
      <c r="AM905" s="32">
        <v>770</v>
      </c>
      <c r="AN905" s="32" t="str">
        <f t="shared" ref="AN905:AN968" si="140">IF(ISNUMBER(SEARCH("retargeting",L905&amp;M905&amp;N905&amp;O905,1)),"Specify Tagging","No Retargeting")</f>
        <v>No Retargeting</v>
      </c>
      <c r="AO905" s="32" t="s">
        <v>589</v>
      </c>
      <c r="AP905" s="32" t="str">
        <f t="shared" ref="AP905:AP968" si="141">IF(ISNUMBER(SEARCH("Context",L905&amp;M905&amp;N905&amp;O905,1)),"Please Provide list","no contextual")</f>
        <v>no contextual</v>
      </c>
      <c r="AQ905" s="32"/>
      <c r="AR905" s="32"/>
      <c r="AS905" s="32"/>
      <c r="AT905" s="32"/>
    </row>
    <row r="906" spans="2:46" ht="15" customHeight="1" x14ac:dyDescent="0.25">
      <c r="B906" s="32">
        <v>20160898</v>
      </c>
      <c r="C906" s="32"/>
      <c r="D906" s="32"/>
      <c r="E906" s="32"/>
      <c r="F906" s="32"/>
      <c r="G906" s="244"/>
      <c r="H906" s="244"/>
      <c r="I906" s="91">
        <f t="shared" si="136"/>
        <v>0</v>
      </c>
      <c r="J906" s="32"/>
      <c r="K906" s="32"/>
      <c r="L906" s="32"/>
      <c r="M906" s="32"/>
      <c r="N906" s="32"/>
      <c r="O906" s="32"/>
      <c r="P906" s="32"/>
      <c r="Q906" s="32"/>
      <c r="R906" s="186"/>
      <c r="S906" s="186"/>
      <c r="T906" s="254"/>
      <c r="U906" s="254">
        <f t="shared" ref="U906:U969" si="142">T906*R906</f>
        <v>0</v>
      </c>
      <c r="V906" s="254">
        <f t="shared" ref="V906:V969" si="143">T906*S906</f>
        <v>0</v>
      </c>
      <c r="W906" s="255"/>
      <c r="X906" s="26">
        <f t="shared" si="137"/>
        <v>0</v>
      </c>
      <c r="Y906" s="26">
        <f t="shared" ref="Y906:Y969" si="144">X906*R906</f>
        <v>0</v>
      </c>
      <c r="Z906" s="26">
        <f t="shared" ref="Z906:Z969" si="145">X906*S906</f>
        <v>0</v>
      </c>
      <c r="AA906" s="32" t="str">
        <f t="shared" si="138"/>
        <v>-</v>
      </c>
      <c r="AB906" s="289"/>
      <c r="AC906" s="289"/>
      <c r="AD906" s="32">
        <v>3</v>
      </c>
      <c r="AE906" s="32" t="str">
        <f t="shared" si="139"/>
        <v>25</v>
      </c>
      <c r="AF906" s="32"/>
      <c r="AG906" s="32"/>
      <c r="AH906" s="32"/>
      <c r="AI906" s="32"/>
      <c r="AJ906" s="32"/>
      <c r="AK906" s="32"/>
      <c r="AL906" s="32"/>
      <c r="AM906" s="32">
        <v>771</v>
      </c>
      <c r="AN906" s="32" t="str">
        <f t="shared" si="140"/>
        <v>No Retargeting</v>
      </c>
      <c r="AO906" s="32" t="s">
        <v>589</v>
      </c>
      <c r="AP906" s="32" t="str">
        <f t="shared" si="141"/>
        <v>no contextual</v>
      </c>
      <c r="AQ906" s="32"/>
      <c r="AR906" s="32"/>
      <c r="AS906" s="32"/>
      <c r="AT906" s="32"/>
    </row>
    <row r="907" spans="2:46" ht="15" customHeight="1" x14ac:dyDescent="0.25">
      <c r="B907" s="32">
        <v>20160899</v>
      </c>
      <c r="C907" s="32"/>
      <c r="D907" s="32"/>
      <c r="E907" s="32"/>
      <c r="F907" s="32"/>
      <c r="G907" s="244"/>
      <c r="H907" s="244"/>
      <c r="I907" s="91">
        <f t="shared" si="136"/>
        <v>0</v>
      </c>
      <c r="J907" s="32"/>
      <c r="K907" s="32"/>
      <c r="L907" s="32"/>
      <c r="M907" s="32"/>
      <c r="N907" s="32"/>
      <c r="O907" s="32"/>
      <c r="P907" s="32"/>
      <c r="Q907" s="32"/>
      <c r="R907" s="186"/>
      <c r="S907" s="186"/>
      <c r="T907" s="254"/>
      <c r="U907" s="254">
        <f t="shared" si="142"/>
        <v>0</v>
      </c>
      <c r="V907" s="254">
        <f t="shared" si="143"/>
        <v>0</v>
      </c>
      <c r="W907" s="255"/>
      <c r="X907" s="26">
        <f t="shared" si="137"/>
        <v>0</v>
      </c>
      <c r="Y907" s="26">
        <f t="shared" si="144"/>
        <v>0</v>
      </c>
      <c r="Z907" s="26">
        <f t="shared" si="145"/>
        <v>0</v>
      </c>
      <c r="AA907" s="32" t="str">
        <f t="shared" si="138"/>
        <v>-</v>
      </c>
      <c r="AB907" s="289"/>
      <c r="AC907" s="289"/>
      <c r="AD907" s="32">
        <v>3</v>
      </c>
      <c r="AE907" s="32" t="str">
        <f t="shared" si="139"/>
        <v>25</v>
      </c>
      <c r="AF907" s="32"/>
      <c r="AG907" s="32"/>
      <c r="AH907" s="32"/>
      <c r="AI907" s="32"/>
      <c r="AJ907" s="32"/>
      <c r="AK907" s="32"/>
      <c r="AL907" s="32"/>
      <c r="AM907" s="32">
        <v>772</v>
      </c>
      <c r="AN907" s="32" t="str">
        <f t="shared" si="140"/>
        <v>No Retargeting</v>
      </c>
      <c r="AO907" s="32" t="s">
        <v>589</v>
      </c>
      <c r="AP907" s="32" t="str">
        <f t="shared" si="141"/>
        <v>no contextual</v>
      </c>
      <c r="AQ907" s="32"/>
      <c r="AR907" s="32"/>
      <c r="AS907" s="32"/>
      <c r="AT907" s="32"/>
    </row>
    <row r="908" spans="2:46" ht="15" customHeight="1" x14ac:dyDescent="0.25">
      <c r="B908" s="32">
        <v>20160900</v>
      </c>
      <c r="C908" s="32"/>
      <c r="D908" s="32"/>
      <c r="E908" s="32"/>
      <c r="F908" s="32"/>
      <c r="G908" s="244"/>
      <c r="H908" s="244"/>
      <c r="I908" s="91">
        <f t="shared" si="136"/>
        <v>0</v>
      </c>
      <c r="J908" s="32"/>
      <c r="K908" s="32"/>
      <c r="L908" s="32"/>
      <c r="M908" s="32"/>
      <c r="N908" s="32"/>
      <c r="O908" s="32"/>
      <c r="P908" s="32"/>
      <c r="Q908" s="32"/>
      <c r="R908" s="186"/>
      <c r="S908" s="186"/>
      <c r="T908" s="254"/>
      <c r="U908" s="254">
        <f t="shared" si="142"/>
        <v>0</v>
      </c>
      <c r="V908" s="254">
        <f t="shared" si="143"/>
        <v>0</v>
      </c>
      <c r="W908" s="255"/>
      <c r="X908" s="26">
        <f t="shared" si="137"/>
        <v>0</v>
      </c>
      <c r="Y908" s="26">
        <f t="shared" si="144"/>
        <v>0</v>
      </c>
      <c r="Z908" s="26">
        <f t="shared" si="145"/>
        <v>0</v>
      </c>
      <c r="AA908" s="32" t="str">
        <f t="shared" si="138"/>
        <v>-</v>
      </c>
      <c r="AB908" s="289"/>
      <c r="AC908" s="289"/>
      <c r="AD908" s="32">
        <v>3</v>
      </c>
      <c r="AE908" s="32" t="str">
        <f t="shared" si="139"/>
        <v>25</v>
      </c>
      <c r="AF908" s="32"/>
      <c r="AG908" s="32"/>
      <c r="AH908" s="32"/>
      <c r="AI908" s="32"/>
      <c r="AJ908" s="32"/>
      <c r="AK908" s="32"/>
      <c r="AL908" s="32"/>
      <c r="AM908" s="32">
        <v>773</v>
      </c>
      <c r="AN908" s="32" t="str">
        <f t="shared" si="140"/>
        <v>No Retargeting</v>
      </c>
      <c r="AO908" s="32" t="s">
        <v>589</v>
      </c>
      <c r="AP908" s="32" t="str">
        <f t="shared" si="141"/>
        <v>no contextual</v>
      </c>
      <c r="AQ908" s="32"/>
      <c r="AR908" s="32"/>
      <c r="AS908" s="32"/>
      <c r="AT908" s="32"/>
    </row>
    <row r="909" spans="2:46" ht="15" customHeight="1" x14ac:dyDescent="0.25">
      <c r="B909" s="32">
        <v>20160901</v>
      </c>
      <c r="C909" s="32"/>
      <c r="D909" s="32"/>
      <c r="E909" s="32"/>
      <c r="F909" s="32"/>
      <c r="G909" s="244"/>
      <c r="H909" s="244"/>
      <c r="I909" s="91">
        <f t="shared" si="136"/>
        <v>0</v>
      </c>
      <c r="J909" s="32"/>
      <c r="K909" s="32"/>
      <c r="L909" s="32"/>
      <c r="M909" s="32"/>
      <c r="N909" s="32"/>
      <c r="O909" s="32"/>
      <c r="P909" s="32"/>
      <c r="Q909" s="32"/>
      <c r="R909" s="186"/>
      <c r="S909" s="186"/>
      <c r="T909" s="254"/>
      <c r="U909" s="254">
        <f t="shared" si="142"/>
        <v>0</v>
      </c>
      <c r="V909" s="254">
        <f t="shared" si="143"/>
        <v>0</v>
      </c>
      <c r="W909" s="255"/>
      <c r="X909" s="26">
        <f t="shared" si="137"/>
        <v>0</v>
      </c>
      <c r="Y909" s="26">
        <f t="shared" si="144"/>
        <v>0</v>
      </c>
      <c r="Z909" s="26">
        <f t="shared" si="145"/>
        <v>0</v>
      </c>
      <c r="AA909" s="32" t="str">
        <f t="shared" si="138"/>
        <v>-</v>
      </c>
      <c r="AB909" s="289"/>
      <c r="AC909" s="289"/>
      <c r="AD909" s="32">
        <v>3</v>
      </c>
      <c r="AE909" s="32" t="str">
        <f t="shared" si="139"/>
        <v>25</v>
      </c>
      <c r="AF909" s="32"/>
      <c r="AG909" s="32"/>
      <c r="AH909" s="32"/>
      <c r="AI909" s="32"/>
      <c r="AJ909" s="32"/>
      <c r="AK909" s="32"/>
      <c r="AL909" s="32"/>
      <c r="AM909" s="32">
        <v>774</v>
      </c>
      <c r="AN909" s="32" t="str">
        <f t="shared" si="140"/>
        <v>No Retargeting</v>
      </c>
      <c r="AO909" s="32" t="s">
        <v>589</v>
      </c>
      <c r="AP909" s="32" t="str">
        <f t="shared" si="141"/>
        <v>no contextual</v>
      </c>
      <c r="AQ909" s="32"/>
      <c r="AR909" s="32"/>
      <c r="AS909" s="32"/>
      <c r="AT909" s="32"/>
    </row>
    <row r="910" spans="2:46" ht="15" customHeight="1" x14ac:dyDescent="0.25">
      <c r="B910" s="32">
        <v>20160902</v>
      </c>
      <c r="C910" s="32"/>
      <c r="D910" s="32"/>
      <c r="E910" s="32"/>
      <c r="F910" s="32"/>
      <c r="G910" s="244"/>
      <c r="H910" s="244"/>
      <c r="I910" s="91">
        <f t="shared" si="136"/>
        <v>0</v>
      </c>
      <c r="J910" s="32"/>
      <c r="K910" s="32"/>
      <c r="L910" s="32"/>
      <c r="M910" s="32"/>
      <c r="N910" s="32"/>
      <c r="O910" s="32"/>
      <c r="P910" s="32"/>
      <c r="Q910" s="32"/>
      <c r="R910" s="186"/>
      <c r="S910" s="186"/>
      <c r="T910" s="254"/>
      <c r="U910" s="254">
        <f t="shared" si="142"/>
        <v>0</v>
      </c>
      <c r="V910" s="254">
        <f t="shared" si="143"/>
        <v>0</v>
      </c>
      <c r="W910" s="255"/>
      <c r="X910" s="26">
        <f t="shared" si="137"/>
        <v>0</v>
      </c>
      <c r="Y910" s="26">
        <f t="shared" si="144"/>
        <v>0</v>
      </c>
      <c r="Z910" s="26">
        <f t="shared" si="145"/>
        <v>0</v>
      </c>
      <c r="AA910" s="32" t="str">
        <f t="shared" si="138"/>
        <v>-</v>
      </c>
      <c r="AB910" s="289"/>
      <c r="AC910" s="289"/>
      <c r="AD910" s="32">
        <v>3</v>
      </c>
      <c r="AE910" s="32" t="str">
        <f t="shared" si="139"/>
        <v>25</v>
      </c>
      <c r="AF910" s="32"/>
      <c r="AG910" s="32"/>
      <c r="AH910" s="32"/>
      <c r="AI910" s="32"/>
      <c r="AJ910" s="32"/>
      <c r="AK910" s="32"/>
      <c r="AL910" s="32"/>
      <c r="AM910" s="32">
        <v>775</v>
      </c>
      <c r="AN910" s="32" t="str">
        <f t="shared" si="140"/>
        <v>No Retargeting</v>
      </c>
      <c r="AO910" s="32" t="s">
        <v>589</v>
      </c>
      <c r="AP910" s="32" t="str">
        <f t="shared" si="141"/>
        <v>no contextual</v>
      </c>
      <c r="AQ910" s="32"/>
      <c r="AR910" s="32"/>
      <c r="AS910" s="32"/>
      <c r="AT910" s="32"/>
    </row>
    <row r="911" spans="2:46" ht="15" customHeight="1" x14ac:dyDescent="0.25">
      <c r="B911" s="32">
        <v>20160903</v>
      </c>
      <c r="C911" s="32"/>
      <c r="D911" s="32"/>
      <c r="E911" s="32"/>
      <c r="F911" s="32"/>
      <c r="G911" s="244"/>
      <c r="H911" s="244"/>
      <c r="I911" s="91">
        <f t="shared" si="136"/>
        <v>0</v>
      </c>
      <c r="J911" s="32"/>
      <c r="K911" s="32"/>
      <c r="L911" s="32"/>
      <c r="M911" s="32"/>
      <c r="N911" s="32"/>
      <c r="O911" s="32"/>
      <c r="P911" s="32"/>
      <c r="Q911" s="32"/>
      <c r="R911" s="186"/>
      <c r="S911" s="186"/>
      <c r="T911" s="254"/>
      <c r="U911" s="254">
        <f t="shared" si="142"/>
        <v>0</v>
      </c>
      <c r="V911" s="254">
        <f t="shared" si="143"/>
        <v>0</v>
      </c>
      <c r="W911" s="255"/>
      <c r="X911" s="26">
        <f t="shared" si="137"/>
        <v>0</v>
      </c>
      <c r="Y911" s="26">
        <f t="shared" si="144"/>
        <v>0</v>
      </c>
      <c r="Z911" s="26">
        <f t="shared" si="145"/>
        <v>0</v>
      </c>
      <c r="AA911" s="32" t="str">
        <f t="shared" si="138"/>
        <v>-</v>
      </c>
      <c r="AB911" s="289"/>
      <c r="AC911" s="289"/>
      <c r="AD911" s="32">
        <v>3</v>
      </c>
      <c r="AE911" s="32" t="str">
        <f t="shared" si="139"/>
        <v>25</v>
      </c>
      <c r="AF911" s="32"/>
      <c r="AG911" s="32"/>
      <c r="AH911" s="32"/>
      <c r="AI911" s="32"/>
      <c r="AJ911" s="32"/>
      <c r="AK911" s="32"/>
      <c r="AL911" s="32"/>
      <c r="AM911" s="32">
        <v>776</v>
      </c>
      <c r="AN911" s="32" t="str">
        <f t="shared" si="140"/>
        <v>No Retargeting</v>
      </c>
      <c r="AO911" s="32" t="s">
        <v>589</v>
      </c>
      <c r="AP911" s="32" t="str">
        <f t="shared" si="141"/>
        <v>no contextual</v>
      </c>
      <c r="AQ911" s="32"/>
      <c r="AR911" s="32"/>
      <c r="AS911" s="32"/>
      <c r="AT911" s="32"/>
    </row>
    <row r="912" spans="2:46" ht="15" customHeight="1" x14ac:dyDescent="0.25">
      <c r="B912" s="32">
        <v>20160904</v>
      </c>
      <c r="C912" s="32"/>
      <c r="D912" s="32"/>
      <c r="E912" s="32"/>
      <c r="F912" s="32"/>
      <c r="G912" s="244"/>
      <c r="H912" s="244"/>
      <c r="I912" s="91">
        <f t="shared" ref="I912:I975" si="146">IF(G912=0,0,(WORKDAY(G912,-5,Holidays)))</f>
        <v>0</v>
      </c>
      <c r="J912" s="32"/>
      <c r="K912" s="32"/>
      <c r="L912" s="32"/>
      <c r="M912" s="32"/>
      <c r="N912" s="32"/>
      <c r="O912" s="32"/>
      <c r="P912" s="32"/>
      <c r="Q912" s="32"/>
      <c r="R912" s="186"/>
      <c r="S912" s="186"/>
      <c r="T912" s="254"/>
      <c r="U912" s="254">
        <f t="shared" si="142"/>
        <v>0</v>
      </c>
      <c r="V912" s="254">
        <f t="shared" si="143"/>
        <v>0</v>
      </c>
      <c r="W912" s="255"/>
      <c r="X912" s="26">
        <f t="shared" ref="X912:X975" si="147">T912/1000*W912</f>
        <v>0</v>
      </c>
      <c r="Y912" s="26">
        <f t="shared" si="144"/>
        <v>0</v>
      </c>
      <c r="Z912" s="26">
        <f t="shared" si="145"/>
        <v>0</v>
      </c>
      <c r="AA912" s="32" t="str">
        <f t="shared" ref="AA912:AA975" si="148">IF(ISNUMBER(SEARCH("Signed",Q912,1)),"Missing PO","-")</f>
        <v>-</v>
      </c>
      <c r="AB912" s="289"/>
      <c r="AC912" s="289"/>
      <c r="AD912" s="32">
        <v>3</v>
      </c>
      <c r="AE912" s="32" t="str">
        <f t="shared" ref="AE912:AE975" si="149">IF(J912="xaxis TV","10","25")</f>
        <v>25</v>
      </c>
      <c r="AF912" s="32"/>
      <c r="AG912" s="32"/>
      <c r="AH912" s="32"/>
      <c r="AI912" s="32"/>
      <c r="AJ912" s="32"/>
      <c r="AK912" s="32"/>
      <c r="AL912" s="32"/>
      <c r="AM912" s="32">
        <v>777</v>
      </c>
      <c r="AN912" s="32" t="str">
        <f t="shared" si="140"/>
        <v>No Retargeting</v>
      </c>
      <c r="AO912" s="32" t="s">
        <v>589</v>
      </c>
      <c r="AP912" s="32" t="str">
        <f t="shared" si="141"/>
        <v>no contextual</v>
      </c>
      <c r="AQ912" s="32"/>
      <c r="AR912" s="32"/>
      <c r="AS912" s="32"/>
      <c r="AT912" s="32"/>
    </row>
    <row r="913" spans="2:46" ht="15" customHeight="1" x14ac:dyDescent="0.25">
      <c r="B913" s="32">
        <v>20160905</v>
      </c>
      <c r="C913" s="32"/>
      <c r="D913" s="32"/>
      <c r="E913" s="32"/>
      <c r="F913" s="32"/>
      <c r="G913" s="244"/>
      <c r="H913" s="244"/>
      <c r="I913" s="91">
        <f t="shared" si="146"/>
        <v>0</v>
      </c>
      <c r="J913" s="32"/>
      <c r="K913" s="32"/>
      <c r="L913" s="32"/>
      <c r="M913" s="32"/>
      <c r="N913" s="32"/>
      <c r="O913" s="32"/>
      <c r="P913" s="32"/>
      <c r="Q913" s="32"/>
      <c r="R913" s="186"/>
      <c r="S913" s="186"/>
      <c r="T913" s="254"/>
      <c r="U913" s="254">
        <f t="shared" si="142"/>
        <v>0</v>
      </c>
      <c r="V913" s="254">
        <f t="shared" si="143"/>
        <v>0</v>
      </c>
      <c r="W913" s="255"/>
      <c r="X913" s="26">
        <f t="shared" si="147"/>
        <v>0</v>
      </c>
      <c r="Y913" s="26">
        <f t="shared" si="144"/>
        <v>0</v>
      </c>
      <c r="Z913" s="26">
        <f t="shared" si="145"/>
        <v>0</v>
      </c>
      <c r="AA913" s="32" t="str">
        <f t="shared" si="148"/>
        <v>-</v>
      </c>
      <c r="AB913" s="289"/>
      <c r="AC913" s="289"/>
      <c r="AD913" s="32">
        <v>3</v>
      </c>
      <c r="AE913" s="32" t="str">
        <f t="shared" si="149"/>
        <v>25</v>
      </c>
      <c r="AF913" s="32"/>
      <c r="AG913" s="32"/>
      <c r="AH913" s="32"/>
      <c r="AI913" s="32"/>
      <c r="AJ913" s="32"/>
      <c r="AK913" s="32"/>
      <c r="AL913" s="32"/>
      <c r="AM913" s="32">
        <v>778</v>
      </c>
      <c r="AN913" s="32" t="str">
        <f t="shared" si="140"/>
        <v>No Retargeting</v>
      </c>
      <c r="AO913" s="32" t="s">
        <v>589</v>
      </c>
      <c r="AP913" s="32" t="str">
        <f t="shared" si="141"/>
        <v>no contextual</v>
      </c>
      <c r="AQ913" s="32"/>
      <c r="AR913" s="32"/>
      <c r="AS913" s="32"/>
      <c r="AT913" s="32"/>
    </row>
    <row r="914" spans="2:46" ht="15" customHeight="1" x14ac:dyDescent="0.25">
      <c r="B914" s="32">
        <v>20160906</v>
      </c>
      <c r="C914" s="32"/>
      <c r="D914" s="32"/>
      <c r="E914" s="32"/>
      <c r="F914" s="32"/>
      <c r="G914" s="244"/>
      <c r="H914" s="244"/>
      <c r="I914" s="91">
        <f t="shared" si="146"/>
        <v>0</v>
      </c>
      <c r="J914" s="32"/>
      <c r="K914" s="32"/>
      <c r="L914" s="32"/>
      <c r="M914" s="32"/>
      <c r="N914" s="32"/>
      <c r="O914" s="32"/>
      <c r="P914" s="32"/>
      <c r="Q914" s="32"/>
      <c r="R914" s="186"/>
      <c r="S914" s="186"/>
      <c r="T914" s="254"/>
      <c r="U914" s="254">
        <f t="shared" si="142"/>
        <v>0</v>
      </c>
      <c r="V914" s="254">
        <f t="shared" si="143"/>
        <v>0</v>
      </c>
      <c r="W914" s="255"/>
      <c r="X914" s="26">
        <f t="shared" si="147"/>
        <v>0</v>
      </c>
      <c r="Y914" s="26">
        <f t="shared" si="144"/>
        <v>0</v>
      </c>
      <c r="Z914" s="26">
        <f t="shared" si="145"/>
        <v>0</v>
      </c>
      <c r="AA914" s="32" t="str">
        <f t="shared" si="148"/>
        <v>-</v>
      </c>
      <c r="AB914" s="289"/>
      <c r="AC914" s="289"/>
      <c r="AD914" s="32">
        <v>3</v>
      </c>
      <c r="AE914" s="32" t="str">
        <f t="shared" si="149"/>
        <v>25</v>
      </c>
      <c r="AF914" s="32"/>
      <c r="AG914" s="32"/>
      <c r="AH914" s="32"/>
      <c r="AI914" s="32"/>
      <c r="AJ914" s="32"/>
      <c r="AK914" s="32"/>
      <c r="AL914" s="32"/>
      <c r="AM914" s="32">
        <v>779</v>
      </c>
      <c r="AN914" s="32" t="str">
        <f t="shared" si="140"/>
        <v>No Retargeting</v>
      </c>
      <c r="AO914" s="32" t="s">
        <v>589</v>
      </c>
      <c r="AP914" s="32" t="str">
        <f t="shared" si="141"/>
        <v>no contextual</v>
      </c>
      <c r="AQ914" s="32"/>
      <c r="AR914" s="32"/>
      <c r="AS914" s="32"/>
      <c r="AT914" s="32"/>
    </row>
    <row r="915" spans="2:46" ht="15" customHeight="1" x14ac:dyDescent="0.25">
      <c r="B915" s="32">
        <v>20160907</v>
      </c>
      <c r="C915" s="32"/>
      <c r="D915" s="32"/>
      <c r="E915" s="32"/>
      <c r="F915" s="32"/>
      <c r="G915" s="244"/>
      <c r="H915" s="244"/>
      <c r="I915" s="91">
        <f t="shared" si="146"/>
        <v>0</v>
      </c>
      <c r="J915" s="32"/>
      <c r="K915" s="32"/>
      <c r="L915" s="32"/>
      <c r="M915" s="32"/>
      <c r="N915" s="32"/>
      <c r="O915" s="32"/>
      <c r="P915" s="32"/>
      <c r="Q915" s="32"/>
      <c r="R915" s="186"/>
      <c r="S915" s="186"/>
      <c r="T915" s="254"/>
      <c r="U915" s="254">
        <f t="shared" si="142"/>
        <v>0</v>
      </c>
      <c r="V915" s="254">
        <f t="shared" si="143"/>
        <v>0</v>
      </c>
      <c r="W915" s="255"/>
      <c r="X915" s="26">
        <f t="shared" si="147"/>
        <v>0</v>
      </c>
      <c r="Y915" s="26">
        <f t="shared" si="144"/>
        <v>0</v>
      </c>
      <c r="Z915" s="26">
        <f t="shared" si="145"/>
        <v>0</v>
      </c>
      <c r="AA915" s="32" t="str">
        <f t="shared" si="148"/>
        <v>-</v>
      </c>
      <c r="AB915" s="289"/>
      <c r="AC915" s="289"/>
      <c r="AD915" s="32">
        <v>3</v>
      </c>
      <c r="AE915" s="32" t="str">
        <f t="shared" si="149"/>
        <v>25</v>
      </c>
      <c r="AF915" s="32"/>
      <c r="AG915" s="32"/>
      <c r="AH915" s="32"/>
      <c r="AI915" s="32"/>
      <c r="AJ915" s="32"/>
      <c r="AK915" s="32"/>
      <c r="AL915" s="32"/>
      <c r="AM915" s="32">
        <v>780</v>
      </c>
      <c r="AN915" s="32" t="str">
        <f t="shared" si="140"/>
        <v>No Retargeting</v>
      </c>
      <c r="AO915" s="32" t="s">
        <v>589</v>
      </c>
      <c r="AP915" s="32" t="str">
        <f t="shared" si="141"/>
        <v>no contextual</v>
      </c>
      <c r="AQ915" s="32"/>
      <c r="AR915" s="32"/>
      <c r="AS915" s="32"/>
      <c r="AT915" s="32"/>
    </row>
    <row r="916" spans="2:46" ht="15" customHeight="1" x14ac:dyDescent="0.25">
      <c r="B916" s="32">
        <v>20160908</v>
      </c>
      <c r="C916" s="32"/>
      <c r="D916" s="32"/>
      <c r="E916" s="32"/>
      <c r="F916" s="32"/>
      <c r="G916" s="244"/>
      <c r="H916" s="244"/>
      <c r="I916" s="91">
        <f t="shared" si="146"/>
        <v>0</v>
      </c>
      <c r="J916" s="32"/>
      <c r="K916" s="32"/>
      <c r="L916" s="32"/>
      <c r="M916" s="32"/>
      <c r="N916" s="32"/>
      <c r="O916" s="32"/>
      <c r="P916" s="32"/>
      <c r="Q916" s="32"/>
      <c r="R916" s="186"/>
      <c r="S916" s="186"/>
      <c r="T916" s="254"/>
      <c r="U916" s="254">
        <f t="shared" si="142"/>
        <v>0</v>
      </c>
      <c r="V916" s="254">
        <f t="shared" si="143"/>
        <v>0</v>
      </c>
      <c r="W916" s="255"/>
      <c r="X916" s="26">
        <f t="shared" si="147"/>
        <v>0</v>
      </c>
      <c r="Y916" s="26">
        <f t="shared" si="144"/>
        <v>0</v>
      </c>
      <c r="Z916" s="26">
        <f t="shared" si="145"/>
        <v>0</v>
      </c>
      <c r="AA916" s="32" t="str">
        <f t="shared" si="148"/>
        <v>-</v>
      </c>
      <c r="AB916" s="289"/>
      <c r="AC916" s="289"/>
      <c r="AD916" s="32">
        <v>3</v>
      </c>
      <c r="AE916" s="32" t="str">
        <f t="shared" si="149"/>
        <v>25</v>
      </c>
      <c r="AF916" s="32"/>
      <c r="AG916" s="32"/>
      <c r="AH916" s="32"/>
      <c r="AI916" s="32"/>
      <c r="AJ916" s="32"/>
      <c r="AK916" s="32"/>
      <c r="AL916" s="32"/>
      <c r="AM916" s="32">
        <v>781</v>
      </c>
      <c r="AN916" s="32" t="str">
        <f t="shared" si="140"/>
        <v>No Retargeting</v>
      </c>
      <c r="AO916" s="32" t="s">
        <v>589</v>
      </c>
      <c r="AP916" s="32" t="str">
        <f t="shared" si="141"/>
        <v>no contextual</v>
      </c>
      <c r="AQ916" s="32"/>
      <c r="AR916" s="32"/>
      <c r="AS916" s="32"/>
      <c r="AT916" s="32"/>
    </row>
    <row r="917" spans="2:46" ht="15" customHeight="1" x14ac:dyDescent="0.25">
      <c r="B917" s="32">
        <v>20160909</v>
      </c>
      <c r="C917" s="32"/>
      <c r="D917" s="32"/>
      <c r="E917" s="32"/>
      <c r="F917" s="32"/>
      <c r="G917" s="244"/>
      <c r="H917" s="244"/>
      <c r="I917" s="91">
        <f t="shared" si="146"/>
        <v>0</v>
      </c>
      <c r="J917" s="32"/>
      <c r="K917" s="32"/>
      <c r="L917" s="32"/>
      <c r="M917" s="32"/>
      <c r="N917" s="32"/>
      <c r="O917" s="32"/>
      <c r="P917" s="32"/>
      <c r="Q917" s="32"/>
      <c r="R917" s="186"/>
      <c r="S917" s="186"/>
      <c r="T917" s="254"/>
      <c r="U917" s="254">
        <f t="shared" si="142"/>
        <v>0</v>
      </c>
      <c r="V917" s="254">
        <f t="shared" si="143"/>
        <v>0</v>
      </c>
      <c r="W917" s="255"/>
      <c r="X917" s="26">
        <f t="shared" si="147"/>
        <v>0</v>
      </c>
      <c r="Y917" s="26">
        <f t="shared" si="144"/>
        <v>0</v>
      </c>
      <c r="Z917" s="26">
        <f t="shared" si="145"/>
        <v>0</v>
      </c>
      <c r="AA917" s="32" t="str">
        <f t="shared" si="148"/>
        <v>-</v>
      </c>
      <c r="AB917" s="289"/>
      <c r="AC917" s="289"/>
      <c r="AD917" s="32">
        <v>3</v>
      </c>
      <c r="AE917" s="32" t="str">
        <f t="shared" si="149"/>
        <v>25</v>
      </c>
      <c r="AF917" s="32"/>
      <c r="AG917" s="32"/>
      <c r="AH917" s="32"/>
      <c r="AI917" s="32"/>
      <c r="AJ917" s="32"/>
      <c r="AK917" s="32"/>
      <c r="AL917" s="32"/>
      <c r="AM917" s="32">
        <v>782</v>
      </c>
      <c r="AN917" s="32" t="str">
        <f t="shared" si="140"/>
        <v>No Retargeting</v>
      </c>
      <c r="AO917" s="32" t="s">
        <v>589</v>
      </c>
      <c r="AP917" s="32" t="str">
        <f t="shared" si="141"/>
        <v>no contextual</v>
      </c>
      <c r="AQ917" s="32"/>
      <c r="AR917" s="32"/>
      <c r="AS917" s="32"/>
      <c r="AT917" s="32"/>
    </row>
    <row r="918" spans="2:46" ht="15" customHeight="1" x14ac:dyDescent="0.25">
      <c r="B918" s="32">
        <v>20160910</v>
      </c>
      <c r="C918" s="32"/>
      <c r="D918" s="32"/>
      <c r="E918" s="32"/>
      <c r="F918" s="32"/>
      <c r="G918" s="244"/>
      <c r="H918" s="244"/>
      <c r="I918" s="91">
        <f t="shared" si="146"/>
        <v>0</v>
      </c>
      <c r="J918" s="32"/>
      <c r="K918" s="32"/>
      <c r="L918" s="32"/>
      <c r="M918" s="32"/>
      <c r="N918" s="32"/>
      <c r="O918" s="32"/>
      <c r="P918" s="32"/>
      <c r="Q918" s="32"/>
      <c r="R918" s="186"/>
      <c r="S918" s="186"/>
      <c r="T918" s="254"/>
      <c r="U918" s="254">
        <f t="shared" si="142"/>
        <v>0</v>
      </c>
      <c r="V918" s="254">
        <f t="shared" si="143"/>
        <v>0</v>
      </c>
      <c r="W918" s="255"/>
      <c r="X918" s="26">
        <f t="shared" si="147"/>
        <v>0</v>
      </c>
      <c r="Y918" s="26">
        <f t="shared" si="144"/>
        <v>0</v>
      </c>
      <c r="Z918" s="26">
        <f t="shared" si="145"/>
        <v>0</v>
      </c>
      <c r="AA918" s="32" t="str">
        <f t="shared" si="148"/>
        <v>-</v>
      </c>
      <c r="AB918" s="289"/>
      <c r="AC918" s="289"/>
      <c r="AD918" s="32">
        <v>3</v>
      </c>
      <c r="AE918" s="32" t="str">
        <f t="shared" si="149"/>
        <v>25</v>
      </c>
      <c r="AF918" s="32"/>
      <c r="AG918" s="32"/>
      <c r="AH918" s="32"/>
      <c r="AI918" s="32"/>
      <c r="AJ918" s="32"/>
      <c r="AK918" s="32"/>
      <c r="AL918" s="32"/>
      <c r="AM918" s="32">
        <v>783</v>
      </c>
      <c r="AN918" s="32" t="str">
        <f t="shared" si="140"/>
        <v>No Retargeting</v>
      </c>
      <c r="AO918" s="32" t="s">
        <v>589</v>
      </c>
      <c r="AP918" s="32" t="str">
        <f t="shared" si="141"/>
        <v>no contextual</v>
      </c>
      <c r="AQ918" s="32"/>
      <c r="AR918" s="32"/>
      <c r="AS918" s="32"/>
      <c r="AT918" s="32"/>
    </row>
    <row r="919" spans="2:46" ht="15" customHeight="1" x14ac:dyDescent="0.25">
      <c r="B919" s="32">
        <v>20160911</v>
      </c>
      <c r="C919" s="32"/>
      <c r="D919" s="32"/>
      <c r="E919" s="32"/>
      <c r="F919" s="32"/>
      <c r="G919" s="244"/>
      <c r="H919" s="244"/>
      <c r="I919" s="91">
        <f t="shared" si="146"/>
        <v>0</v>
      </c>
      <c r="J919" s="32"/>
      <c r="K919" s="32"/>
      <c r="L919" s="32"/>
      <c r="M919" s="32"/>
      <c r="N919" s="32"/>
      <c r="O919" s="32"/>
      <c r="P919" s="32"/>
      <c r="Q919" s="32"/>
      <c r="R919" s="186"/>
      <c r="S919" s="186"/>
      <c r="T919" s="254"/>
      <c r="U919" s="254">
        <f t="shared" si="142"/>
        <v>0</v>
      </c>
      <c r="V919" s="254">
        <f t="shared" si="143"/>
        <v>0</v>
      </c>
      <c r="W919" s="255"/>
      <c r="X919" s="26">
        <f t="shared" si="147"/>
        <v>0</v>
      </c>
      <c r="Y919" s="26">
        <f t="shared" si="144"/>
        <v>0</v>
      </c>
      <c r="Z919" s="26">
        <f t="shared" si="145"/>
        <v>0</v>
      </c>
      <c r="AA919" s="32" t="str">
        <f t="shared" si="148"/>
        <v>-</v>
      </c>
      <c r="AB919" s="289"/>
      <c r="AC919" s="289"/>
      <c r="AD919" s="32">
        <v>3</v>
      </c>
      <c r="AE919" s="32" t="str">
        <f t="shared" si="149"/>
        <v>25</v>
      </c>
      <c r="AF919" s="32"/>
      <c r="AG919" s="32"/>
      <c r="AH919" s="32"/>
      <c r="AI919" s="32"/>
      <c r="AJ919" s="32"/>
      <c r="AK919" s="32"/>
      <c r="AL919" s="32"/>
      <c r="AM919" s="32">
        <v>784</v>
      </c>
      <c r="AN919" s="32" t="str">
        <f t="shared" si="140"/>
        <v>No Retargeting</v>
      </c>
      <c r="AO919" s="32" t="s">
        <v>589</v>
      </c>
      <c r="AP919" s="32" t="str">
        <f t="shared" si="141"/>
        <v>no contextual</v>
      </c>
      <c r="AQ919" s="32"/>
      <c r="AR919" s="32"/>
      <c r="AS919" s="32"/>
      <c r="AT919" s="32"/>
    </row>
    <row r="920" spans="2:46" ht="15" customHeight="1" x14ac:dyDescent="0.25">
      <c r="B920" s="32">
        <v>20160912</v>
      </c>
      <c r="C920" s="32"/>
      <c r="D920" s="32"/>
      <c r="E920" s="32"/>
      <c r="F920" s="32"/>
      <c r="G920" s="244"/>
      <c r="H920" s="244"/>
      <c r="I920" s="91">
        <f t="shared" si="146"/>
        <v>0</v>
      </c>
      <c r="J920" s="32"/>
      <c r="K920" s="32"/>
      <c r="L920" s="32"/>
      <c r="M920" s="32"/>
      <c r="N920" s="32"/>
      <c r="O920" s="32"/>
      <c r="P920" s="32"/>
      <c r="Q920" s="32"/>
      <c r="R920" s="186"/>
      <c r="S920" s="186"/>
      <c r="T920" s="254"/>
      <c r="U920" s="254">
        <f t="shared" si="142"/>
        <v>0</v>
      </c>
      <c r="V920" s="254">
        <f t="shared" si="143"/>
        <v>0</v>
      </c>
      <c r="W920" s="255"/>
      <c r="X920" s="26">
        <f t="shared" si="147"/>
        <v>0</v>
      </c>
      <c r="Y920" s="26">
        <f t="shared" si="144"/>
        <v>0</v>
      </c>
      <c r="Z920" s="26">
        <f t="shared" si="145"/>
        <v>0</v>
      </c>
      <c r="AA920" s="32" t="str">
        <f t="shared" si="148"/>
        <v>-</v>
      </c>
      <c r="AB920" s="289"/>
      <c r="AC920" s="289"/>
      <c r="AD920" s="32">
        <v>3</v>
      </c>
      <c r="AE920" s="32" t="str">
        <f t="shared" si="149"/>
        <v>25</v>
      </c>
      <c r="AF920" s="32"/>
      <c r="AG920" s="32"/>
      <c r="AH920" s="32"/>
      <c r="AI920" s="32"/>
      <c r="AJ920" s="32"/>
      <c r="AK920" s="32"/>
      <c r="AL920" s="32"/>
      <c r="AM920" s="32">
        <v>785</v>
      </c>
      <c r="AN920" s="32" t="str">
        <f t="shared" si="140"/>
        <v>No Retargeting</v>
      </c>
      <c r="AO920" s="32" t="s">
        <v>589</v>
      </c>
      <c r="AP920" s="32" t="str">
        <f t="shared" si="141"/>
        <v>no contextual</v>
      </c>
      <c r="AQ920" s="32"/>
      <c r="AR920" s="32"/>
      <c r="AS920" s="32"/>
      <c r="AT920" s="32"/>
    </row>
    <row r="921" spans="2:46" ht="15" customHeight="1" x14ac:dyDescent="0.25">
      <c r="B921" s="32">
        <v>20160913</v>
      </c>
      <c r="C921" s="32"/>
      <c r="D921" s="32"/>
      <c r="E921" s="32"/>
      <c r="F921" s="32"/>
      <c r="G921" s="244"/>
      <c r="H921" s="244"/>
      <c r="I921" s="91">
        <f t="shared" si="146"/>
        <v>0</v>
      </c>
      <c r="J921" s="32"/>
      <c r="K921" s="32"/>
      <c r="L921" s="32"/>
      <c r="M921" s="32"/>
      <c r="N921" s="32"/>
      <c r="O921" s="32"/>
      <c r="P921" s="32"/>
      <c r="Q921" s="32"/>
      <c r="R921" s="186"/>
      <c r="S921" s="186"/>
      <c r="T921" s="254"/>
      <c r="U921" s="254">
        <f t="shared" si="142"/>
        <v>0</v>
      </c>
      <c r="V921" s="254">
        <f t="shared" si="143"/>
        <v>0</v>
      </c>
      <c r="W921" s="255"/>
      <c r="X921" s="26">
        <f t="shared" si="147"/>
        <v>0</v>
      </c>
      <c r="Y921" s="26">
        <f t="shared" si="144"/>
        <v>0</v>
      </c>
      <c r="Z921" s="26">
        <f t="shared" si="145"/>
        <v>0</v>
      </c>
      <c r="AA921" s="32" t="str">
        <f t="shared" si="148"/>
        <v>-</v>
      </c>
      <c r="AB921" s="289"/>
      <c r="AC921" s="289"/>
      <c r="AD921" s="32">
        <v>3</v>
      </c>
      <c r="AE921" s="32" t="str">
        <f t="shared" si="149"/>
        <v>25</v>
      </c>
      <c r="AF921" s="32"/>
      <c r="AG921" s="32"/>
      <c r="AH921" s="32"/>
      <c r="AI921" s="32"/>
      <c r="AJ921" s="32"/>
      <c r="AK921" s="32"/>
      <c r="AL921" s="32"/>
      <c r="AM921" s="32">
        <v>786</v>
      </c>
      <c r="AN921" s="32" t="str">
        <f t="shared" si="140"/>
        <v>No Retargeting</v>
      </c>
      <c r="AO921" s="32" t="s">
        <v>589</v>
      </c>
      <c r="AP921" s="32" t="str">
        <f t="shared" si="141"/>
        <v>no contextual</v>
      </c>
      <c r="AQ921" s="32"/>
      <c r="AR921" s="32"/>
      <c r="AS921" s="32"/>
      <c r="AT921" s="32"/>
    </row>
    <row r="922" spans="2:46" ht="15" customHeight="1" x14ac:dyDescent="0.25">
      <c r="B922" s="32">
        <v>20160914</v>
      </c>
      <c r="C922" s="32"/>
      <c r="D922" s="32"/>
      <c r="E922" s="32"/>
      <c r="F922" s="32"/>
      <c r="G922" s="244"/>
      <c r="H922" s="244"/>
      <c r="I922" s="91">
        <f t="shared" si="146"/>
        <v>0</v>
      </c>
      <c r="J922" s="32"/>
      <c r="K922" s="32"/>
      <c r="L922" s="32"/>
      <c r="M922" s="32"/>
      <c r="N922" s="32"/>
      <c r="O922" s="32"/>
      <c r="P922" s="32"/>
      <c r="Q922" s="32"/>
      <c r="R922" s="186"/>
      <c r="S922" s="186"/>
      <c r="T922" s="254"/>
      <c r="U922" s="254">
        <f t="shared" si="142"/>
        <v>0</v>
      </c>
      <c r="V922" s="254">
        <f t="shared" si="143"/>
        <v>0</v>
      </c>
      <c r="W922" s="255"/>
      <c r="X922" s="26">
        <f t="shared" si="147"/>
        <v>0</v>
      </c>
      <c r="Y922" s="26">
        <f t="shared" si="144"/>
        <v>0</v>
      </c>
      <c r="Z922" s="26">
        <f t="shared" si="145"/>
        <v>0</v>
      </c>
      <c r="AA922" s="32" t="str">
        <f t="shared" si="148"/>
        <v>-</v>
      </c>
      <c r="AB922" s="289"/>
      <c r="AC922" s="289"/>
      <c r="AD922" s="32">
        <v>3</v>
      </c>
      <c r="AE922" s="32" t="str">
        <f t="shared" si="149"/>
        <v>25</v>
      </c>
      <c r="AF922" s="32"/>
      <c r="AG922" s="32"/>
      <c r="AH922" s="32"/>
      <c r="AI922" s="32"/>
      <c r="AJ922" s="32"/>
      <c r="AK922" s="32"/>
      <c r="AL922" s="32"/>
      <c r="AM922" s="32">
        <v>787</v>
      </c>
      <c r="AN922" s="32" t="str">
        <f t="shared" si="140"/>
        <v>No Retargeting</v>
      </c>
      <c r="AO922" s="32" t="s">
        <v>589</v>
      </c>
      <c r="AP922" s="32" t="str">
        <f t="shared" si="141"/>
        <v>no contextual</v>
      </c>
      <c r="AQ922" s="32"/>
      <c r="AR922" s="32"/>
      <c r="AS922" s="32"/>
      <c r="AT922" s="32"/>
    </row>
    <row r="923" spans="2:46" ht="15" customHeight="1" x14ac:dyDescent="0.25">
      <c r="B923" s="32">
        <v>20160915</v>
      </c>
      <c r="C923" s="32"/>
      <c r="D923" s="32"/>
      <c r="E923" s="32"/>
      <c r="F923" s="32"/>
      <c r="G923" s="244"/>
      <c r="H923" s="244"/>
      <c r="I923" s="91">
        <f t="shared" si="146"/>
        <v>0</v>
      </c>
      <c r="J923" s="32"/>
      <c r="K923" s="32"/>
      <c r="L923" s="32"/>
      <c r="M923" s="32"/>
      <c r="N923" s="32"/>
      <c r="O923" s="32"/>
      <c r="P923" s="32"/>
      <c r="Q923" s="32"/>
      <c r="R923" s="186"/>
      <c r="S923" s="186"/>
      <c r="T923" s="254"/>
      <c r="U923" s="254">
        <f t="shared" si="142"/>
        <v>0</v>
      </c>
      <c r="V923" s="254">
        <f t="shared" si="143"/>
        <v>0</v>
      </c>
      <c r="W923" s="255"/>
      <c r="X923" s="26">
        <f t="shared" si="147"/>
        <v>0</v>
      </c>
      <c r="Y923" s="26">
        <f t="shared" si="144"/>
        <v>0</v>
      </c>
      <c r="Z923" s="26">
        <f t="shared" si="145"/>
        <v>0</v>
      </c>
      <c r="AA923" s="32" t="str">
        <f t="shared" si="148"/>
        <v>-</v>
      </c>
      <c r="AB923" s="289"/>
      <c r="AC923" s="289"/>
      <c r="AD923" s="32">
        <v>3</v>
      </c>
      <c r="AE923" s="32" t="str">
        <f t="shared" si="149"/>
        <v>25</v>
      </c>
      <c r="AF923" s="32"/>
      <c r="AG923" s="32"/>
      <c r="AH923" s="32"/>
      <c r="AI923" s="32"/>
      <c r="AJ923" s="32"/>
      <c r="AK923" s="32"/>
      <c r="AL923" s="32"/>
      <c r="AM923" s="32">
        <v>788</v>
      </c>
      <c r="AN923" s="32" t="str">
        <f t="shared" si="140"/>
        <v>No Retargeting</v>
      </c>
      <c r="AO923" s="32" t="s">
        <v>589</v>
      </c>
      <c r="AP923" s="32" t="str">
        <f t="shared" si="141"/>
        <v>no contextual</v>
      </c>
      <c r="AQ923" s="32"/>
      <c r="AR923" s="32"/>
      <c r="AS923" s="32"/>
      <c r="AT923" s="32"/>
    </row>
    <row r="924" spans="2:46" ht="15" customHeight="1" x14ac:dyDescent="0.25">
      <c r="B924" s="32">
        <v>20160916</v>
      </c>
      <c r="C924" s="32"/>
      <c r="D924" s="32"/>
      <c r="E924" s="32"/>
      <c r="F924" s="32"/>
      <c r="G924" s="244"/>
      <c r="H924" s="244"/>
      <c r="I924" s="91">
        <f t="shared" si="146"/>
        <v>0</v>
      </c>
      <c r="J924" s="32"/>
      <c r="K924" s="32"/>
      <c r="L924" s="32"/>
      <c r="M924" s="32"/>
      <c r="N924" s="32"/>
      <c r="O924" s="32"/>
      <c r="P924" s="32"/>
      <c r="Q924" s="32"/>
      <c r="R924" s="186"/>
      <c r="S924" s="186"/>
      <c r="T924" s="254"/>
      <c r="U924" s="254">
        <f t="shared" si="142"/>
        <v>0</v>
      </c>
      <c r="V924" s="254">
        <f t="shared" si="143"/>
        <v>0</v>
      </c>
      <c r="W924" s="255"/>
      <c r="X924" s="26">
        <f t="shared" si="147"/>
        <v>0</v>
      </c>
      <c r="Y924" s="26">
        <f t="shared" si="144"/>
        <v>0</v>
      </c>
      <c r="Z924" s="26">
        <f t="shared" si="145"/>
        <v>0</v>
      </c>
      <c r="AA924" s="32" t="str">
        <f t="shared" si="148"/>
        <v>-</v>
      </c>
      <c r="AB924" s="289"/>
      <c r="AC924" s="289"/>
      <c r="AD924" s="32">
        <v>3</v>
      </c>
      <c r="AE924" s="32" t="str">
        <f t="shared" si="149"/>
        <v>25</v>
      </c>
      <c r="AF924" s="32"/>
      <c r="AG924" s="32"/>
      <c r="AH924" s="32"/>
      <c r="AI924" s="32"/>
      <c r="AJ924" s="32"/>
      <c r="AK924" s="32"/>
      <c r="AL924" s="32"/>
      <c r="AM924" s="32">
        <v>789</v>
      </c>
      <c r="AN924" s="32" t="str">
        <f t="shared" si="140"/>
        <v>No Retargeting</v>
      </c>
      <c r="AO924" s="32" t="s">
        <v>589</v>
      </c>
      <c r="AP924" s="32" t="str">
        <f t="shared" si="141"/>
        <v>no contextual</v>
      </c>
      <c r="AQ924" s="32"/>
      <c r="AR924" s="32"/>
      <c r="AS924" s="32"/>
      <c r="AT924" s="32"/>
    </row>
    <row r="925" spans="2:46" ht="15" customHeight="1" x14ac:dyDescent="0.25">
      <c r="B925" s="32">
        <v>20160917</v>
      </c>
      <c r="C925" s="32"/>
      <c r="D925" s="32"/>
      <c r="E925" s="32"/>
      <c r="F925" s="32"/>
      <c r="G925" s="244"/>
      <c r="H925" s="244"/>
      <c r="I925" s="91">
        <f t="shared" si="146"/>
        <v>0</v>
      </c>
      <c r="J925" s="32"/>
      <c r="K925" s="32"/>
      <c r="L925" s="32"/>
      <c r="M925" s="32"/>
      <c r="N925" s="32"/>
      <c r="O925" s="32"/>
      <c r="P925" s="32"/>
      <c r="Q925" s="32"/>
      <c r="R925" s="186"/>
      <c r="S925" s="186"/>
      <c r="T925" s="254"/>
      <c r="U925" s="254">
        <f t="shared" si="142"/>
        <v>0</v>
      </c>
      <c r="V925" s="254">
        <f t="shared" si="143"/>
        <v>0</v>
      </c>
      <c r="W925" s="255"/>
      <c r="X925" s="26">
        <f t="shared" si="147"/>
        <v>0</v>
      </c>
      <c r="Y925" s="26">
        <f t="shared" si="144"/>
        <v>0</v>
      </c>
      <c r="Z925" s="26">
        <f t="shared" si="145"/>
        <v>0</v>
      </c>
      <c r="AA925" s="32" t="str">
        <f t="shared" si="148"/>
        <v>-</v>
      </c>
      <c r="AB925" s="289"/>
      <c r="AC925" s="289"/>
      <c r="AD925" s="32">
        <v>3</v>
      </c>
      <c r="AE925" s="32" t="str">
        <f t="shared" si="149"/>
        <v>25</v>
      </c>
      <c r="AF925" s="32"/>
      <c r="AG925" s="32"/>
      <c r="AH925" s="32"/>
      <c r="AI925" s="32"/>
      <c r="AJ925" s="32"/>
      <c r="AK925" s="32"/>
      <c r="AL925" s="32"/>
      <c r="AM925" s="32">
        <v>790</v>
      </c>
      <c r="AN925" s="32" t="str">
        <f t="shared" si="140"/>
        <v>No Retargeting</v>
      </c>
      <c r="AO925" s="32" t="s">
        <v>589</v>
      </c>
      <c r="AP925" s="32" t="str">
        <f t="shared" si="141"/>
        <v>no contextual</v>
      </c>
      <c r="AQ925" s="32"/>
      <c r="AR925" s="32"/>
      <c r="AS925" s="32"/>
      <c r="AT925" s="32"/>
    </row>
    <row r="926" spans="2:46" ht="15" customHeight="1" x14ac:dyDescent="0.25">
      <c r="B926" s="32">
        <v>20160918</v>
      </c>
      <c r="C926" s="32"/>
      <c r="D926" s="32"/>
      <c r="E926" s="32"/>
      <c r="F926" s="32"/>
      <c r="G926" s="244"/>
      <c r="H926" s="244"/>
      <c r="I926" s="91">
        <f t="shared" si="146"/>
        <v>0</v>
      </c>
      <c r="J926" s="32"/>
      <c r="K926" s="32"/>
      <c r="L926" s="32"/>
      <c r="M926" s="32"/>
      <c r="N926" s="32"/>
      <c r="O926" s="32"/>
      <c r="P926" s="32"/>
      <c r="Q926" s="32"/>
      <c r="R926" s="186"/>
      <c r="S926" s="186"/>
      <c r="T926" s="254"/>
      <c r="U926" s="254">
        <f t="shared" si="142"/>
        <v>0</v>
      </c>
      <c r="V926" s="254">
        <f t="shared" si="143"/>
        <v>0</v>
      </c>
      <c r="W926" s="255"/>
      <c r="X926" s="26">
        <f t="shared" si="147"/>
        <v>0</v>
      </c>
      <c r="Y926" s="26">
        <f t="shared" si="144"/>
        <v>0</v>
      </c>
      <c r="Z926" s="26">
        <f t="shared" si="145"/>
        <v>0</v>
      </c>
      <c r="AA926" s="32" t="str">
        <f t="shared" si="148"/>
        <v>-</v>
      </c>
      <c r="AB926" s="289"/>
      <c r="AC926" s="289"/>
      <c r="AD926" s="32">
        <v>3</v>
      </c>
      <c r="AE926" s="32" t="str">
        <f t="shared" si="149"/>
        <v>25</v>
      </c>
      <c r="AF926" s="32"/>
      <c r="AG926" s="32"/>
      <c r="AH926" s="32"/>
      <c r="AI926" s="32"/>
      <c r="AJ926" s="32"/>
      <c r="AK926" s="32"/>
      <c r="AL926" s="32"/>
      <c r="AM926" s="32">
        <v>791</v>
      </c>
      <c r="AN926" s="32" t="str">
        <f t="shared" si="140"/>
        <v>No Retargeting</v>
      </c>
      <c r="AO926" s="32" t="s">
        <v>589</v>
      </c>
      <c r="AP926" s="32" t="str">
        <f t="shared" si="141"/>
        <v>no contextual</v>
      </c>
      <c r="AQ926" s="32"/>
      <c r="AR926" s="32"/>
      <c r="AS926" s="32"/>
      <c r="AT926" s="32"/>
    </row>
    <row r="927" spans="2:46" ht="15" customHeight="1" x14ac:dyDescent="0.25">
      <c r="B927" s="32">
        <v>20160919</v>
      </c>
      <c r="C927" s="32"/>
      <c r="D927" s="32"/>
      <c r="E927" s="32"/>
      <c r="F927" s="32"/>
      <c r="G927" s="244"/>
      <c r="H927" s="244"/>
      <c r="I927" s="91">
        <f t="shared" si="146"/>
        <v>0</v>
      </c>
      <c r="J927" s="32"/>
      <c r="K927" s="32"/>
      <c r="L927" s="32"/>
      <c r="M927" s="32"/>
      <c r="N927" s="32"/>
      <c r="O927" s="32"/>
      <c r="P927" s="32"/>
      <c r="Q927" s="32"/>
      <c r="R927" s="186"/>
      <c r="S927" s="186"/>
      <c r="T927" s="254"/>
      <c r="U927" s="254">
        <f t="shared" si="142"/>
        <v>0</v>
      </c>
      <c r="V927" s="254">
        <f t="shared" si="143"/>
        <v>0</v>
      </c>
      <c r="W927" s="255"/>
      <c r="X927" s="26">
        <f t="shared" si="147"/>
        <v>0</v>
      </c>
      <c r="Y927" s="26">
        <f t="shared" si="144"/>
        <v>0</v>
      </c>
      <c r="Z927" s="26">
        <f t="shared" si="145"/>
        <v>0</v>
      </c>
      <c r="AA927" s="32" t="str">
        <f t="shared" si="148"/>
        <v>-</v>
      </c>
      <c r="AB927" s="289"/>
      <c r="AC927" s="289"/>
      <c r="AD927" s="32">
        <v>3</v>
      </c>
      <c r="AE927" s="32" t="str">
        <f t="shared" si="149"/>
        <v>25</v>
      </c>
      <c r="AF927" s="32"/>
      <c r="AG927" s="32"/>
      <c r="AH927" s="32"/>
      <c r="AI927" s="32"/>
      <c r="AJ927" s="32"/>
      <c r="AK927" s="32"/>
      <c r="AL927" s="32"/>
      <c r="AM927" s="32">
        <v>792</v>
      </c>
      <c r="AN927" s="32" t="str">
        <f t="shared" si="140"/>
        <v>No Retargeting</v>
      </c>
      <c r="AO927" s="32" t="s">
        <v>589</v>
      </c>
      <c r="AP927" s="32" t="str">
        <f t="shared" si="141"/>
        <v>no contextual</v>
      </c>
      <c r="AQ927" s="32"/>
      <c r="AR927" s="32"/>
      <c r="AS927" s="32"/>
      <c r="AT927" s="32"/>
    </row>
    <row r="928" spans="2:46" ht="15" customHeight="1" x14ac:dyDescent="0.25">
      <c r="B928" s="32">
        <v>20160920</v>
      </c>
      <c r="C928" s="32"/>
      <c r="D928" s="32"/>
      <c r="E928" s="32"/>
      <c r="F928" s="32"/>
      <c r="G928" s="244"/>
      <c r="H928" s="244"/>
      <c r="I928" s="91">
        <f t="shared" si="146"/>
        <v>0</v>
      </c>
      <c r="J928" s="32"/>
      <c r="K928" s="32"/>
      <c r="L928" s="32"/>
      <c r="M928" s="32"/>
      <c r="N928" s="32"/>
      <c r="O928" s="32"/>
      <c r="P928" s="32"/>
      <c r="Q928" s="32"/>
      <c r="R928" s="186"/>
      <c r="S928" s="186"/>
      <c r="T928" s="254"/>
      <c r="U928" s="254">
        <f t="shared" si="142"/>
        <v>0</v>
      </c>
      <c r="V928" s="254">
        <f t="shared" si="143"/>
        <v>0</v>
      </c>
      <c r="W928" s="255"/>
      <c r="X928" s="26">
        <f t="shared" si="147"/>
        <v>0</v>
      </c>
      <c r="Y928" s="26">
        <f t="shared" si="144"/>
        <v>0</v>
      </c>
      <c r="Z928" s="26">
        <f t="shared" si="145"/>
        <v>0</v>
      </c>
      <c r="AA928" s="32" t="str">
        <f t="shared" si="148"/>
        <v>-</v>
      </c>
      <c r="AB928" s="289"/>
      <c r="AC928" s="289"/>
      <c r="AD928" s="32">
        <v>3</v>
      </c>
      <c r="AE928" s="32" t="str">
        <f t="shared" si="149"/>
        <v>25</v>
      </c>
      <c r="AF928" s="32"/>
      <c r="AG928" s="32"/>
      <c r="AH928" s="32"/>
      <c r="AI928" s="32"/>
      <c r="AJ928" s="32"/>
      <c r="AK928" s="32"/>
      <c r="AL928" s="32"/>
      <c r="AM928" s="32">
        <v>793</v>
      </c>
      <c r="AN928" s="32" t="str">
        <f t="shared" si="140"/>
        <v>No Retargeting</v>
      </c>
      <c r="AO928" s="32" t="s">
        <v>589</v>
      </c>
      <c r="AP928" s="32" t="str">
        <f t="shared" si="141"/>
        <v>no contextual</v>
      </c>
      <c r="AQ928" s="32"/>
      <c r="AR928" s="32"/>
      <c r="AS928" s="32"/>
      <c r="AT928" s="32"/>
    </row>
    <row r="929" spans="2:46" ht="15" customHeight="1" x14ac:dyDescent="0.25">
      <c r="B929" s="32">
        <v>20160921</v>
      </c>
      <c r="C929" s="32"/>
      <c r="D929" s="32"/>
      <c r="E929" s="32"/>
      <c r="F929" s="32"/>
      <c r="G929" s="244"/>
      <c r="H929" s="244"/>
      <c r="I929" s="91">
        <f t="shared" si="146"/>
        <v>0</v>
      </c>
      <c r="J929" s="32"/>
      <c r="K929" s="32"/>
      <c r="L929" s="32"/>
      <c r="M929" s="32"/>
      <c r="N929" s="32"/>
      <c r="O929" s="32"/>
      <c r="P929" s="32"/>
      <c r="Q929" s="32"/>
      <c r="R929" s="186"/>
      <c r="S929" s="186"/>
      <c r="T929" s="254"/>
      <c r="U929" s="254">
        <f t="shared" si="142"/>
        <v>0</v>
      </c>
      <c r="V929" s="254">
        <f t="shared" si="143"/>
        <v>0</v>
      </c>
      <c r="W929" s="255"/>
      <c r="X929" s="26">
        <f t="shared" si="147"/>
        <v>0</v>
      </c>
      <c r="Y929" s="26">
        <f t="shared" si="144"/>
        <v>0</v>
      </c>
      <c r="Z929" s="26">
        <f t="shared" si="145"/>
        <v>0</v>
      </c>
      <c r="AA929" s="32" t="str">
        <f t="shared" si="148"/>
        <v>-</v>
      </c>
      <c r="AB929" s="289"/>
      <c r="AC929" s="289"/>
      <c r="AD929" s="32">
        <v>3</v>
      </c>
      <c r="AE929" s="32" t="str">
        <f t="shared" si="149"/>
        <v>25</v>
      </c>
      <c r="AF929" s="32"/>
      <c r="AG929" s="32"/>
      <c r="AH929" s="32"/>
      <c r="AI929" s="32"/>
      <c r="AJ929" s="32"/>
      <c r="AK929" s="32"/>
      <c r="AL929" s="32"/>
      <c r="AM929" s="32">
        <v>794</v>
      </c>
      <c r="AN929" s="32" t="str">
        <f t="shared" si="140"/>
        <v>No Retargeting</v>
      </c>
      <c r="AO929" s="32" t="s">
        <v>589</v>
      </c>
      <c r="AP929" s="32" t="str">
        <f t="shared" si="141"/>
        <v>no contextual</v>
      </c>
      <c r="AQ929" s="32"/>
      <c r="AR929" s="32"/>
      <c r="AS929" s="32"/>
      <c r="AT929" s="32"/>
    </row>
    <row r="930" spans="2:46" ht="15" customHeight="1" x14ac:dyDescent="0.25">
      <c r="B930" s="32">
        <v>20160922</v>
      </c>
      <c r="C930" s="32"/>
      <c r="D930" s="32"/>
      <c r="E930" s="32"/>
      <c r="F930" s="32"/>
      <c r="G930" s="244"/>
      <c r="H930" s="244"/>
      <c r="I930" s="91">
        <f t="shared" si="146"/>
        <v>0</v>
      </c>
      <c r="J930" s="32"/>
      <c r="K930" s="32"/>
      <c r="L930" s="32"/>
      <c r="M930" s="32"/>
      <c r="N930" s="32"/>
      <c r="O930" s="32"/>
      <c r="P930" s="32"/>
      <c r="Q930" s="32"/>
      <c r="R930" s="186"/>
      <c r="S930" s="186"/>
      <c r="T930" s="254"/>
      <c r="U930" s="254">
        <f t="shared" si="142"/>
        <v>0</v>
      </c>
      <c r="V930" s="254">
        <f t="shared" si="143"/>
        <v>0</v>
      </c>
      <c r="W930" s="255"/>
      <c r="X930" s="26">
        <f t="shared" si="147"/>
        <v>0</v>
      </c>
      <c r="Y930" s="26">
        <f t="shared" si="144"/>
        <v>0</v>
      </c>
      <c r="Z930" s="26">
        <f t="shared" si="145"/>
        <v>0</v>
      </c>
      <c r="AA930" s="32" t="str">
        <f t="shared" si="148"/>
        <v>-</v>
      </c>
      <c r="AB930" s="289"/>
      <c r="AC930" s="289"/>
      <c r="AD930" s="32">
        <v>3</v>
      </c>
      <c r="AE930" s="32" t="str">
        <f t="shared" si="149"/>
        <v>25</v>
      </c>
      <c r="AF930" s="32"/>
      <c r="AG930" s="32"/>
      <c r="AH930" s="32"/>
      <c r="AI930" s="32"/>
      <c r="AJ930" s="32"/>
      <c r="AK930" s="32"/>
      <c r="AL930" s="32"/>
      <c r="AM930" s="32">
        <v>795</v>
      </c>
      <c r="AN930" s="32" t="str">
        <f t="shared" si="140"/>
        <v>No Retargeting</v>
      </c>
      <c r="AO930" s="32" t="s">
        <v>589</v>
      </c>
      <c r="AP930" s="32" t="str">
        <f t="shared" si="141"/>
        <v>no contextual</v>
      </c>
      <c r="AQ930" s="32"/>
      <c r="AR930" s="32"/>
      <c r="AS930" s="32"/>
      <c r="AT930" s="32"/>
    </row>
    <row r="931" spans="2:46" ht="15" customHeight="1" x14ac:dyDescent="0.25">
      <c r="B931" s="32">
        <v>20160923</v>
      </c>
      <c r="C931" s="32"/>
      <c r="D931" s="32"/>
      <c r="E931" s="32"/>
      <c r="F931" s="32"/>
      <c r="G931" s="244"/>
      <c r="H931" s="244"/>
      <c r="I931" s="91">
        <f t="shared" si="146"/>
        <v>0</v>
      </c>
      <c r="J931" s="32"/>
      <c r="K931" s="32"/>
      <c r="L931" s="32"/>
      <c r="M931" s="32"/>
      <c r="N931" s="32"/>
      <c r="O931" s="32"/>
      <c r="P931" s="32"/>
      <c r="Q931" s="32"/>
      <c r="R931" s="186"/>
      <c r="S931" s="186"/>
      <c r="T931" s="254"/>
      <c r="U931" s="254">
        <f t="shared" si="142"/>
        <v>0</v>
      </c>
      <c r="V931" s="254">
        <f t="shared" si="143"/>
        <v>0</v>
      </c>
      <c r="W931" s="255"/>
      <c r="X931" s="26">
        <f t="shared" si="147"/>
        <v>0</v>
      </c>
      <c r="Y931" s="26">
        <f t="shared" si="144"/>
        <v>0</v>
      </c>
      <c r="Z931" s="26">
        <f t="shared" si="145"/>
        <v>0</v>
      </c>
      <c r="AA931" s="32" t="str">
        <f t="shared" si="148"/>
        <v>-</v>
      </c>
      <c r="AB931" s="289"/>
      <c r="AC931" s="289"/>
      <c r="AD931" s="32">
        <v>3</v>
      </c>
      <c r="AE931" s="32" t="str">
        <f t="shared" si="149"/>
        <v>25</v>
      </c>
      <c r="AF931" s="32"/>
      <c r="AG931" s="32"/>
      <c r="AH931" s="32"/>
      <c r="AI931" s="32"/>
      <c r="AJ931" s="32"/>
      <c r="AK931" s="32"/>
      <c r="AL931" s="32"/>
      <c r="AM931" s="32">
        <v>796</v>
      </c>
      <c r="AN931" s="32" t="str">
        <f t="shared" si="140"/>
        <v>No Retargeting</v>
      </c>
      <c r="AO931" s="32" t="s">
        <v>589</v>
      </c>
      <c r="AP931" s="32" t="str">
        <f t="shared" si="141"/>
        <v>no contextual</v>
      </c>
      <c r="AQ931" s="32"/>
      <c r="AR931" s="32"/>
      <c r="AS931" s="32"/>
      <c r="AT931" s="32"/>
    </row>
    <row r="932" spans="2:46" ht="15" customHeight="1" x14ac:dyDescent="0.25">
      <c r="B932" s="32">
        <v>20160924</v>
      </c>
      <c r="C932" s="32"/>
      <c r="D932" s="32"/>
      <c r="E932" s="32"/>
      <c r="F932" s="32"/>
      <c r="G932" s="244"/>
      <c r="H932" s="244"/>
      <c r="I932" s="91">
        <f t="shared" si="146"/>
        <v>0</v>
      </c>
      <c r="J932" s="32"/>
      <c r="K932" s="32"/>
      <c r="L932" s="32"/>
      <c r="M932" s="32"/>
      <c r="N932" s="32"/>
      <c r="O932" s="32"/>
      <c r="P932" s="32"/>
      <c r="Q932" s="32"/>
      <c r="R932" s="186"/>
      <c r="S932" s="186"/>
      <c r="T932" s="254"/>
      <c r="U932" s="254">
        <f t="shared" si="142"/>
        <v>0</v>
      </c>
      <c r="V932" s="254">
        <f t="shared" si="143"/>
        <v>0</v>
      </c>
      <c r="W932" s="255"/>
      <c r="X932" s="26">
        <f t="shared" si="147"/>
        <v>0</v>
      </c>
      <c r="Y932" s="26">
        <f t="shared" si="144"/>
        <v>0</v>
      </c>
      <c r="Z932" s="26">
        <f t="shared" si="145"/>
        <v>0</v>
      </c>
      <c r="AA932" s="32" t="str">
        <f t="shared" si="148"/>
        <v>-</v>
      </c>
      <c r="AB932" s="289"/>
      <c r="AC932" s="289"/>
      <c r="AD932" s="32">
        <v>3</v>
      </c>
      <c r="AE932" s="32" t="str">
        <f t="shared" si="149"/>
        <v>25</v>
      </c>
      <c r="AF932" s="32"/>
      <c r="AG932" s="32"/>
      <c r="AH932" s="32"/>
      <c r="AI932" s="32"/>
      <c r="AJ932" s="32"/>
      <c r="AK932" s="32"/>
      <c r="AL932" s="32"/>
      <c r="AM932" s="32">
        <v>797</v>
      </c>
      <c r="AN932" s="32" t="str">
        <f t="shared" si="140"/>
        <v>No Retargeting</v>
      </c>
      <c r="AO932" s="32" t="s">
        <v>589</v>
      </c>
      <c r="AP932" s="32" t="str">
        <f t="shared" si="141"/>
        <v>no contextual</v>
      </c>
      <c r="AQ932" s="32"/>
      <c r="AR932" s="32"/>
      <c r="AS932" s="32"/>
      <c r="AT932" s="32"/>
    </row>
    <row r="933" spans="2:46" ht="15" customHeight="1" x14ac:dyDescent="0.25">
      <c r="B933" s="32">
        <v>20160925</v>
      </c>
      <c r="C933" s="32"/>
      <c r="D933" s="32"/>
      <c r="E933" s="32"/>
      <c r="F933" s="32"/>
      <c r="G933" s="244"/>
      <c r="H933" s="244"/>
      <c r="I933" s="91">
        <f t="shared" si="146"/>
        <v>0</v>
      </c>
      <c r="J933" s="32"/>
      <c r="K933" s="32"/>
      <c r="L933" s="32"/>
      <c r="M933" s="32"/>
      <c r="N933" s="32"/>
      <c r="O933" s="32"/>
      <c r="P933" s="32"/>
      <c r="Q933" s="32"/>
      <c r="R933" s="186"/>
      <c r="S933" s="186"/>
      <c r="T933" s="254"/>
      <c r="U933" s="254">
        <f t="shared" si="142"/>
        <v>0</v>
      </c>
      <c r="V933" s="254">
        <f t="shared" si="143"/>
        <v>0</v>
      </c>
      <c r="W933" s="255"/>
      <c r="X933" s="26">
        <f t="shared" si="147"/>
        <v>0</v>
      </c>
      <c r="Y933" s="26">
        <f t="shared" si="144"/>
        <v>0</v>
      </c>
      <c r="Z933" s="26">
        <f t="shared" si="145"/>
        <v>0</v>
      </c>
      <c r="AA933" s="32" t="str">
        <f t="shared" si="148"/>
        <v>-</v>
      </c>
      <c r="AB933" s="289"/>
      <c r="AC933" s="289"/>
      <c r="AD933" s="32">
        <v>3</v>
      </c>
      <c r="AE933" s="32" t="str">
        <f t="shared" si="149"/>
        <v>25</v>
      </c>
      <c r="AF933" s="32"/>
      <c r="AG933" s="32"/>
      <c r="AH933" s="32"/>
      <c r="AI933" s="32"/>
      <c r="AJ933" s="32"/>
      <c r="AK933" s="32"/>
      <c r="AL933" s="32"/>
      <c r="AM933" s="32">
        <v>798</v>
      </c>
      <c r="AN933" s="32" t="str">
        <f t="shared" si="140"/>
        <v>No Retargeting</v>
      </c>
      <c r="AO933" s="32" t="s">
        <v>589</v>
      </c>
      <c r="AP933" s="32" t="str">
        <f t="shared" si="141"/>
        <v>no contextual</v>
      </c>
      <c r="AQ933" s="32"/>
      <c r="AR933" s="32"/>
      <c r="AS933" s="32"/>
      <c r="AT933" s="32"/>
    </row>
    <row r="934" spans="2:46" ht="15" customHeight="1" x14ac:dyDescent="0.25">
      <c r="B934" s="32">
        <v>20160926</v>
      </c>
      <c r="C934" s="32"/>
      <c r="D934" s="32"/>
      <c r="E934" s="32"/>
      <c r="F934" s="32"/>
      <c r="G934" s="244"/>
      <c r="H934" s="244"/>
      <c r="I934" s="91">
        <f t="shared" si="146"/>
        <v>0</v>
      </c>
      <c r="J934" s="32"/>
      <c r="K934" s="32"/>
      <c r="L934" s="32"/>
      <c r="M934" s="32"/>
      <c r="N934" s="32"/>
      <c r="O934" s="32"/>
      <c r="P934" s="32"/>
      <c r="Q934" s="32"/>
      <c r="R934" s="186"/>
      <c r="S934" s="186"/>
      <c r="T934" s="254"/>
      <c r="U934" s="254">
        <f t="shared" si="142"/>
        <v>0</v>
      </c>
      <c r="V934" s="254">
        <f t="shared" si="143"/>
        <v>0</v>
      </c>
      <c r="W934" s="255"/>
      <c r="X934" s="26">
        <f t="shared" si="147"/>
        <v>0</v>
      </c>
      <c r="Y934" s="26">
        <f t="shared" si="144"/>
        <v>0</v>
      </c>
      <c r="Z934" s="26">
        <f t="shared" si="145"/>
        <v>0</v>
      </c>
      <c r="AA934" s="32" t="str">
        <f t="shared" si="148"/>
        <v>-</v>
      </c>
      <c r="AB934" s="289"/>
      <c r="AC934" s="289"/>
      <c r="AD934" s="32">
        <v>3</v>
      </c>
      <c r="AE934" s="32" t="str">
        <f t="shared" si="149"/>
        <v>25</v>
      </c>
      <c r="AF934" s="32"/>
      <c r="AG934" s="32"/>
      <c r="AH934" s="32"/>
      <c r="AI934" s="32"/>
      <c r="AJ934" s="32"/>
      <c r="AK934" s="32"/>
      <c r="AL934" s="32"/>
      <c r="AM934" s="32">
        <v>799</v>
      </c>
      <c r="AN934" s="32" t="str">
        <f t="shared" si="140"/>
        <v>No Retargeting</v>
      </c>
      <c r="AO934" s="32" t="s">
        <v>589</v>
      </c>
      <c r="AP934" s="32" t="str">
        <f t="shared" si="141"/>
        <v>no contextual</v>
      </c>
      <c r="AQ934" s="32"/>
      <c r="AR934" s="32"/>
      <c r="AS934" s="32"/>
      <c r="AT934" s="32"/>
    </row>
    <row r="935" spans="2:46" ht="15" customHeight="1" x14ac:dyDescent="0.25">
      <c r="B935" s="32">
        <v>20160927</v>
      </c>
      <c r="C935" s="32"/>
      <c r="D935" s="32"/>
      <c r="E935" s="32"/>
      <c r="F935" s="32"/>
      <c r="G935" s="244"/>
      <c r="H935" s="244"/>
      <c r="I935" s="91">
        <f t="shared" si="146"/>
        <v>0</v>
      </c>
      <c r="J935" s="32"/>
      <c r="K935" s="32"/>
      <c r="L935" s="32"/>
      <c r="M935" s="32"/>
      <c r="N935" s="32"/>
      <c r="O935" s="32"/>
      <c r="P935" s="32"/>
      <c r="Q935" s="32"/>
      <c r="R935" s="186"/>
      <c r="S935" s="186"/>
      <c r="T935" s="254"/>
      <c r="U935" s="254">
        <f t="shared" si="142"/>
        <v>0</v>
      </c>
      <c r="V935" s="254">
        <f t="shared" si="143"/>
        <v>0</v>
      </c>
      <c r="W935" s="255"/>
      <c r="X935" s="26">
        <f t="shared" si="147"/>
        <v>0</v>
      </c>
      <c r="Y935" s="26">
        <f t="shared" si="144"/>
        <v>0</v>
      </c>
      <c r="Z935" s="26">
        <f t="shared" si="145"/>
        <v>0</v>
      </c>
      <c r="AA935" s="32" t="str">
        <f t="shared" si="148"/>
        <v>-</v>
      </c>
      <c r="AB935" s="289"/>
      <c r="AC935" s="289"/>
      <c r="AD935" s="32">
        <v>3</v>
      </c>
      <c r="AE935" s="32" t="str">
        <f t="shared" si="149"/>
        <v>25</v>
      </c>
      <c r="AF935" s="32"/>
      <c r="AG935" s="32"/>
      <c r="AH935" s="32"/>
      <c r="AI935" s="32"/>
      <c r="AJ935" s="32"/>
      <c r="AK935" s="32"/>
      <c r="AL935" s="32"/>
      <c r="AM935" s="32">
        <v>800</v>
      </c>
      <c r="AN935" s="32" t="str">
        <f t="shared" si="140"/>
        <v>No Retargeting</v>
      </c>
      <c r="AO935" s="32" t="s">
        <v>589</v>
      </c>
      <c r="AP935" s="32" t="str">
        <f t="shared" si="141"/>
        <v>no contextual</v>
      </c>
      <c r="AQ935" s="32"/>
      <c r="AR935" s="32"/>
      <c r="AS935" s="32"/>
      <c r="AT935" s="32"/>
    </row>
    <row r="936" spans="2:46" ht="15" customHeight="1" x14ac:dyDescent="0.25">
      <c r="B936" s="32">
        <v>20160928</v>
      </c>
      <c r="C936" s="32"/>
      <c r="D936" s="32"/>
      <c r="E936" s="32"/>
      <c r="F936" s="32"/>
      <c r="G936" s="244"/>
      <c r="H936" s="244"/>
      <c r="I936" s="91">
        <f t="shared" si="146"/>
        <v>0</v>
      </c>
      <c r="J936" s="32"/>
      <c r="K936" s="32"/>
      <c r="L936" s="32"/>
      <c r="M936" s="32"/>
      <c r="N936" s="32"/>
      <c r="O936" s="32"/>
      <c r="P936" s="32"/>
      <c r="Q936" s="32"/>
      <c r="R936" s="186"/>
      <c r="S936" s="186"/>
      <c r="T936" s="254"/>
      <c r="U936" s="254">
        <f t="shared" si="142"/>
        <v>0</v>
      </c>
      <c r="V936" s="254">
        <f t="shared" si="143"/>
        <v>0</v>
      </c>
      <c r="W936" s="255"/>
      <c r="X936" s="26">
        <f t="shared" si="147"/>
        <v>0</v>
      </c>
      <c r="Y936" s="26">
        <f t="shared" si="144"/>
        <v>0</v>
      </c>
      <c r="Z936" s="26">
        <f t="shared" si="145"/>
        <v>0</v>
      </c>
      <c r="AA936" s="32" t="str">
        <f t="shared" si="148"/>
        <v>-</v>
      </c>
      <c r="AB936" s="289"/>
      <c r="AC936" s="289"/>
      <c r="AD936" s="32">
        <v>3</v>
      </c>
      <c r="AE936" s="32" t="str">
        <f t="shared" si="149"/>
        <v>25</v>
      </c>
      <c r="AF936" s="32"/>
      <c r="AG936" s="32"/>
      <c r="AH936" s="32"/>
      <c r="AI936" s="32"/>
      <c r="AJ936" s="32"/>
      <c r="AK936" s="32"/>
      <c r="AL936" s="32"/>
      <c r="AM936" s="32">
        <v>801</v>
      </c>
      <c r="AN936" s="32" t="str">
        <f t="shared" si="140"/>
        <v>No Retargeting</v>
      </c>
      <c r="AO936" s="32" t="s">
        <v>589</v>
      </c>
      <c r="AP936" s="32" t="str">
        <f t="shared" si="141"/>
        <v>no contextual</v>
      </c>
      <c r="AQ936" s="32"/>
      <c r="AR936" s="32"/>
      <c r="AS936" s="32"/>
      <c r="AT936" s="32"/>
    </row>
    <row r="937" spans="2:46" ht="15" customHeight="1" x14ac:dyDescent="0.25">
      <c r="B937" s="32">
        <v>20160929</v>
      </c>
      <c r="C937" s="32"/>
      <c r="D937" s="32"/>
      <c r="E937" s="32"/>
      <c r="F937" s="32"/>
      <c r="G937" s="244"/>
      <c r="H937" s="244"/>
      <c r="I937" s="91">
        <f t="shared" si="146"/>
        <v>0</v>
      </c>
      <c r="J937" s="32"/>
      <c r="K937" s="32"/>
      <c r="L937" s="32"/>
      <c r="M937" s="32"/>
      <c r="N937" s="32"/>
      <c r="O937" s="32"/>
      <c r="P937" s="32"/>
      <c r="Q937" s="32"/>
      <c r="R937" s="186"/>
      <c r="S937" s="186"/>
      <c r="T937" s="254"/>
      <c r="U937" s="254">
        <f t="shared" si="142"/>
        <v>0</v>
      </c>
      <c r="V937" s="254">
        <f t="shared" si="143"/>
        <v>0</v>
      </c>
      <c r="W937" s="255"/>
      <c r="X937" s="26">
        <f t="shared" si="147"/>
        <v>0</v>
      </c>
      <c r="Y937" s="26">
        <f t="shared" si="144"/>
        <v>0</v>
      </c>
      <c r="Z937" s="26">
        <f t="shared" si="145"/>
        <v>0</v>
      </c>
      <c r="AA937" s="32" t="str">
        <f t="shared" si="148"/>
        <v>-</v>
      </c>
      <c r="AB937" s="289"/>
      <c r="AC937" s="289"/>
      <c r="AD937" s="32">
        <v>3</v>
      </c>
      <c r="AE937" s="32" t="str">
        <f t="shared" si="149"/>
        <v>25</v>
      </c>
      <c r="AF937" s="32"/>
      <c r="AG937" s="32"/>
      <c r="AH937" s="32"/>
      <c r="AI937" s="32"/>
      <c r="AJ937" s="32"/>
      <c r="AK937" s="32"/>
      <c r="AL937" s="32"/>
      <c r="AM937" s="32">
        <v>802</v>
      </c>
      <c r="AN937" s="32" t="str">
        <f t="shared" si="140"/>
        <v>No Retargeting</v>
      </c>
      <c r="AO937" s="32" t="s">
        <v>589</v>
      </c>
      <c r="AP937" s="32" t="str">
        <f t="shared" si="141"/>
        <v>no contextual</v>
      </c>
      <c r="AQ937" s="32"/>
      <c r="AR937" s="32"/>
      <c r="AS937" s="32"/>
      <c r="AT937" s="32"/>
    </row>
    <row r="938" spans="2:46" ht="15" customHeight="1" x14ac:dyDescent="0.25">
      <c r="B938" s="32">
        <v>20160930</v>
      </c>
      <c r="C938" s="32"/>
      <c r="D938" s="32"/>
      <c r="E938" s="32"/>
      <c r="F938" s="32"/>
      <c r="G938" s="244"/>
      <c r="H938" s="244"/>
      <c r="I938" s="91">
        <f t="shared" si="146"/>
        <v>0</v>
      </c>
      <c r="J938" s="32"/>
      <c r="K938" s="32"/>
      <c r="L938" s="32"/>
      <c r="M938" s="32"/>
      <c r="N938" s="32"/>
      <c r="O938" s="32"/>
      <c r="P938" s="32"/>
      <c r="Q938" s="32"/>
      <c r="R938" s="186"/>
      <c r="S938" s="186"/>
      <c r="T938" s="254"/>
      <c r="U938" s="254">
        <f t="shared" si="142"/>
        <v>0</v>
      </c>
      <c r="V938" s="254">
        <f t="shared" si="143"/>
        <v>0</v>
      </c>
      <c r="W938" s="255"/>
      <c r="X938" s="26">
        <f t="shared" si="147"/>
        <v>0</v>
      </c>
      <c r="Y938" s="26">
        <f t="shared" si="144"/>
        <v>0</v>
      </c>
      <c r="Z938" s="26">
        <f t="shared" si="145"/>
        <v>0</v>
      </c>
      <c r="AA938" s="32" t="str">
        <f t="shared" si="148"/>
        <v>-</v>
      </c>
      <c r="AB938" s="289"/>
      <c r="AC938" s="289"/>
      <c r="AD938" s="32">
        <v>3</v>
      </c>
      <c r="AE938" s="32" t="str">
        <f t="shared" si="149"/>
        <v>25</v>
      </c>
      <c r="AF938" s="32"/>
      <c r="AG938" s="32"/>
      <c r="AH938" s="32"/>
      <c r="AI938" s="32"/>
      <c r="AJ938" s="32"/>
      <c r="AK938" s="32"/>
      <c r="AL938" s="32"/>
      <c r="AM938" s="32">
        <v>803</v>
      </c>
      <c r="AN938" s="32" t="str">
        <f t="shared" si="140"/>
        <v>No Retargeting</v>
      </c>
      <c r="AO938" s="32" t="s">
        <v>589</v>
      </c>
      <c r="AP938" s="32" t="str">
        <f t="shared" si="141"/>
        <v>no contextual</v>
      </c>
      <c r="AQ938" s="32"/>
      <c r="AR938" s="32"/>
      <c r="AS938" s="32"/>
      <c r="AT938" s="32"/>
    </row>
    <row r="939" spans="2:46" ht="15" customHeight="1" x14ac:dyDescent="0.25">
      <c r="B939" s="32">
        <v>20160931</v>
      </c>
      <c r="C939" s="32"/>
      <c r="D939" s="32"/>
      <c r="E939" s="32"/>
      <c r="F939" s="32"/>
      <c r="G939" s="244"/>
      <c r="H939" s="244"/>
      <c r="I939" s="91">
        <f t="shared" si="146"/>
        <v>0</v>
      </c>
      <c r="J939" s="32"/>
      <c r="K939" s="32"/>
      <c r="L939" s="32"/>
      <c r="M939" s="32"/>
      <c r="N939" s="32"/>
      <c r="O939" s="32"/>
      <c r="P939" s="32"/>
      <c r="Q939" s="32"/>
      <c r="R939" s="186"/>
      <c r="S939" s="186"/>
      <c r="T939" s="254"/>
      <c r="U939" s="254">
        <f t="shared" si="142"/>
        <v>0</v>
      </c>
      <c r="V939" s="254">
        <f t="shared" si="143"/>
        <v>0</v>
      </c>
      <c r="W939" s="255"/>
      <c r="X939" s="26">
        <f t="shared" si="147"/>
        <v>0</v>
      </c>
      <c r="Y939" s="26">
        <f t="shared" si="144"/>
        <v>0</v>
      </c>
      <c r="Z939" s="26">
        <f t="shared" si="145"/>
        <v>0</v>
      </c>
      <c r="AA939" s="32" t="str">
        <f t="shared" si="148"/>
        <v>-</v>
      </c>
      <c r="AB939" s="289"/>
      <c r="AC939" s="289"/>
      <c r="AD939" s="32">
        <v>3</v>
      </c>
      <c r="AE939" s="32" t="str">
        <f t="shared" si="149"/>
        <v>25</v>
      </c>
      <c r="AF939" s="32"/>
      <c r="AG939" s="32"/>
      <c r="AH939" s="32"/>
      <c r="AI939" s="32"/>
      <c r="AJ939" s="32"/>
      <c r="AK939" s="32"/>
      <c r="AL939" s="32"/>
      <c r="AM939" s="32">
        <v>804</v>
      </c>
      <c r="AN939" s="32" t="str">
        <f t="shared" si="140"/>
        <v>No Retargeting</v>
      </c>
      <c r="AO939" s="32" t="s">
        <v>589</v>
      </c>
      <c r="AP939" s="32" t="str">
        <f t="shared" si="141"/>
        <v>no contextual</v>
      </c>
      <c r="AQ939" s="32"/>
      <c r="AR939" s="32"/>
      <c r="AS939" s="32"/>
      <c r="AT939" s="32"/>
    </row>
    <row r="940" spans="2:46" ht="15" customHeight="1" x14ac:dyDescent="0.25">
      <c r="B940" s="32">
        <v>20160932</v>
      </c>
      <c r="C940" s="32"/>
      <c r="D940" s="32"/>
      <c r="E940" s="32"/>
      <c r="F940" s="32"/>
      <c r="G940" s="244"/>
      <c r="H940" s="244"/>
      <c r="I940" s="91">
        <f t="shared" si="146"/>
        <v>0</v>
      </c>
      <c r="J940" s="32"/>
      <c r="K940" s="32"/>
      <c r="L940" s="32"/>
      <c r="M940" s="32"/>
      <c r="N940" s="32"/>
      <c r="O940" s="32"/>
      <c r="P940" s="32"/>
      <c r="Q940" s="32"/>
      <c r="R940" s="186"/>
      <c r="S940" s="186"/>
      <c r="T940" s="254"/>
      <c r="U940" s="254">
        <f t="shared" si="142"/>
        <v>0</v>
      </c>
      <c r="V940" s="254">
        <f t="shared" si="143"/>
        <v>0</v>
      </c>
      <c r="W940" s="255"/>
      <c r="X940" s="26">
        <f t="shared" si="147"/>
        <v>0</v>
      </c>
      <c r="Y940" s="26">
        <f t="shared" si="144"/>
        <v>0</v>
      </c>
      <c r="Z940" s="26">
        <f t="shared" si="145"/>
        <v>0</v>
      </c>
      <c r="AA940" s="32" t="str">
        <f t="shared" si="148"/>
        <v>-</v>
      </c>
      <c r="AB940" s="289"/>
      <c r="AC940" s="289"/>
      <c r="AD940" s="32">
        <v>3</v>
      </c>
      <c r="AE940" s="32" t="str">
        <f t="shared" si="149"/>
        <v>25</v>
      </c>
      <c r="AF940" s="32"/>
      <c r="AG940" s="32"/>
      <c r="AH940" s="32"/>
      <c r="AI940" s="32"/>
      <c r="AJ940" s="32"/>
      <c r="AK940" s="32"/>
      <c r="AL940" s="32"/>
      <c r="AM940" s="32">
        <v>805</v>
      </c>
      <c r="AN940" s="32" t="str">
        <f t="shared" si="140"/>
        <v>No Retargeting</v>
      </c>
      <c r="AO940" s="32" t="s">
        <v>589</v>
      </c>
      <c r="AP940" s="32" t="str">
        <f t="shared" si="141"/>
        <v>no contextual</v>
      </c>
      <c r="AQ940" s="32"/>
      <c r="AR940" s="32"/>
      <c r="AS940" s="32"/>
      <c r="AT940" s="32"/>
    </row>
    <row r="941" spans="2:46" ht="15" customHeight="1" x14ac:dyDescent="0.25">
      <c r="B941" s="32">
        <v>20160933</v>
      </c>
      <c r="C941" s="32"/>
      <c r="D941" s="32"/>
      <c r="E941" s="32"/>
      <c r="F941" s="32"/>
      <c r="G941" s="244"/>
      <c r="H941" s="244"/>
      <c r="I941" s="91">
        <f t="shared" si="146"/>
        <v>0</v>
      </c>
      <c r="J941" s="32"/>
      <c r="K941" s="32"/>
      <c r="L941" s="32"/>
      <c r="M941" s="32"/>
      <c r="N941" s="32"/>
      <c r="O941" s="32"/>
      <c r="P941" s="32"/>
      <c r="Q941" s="32"/>
      <c r="R941" s="186"/>
      <c r="S941" s="186"/>
      <c r="T941" s="254"/>
      <c r="U941" s="254">
        <f t="shared" si="142"/>
        <v>0</v>
      </c>
      <c r="V941" s="254">
        <f t="shared" si="143"/>
        <v>0</v>
      </c>
      <c r="W941" s="255"/>
      <c r="X941" s="26">
        <f t="shared" si="147"/>
        <v>0</v>
      </c>
      <c r="Y941" s="26">
        <f t="shared" si="144"/>
        <v>0</v>
      </c>
      <c r="Z941" s="26">
        <f t="shared" si="145"/>
        <v>0</v>
      </c>
      <c r="AA941" s="32" t="str">
        <f t="shared" si="148"/>
        <v>-</v>
      </c>
      <c r="AB941" s="289"/>
      <c r="AC941" s="289"/>
      <c r="AD941" s="32">
        <v>3</v>
      </c>
      <c r="AE941" s="32" t="str">
        <f t="shared" si="149"/>
        <v>25</v>
      </c>
      <c r="AF941" s="32"/>
      <c r="AG941" s="32"/>
      <c r="AH941" s="32"/>
      <c r="AI941" s="32"/>
      <c r="AJ941" s="32"/>
      <c r="AK941" s="32"/>
      <c r="AL941" s="32"/>
      <c r="AM941" s="32">
        <v>806</v>
      </c>
      <c r="AN941" s="32" t="str">
        <f t="shared" si="140"/>
        <v>No Retargeting</v>
      </c>
      <c r="AO941" s="32" t="s">
        <v>589</v>
      </c>
      <c r="AP941" s="32" t="str">
        <f t="shared" si="141"/>
        <v>no contextual</v>
      </c>
      <c r="AQ941" s="32"/>
      <c r="AR941" s="32"/>
      <c r="AS941" s="32"/>
      <c r="AT941" s="32"/>
    </row>
    <row r="942" spans="2:46" ht="15" customHeight="1" x14ac:dyDescent="0.25">
      <c r="B942" s="32">
        <v>20160934</v>
      </c>
      <c r="C942" s="32"/>
      <c r="D942" s="32"/>
      <c r="E942" s="32"/>
      <c r="F942" s="32"/>
      <c r="G942" s="244"/>
      <c r="H942" s="244"/>
      <c r="I942" s="91">
        <f t="shared" si="146"/>
        <v>0</v>
      </c>
      <c r="J942" s="32"/>
      <c r="K942" s="32"/>
      <c r="L942" s="32"/>
      <c r="M942" s="32"/>
      <c r="N942" s="32"/>
      <c r="O942" s="32"/>
      <c r="P942" s="32"/>
      <c r="Q942" s="32"/>
      <c r="R942" s="186"/>
      <c r="S942" s="186"/>
      <c r="T942" s="254"/>
      <c r="U942" s="254">
        <f t="shared" si="142"/>
        <v>0</v>
      </c>
      <c r="V942" s="254">
        <f t="shared" si="143"/>
        <v>0</v>
      </c>
      <c r="W942" s="255"/>
      <c r="X942" s="26">
        <f t="shared" si="147"/>
        <v>0</v>
      </c>
      <c r="Y942" s="26">
        <f t="shared" si="144"/>
        <v>0</v>
      </c>
      <c r="Z942" s="26">
        <f t="shared" si="145"/>
        <v>0</v>
      </c>
      <c r="AA942" s="32" t="str">
        <f t="shared" si="148"/>
        <v>-</v>
      </c>
      <c r="AB942" s="289"/>
      <c r="AC942" s="289"/>
      <c r="AD942" s="32">
        <v>3</v>
      </c>
      <c r="AE942" s="32" t="str">
        <f t="shared" si="149"/>
        <v>25</v>
      </c>
      <c r="AF942" s="32"/>
      <c r="AG942" s="32"/>
      <c r="AH942" s="32"/>
      <c r="AI942" s="32"/>
      <c r="AJ942" s="32"/>
      <c r="AK942" s="32"/>
      <c r="AL942" s="32"/>
      <c r="AM942" s="32">
        <v>807</v>
      </c>
      <c r="AN942" s="32" t="str">
        <f t="shared" si="140"/>
        <v>No Retargeting</v>
      </c>
      <c r="AO942" s="32" t="s">
        <v>589</v>
      </c>
      <c r="AP942" s="32" t="str">
        <f t="shared" si="141"/>
        <v>no contextual</v>
      </c>
      <c r="AQ942" s="32"/>
      <c r="AR942" s="32"/>
      <c r="AS942" s="32"/>
      <c r="AT942" s="32"/>
    </row>
    <row r="943" spans="2:46" ht="15" customHeight="1" x14ac:dyDescent="0.25">
      <c r="B943" s="32">
        <v>20160935</v>
      </c>
      <c r="C943" s="32"/>
      <c r="D943" s="32"/>
      <c r="E943" s="32"/>
      <c r="F943" s="32"/>
      <c r="G943" s="244"/>
      <c r="H943" s="244"/>
      <c r="I943" s="91">
        <f t="shared" si="146"/>
        <v>0</v>
      </c>
      <c r="J943" s="32"/>
      <c r="K943" s="32"/>
      <c r="L943" s="32"/>
      <c r="M943" s="32"/>
      <c r="N943" s="32"/>
      <c r="O943" s="32"/>
      <c r="P943" s="32"/>
      <c r="Q943" s="32"/>
      <c r="R943" s="186"/>
      <c r="S943" s="186"/>
      <c r="T943" s="254"/>
      <c r="U943" s="254">
        <f t="shared" si="142"/>
        <v>0</v>
      </c>
      <c r="V943" s="254">
        <f t="shared" si="143"/>
        <v>0</v>
      </c>
      <c r="W943" s="255"/>
      <c r="X943" s="26">
        <f t="shared" si="147"/>
        <v>0</v>
      </c>
      <c r="Y943" s="26">
        <f t="shared" si="144"/>
        <v>0</v>
      </c>
      <c r="Z943" s="26">
        <f t="shared" si="145"/>
        <v>0</v>
      </c>
      <c r="AA943" s="32" t="str">
        <f t="shared" si="148"/>
        <v>-</v>
      </c>
      <c r="AB943" s="289"/>
      <c r="AC943" s="289"/>
      <c r="AD943" s="32">
        <v>3</v>
      </c>
      <c r="AE943" s="32" t="str">
        <f t="shared" si="149"/>
        <v>25</v>
      </c>
      <c r="AF943" s="32"/>
      <c r="AG943" s="32"/>
      <c r="AH943" s="32"/>
      <c r="AI943" s="32"/>
      <c r="AJ943" s="32"/>
      <c r="AK943" s="32"/>
      <c r="AL943" s="32"/>
      <c r="AM943" s="32">
        <v>808</v>
      </c>
      <c r="AN943" s="32" t="str">
        <f t="shared" si="140"/>
        <v>No Retargeting</v>
      </c>
      <c r="AO943" s="32" t="s">
        <v>589</v>
      </c>
      <c r="AP943" s="32" t="str">
        <f t="shared" si="141"/>
        <v>no contextual</v>
      </c>
      <c r="AQ943" s="32"/>
      <c r="AR943" s="32"/>
      <c r="AS943" s="32"/>
      <c r="AT943" s="32"/>
    </row>
    <row r="944" spans="2:46" ht="15" customHeight="1" x14ac:dyDescent="0.25">
      <c r="B944" s="32">
        <v>20160936</v>
      </c>
      <c r="C944" s="32"/>
      <c r="D944" s="32"/>
      <c r="E944" s="32"/>
      <c r="F944" s="32"/>
      <c r="G944" s="244"/>
      <c r="H944" s="244"/>
      <c r="I944" s="91">
        <f t="shared" si="146"/>
        <v>0</v>
      </c>
      <c r="J944" s="32"/>
      <c r="K944" s="32"/>
      <c r="L944" s="32"/>
      <c r="M944" s="32"/>
      <c r="N944" s="32"/>
      <c r="O944" s="32"/>
      <c r="P944" s="32"/>
      <c r="Q944" s="32"/>
      <c r="R944" s="186"/>
      <c r="S944" s="186"/>
      <c r="T944" s="254"/>
      <c r="U944" s="254">
        <f t="shared" si="142"/>
        <v>0</v>
      </c>
      <c r="V944" s="254">
        <f t="shared" si="143"/>
        <v>0</v>
      </c>
      <c r="W944" s="255"/>
      <c r="X944" s="26">
        <f t="shared" si="147"/>
        <v>0</v>
      </c>
      <c r="Y944" s="26">
        <f t="shared" si="144"/>
        <v>0</v>
      </c>
      <c r="Z944" s="26">
        <f t="shared" si="145"/>
        <v>0</v>
      </c>
      <c r="AA944" s="32" t="str">
        <f t="shared" si="148"/>
        <v>-</v>
      </c>
      <c r="AB944" s="289"/>
      <c r="AC944" s="289"/>
      <c r="AD944" s="32">
        <v>3</v>
      </c>
      <c r="AE944" s="32" t="str">
        <f t="shared" si="149"/>
        <v>25</v>
      </c>
      <c r="AF944" s="32"/>
      <c r="AG944" s="32"/>
      <c r="AH944" s="32"/>
      <c r="AI944" s="32"/>
      <c r="AJ944" s="32"/>
      <c r="AK944" s="32"/>
      <c r="AL944" s="32"/>
      <c r="AM944" s="32">
        <v>809</v>
      </c>
      <c r="AN944" s="32" t="str">
        <f t="shared" si="140"/>
        <v>No Retargeting</v>
      </c>
      <c r="AO944" s="32" t="s">
        <v>589</v>
      </c>
      <c r="AP944" s="32" t="str">
        <f t="shared" si="141"/>
        <v>no contextual</v>
      </c>
      <c r="AQ944" s="32"/>
      <c r="AR944" s="32"/>
      <c r="AS944" s="32"/>
      <c r="AT944" s="32"/>
    </row>
    <row r="945" spans="2:46" ht="15" customHeight="1" x14ac:dyDescent="0.25">
      <c r="B945" s="32">
        <v>20160937</v>
      </c>
      <c r="C945" s="32"/>
      <c r="D945" s="32"/>
      <c r="E945" s="32"/>
      <c r="F945" s="32"/>
      <c r="G945" s="244"/>
      <c r="H945" s="244"/>
      <c r="I945" s="91">
        <f t="shared" si="146"/>
        <v>0</v>
      </c>
      <c r="J945" s="32"/>
      <c r="K945" s="32"/>
      <c r="L945" s="32"/>
      <c r="M945" s="32"/>
      <c r="N945" s="32"/>
      <c r="O945" s="32"/>
      <c r="P945" s="32"/>
      <c r="Q945" s="32"/>
      <c r="R945" s="186"/>
      <c r="S945" s="186"/>
      <c r="T945" s="254"/>
      <c r="U945" s="254">
        <f t="shared" si="142"/>
        <v>0</v>
      </c>
      <c r="V945" s="254">
        <f t="shared" si="143"/>
        <v>0</v>
      </c>
      <c r="W945" s="255"/>
      <c r="X945" s="26">
        <f t="shared" si="147"/>
        <v>0</v>
      </c>
      <c r="Y945" s="26">
        <f t="shared" si="144"/>
        <v>0</v>
      </c>
      <c r="Z945" s="26">
        <f t="shared" si="145"/>
        <v>0</v>
      </c>
      <c r="AA945" s="32" t="str">
        <f t="shared" si="148"/>
        <v>-</v>
      </c>
      <c r="AB945" s="289"/>
      <c r="AC945" s="289"/>
      <c r="AD945" s="32">
        <v>3</v>
      </c>
      <c r="AE945" s="32" t="str">
        <f t="shared" si="149"/>
        <v>25</v>
      </c>
      <c r="AF945" s="32"/>
      <c r="AG945" s="32"/>
      <c r="AH945" s="32"/>
      <c r="AI945" s="32"/>
      <c r="AJ945" s="32"/>
      <c r="AK945" s="32"/>
      <c r="AL945" s="32"/>
      <c r="AM945" s="32">
        <v>810</v>
      </c>
      <c r="AN945" s="32" t="str">
        <f t="shared" si="140"/>
        <v>No Retargeting</v>
      </c>
      <c r="AO945" s="32" t="s">
        <v>589</v>
      </c>
      <c r="AP945" s="32" t="str">
        <f t="shared" si="141"/>
        <v>no contextual</v>
      </c>
      <c r="AQ945" s="32"/>
      <c r="AR945" s="32"/>
      <c r="AS945" s="32"/>
      <c r="AT945" s="32"/>
    </row>
    <row r="946" spans="2:46" ht="15" customHeight="1" x14ac:dyDescent="0.25">
      <c r="B946" s="32">
        <v>20160938</v>
      </c>
      <c r="C946" s="32"/>
      <c r="D946" s="32"/>
      <c r="E946" s="32"/>
      <c r="F946" s="32"/>
      <c r="G946" s="244"/>
      <c r="H946" s="244"/>
      <c r="I946" s="91">
        <f t="shared" si="146"/>
        <v>0</v>
      </c>
      <c r="J946" s="32"/>
      <c r="K946" s="32"/>
      <c r="L946" s="32"/>
      <c r="M946" s="32"/>
      <c r="N946" s="32"/>
      <c r="O946" s="32"/>
      <c r="P946" s="32"/>
      <c r="Q946" s="32"/>
      <c r="R946" s="186"/>
      <c r="S946" s="186"/>
      <c r="T946" s="254"/>
      <c r="U946" s="254">
        <f t="shared" si="142"/>
        <v>0</v>
      </c>
      <c r="V946" s="254">
        <f t="shared" si="143"/>
        <v>0</v>
      </c>
      <c r="W946" s="255"/>
      <c r="X946" s="26">
        <f t="shared" si="147"/>
        <v>0</v>
      </c>
      <c r="Y946" s="26">
        <f t="shared" si="144"/>
        <v>0</v>
      </c>
      <c r="Z946" s="26">
        <f t="shared" si="145"/>
        <v>0</v>
      </c>
      <c r="AA946" s="32" t="str">
        <f t="shared" si="148"/>
        <v>-</v>
      </c>
      <c r="AB946" s="289"/>
      <c r="AC946" s="289"/>
      <c r="AD946" s="32">
        <v>3</v>
      </c>
      <c r="AE946" s="32" t="str">
        <f t="shared" si="149"/>
        <v>25</v>
      </c>
      <c r="AF946" s="32"/>
      <c r="AG946" s="32"/>
      <c r="AH946" s="32"/>
      <c r="AI946" s="32"/>
      <c r="AJ946" s="32"/>
      <c r="AK946" s="32"/>
      <c r="AL946" s="32"/>
      <c r="AM946" s="32">
        <v>811</v>
      </c>
      <c r="AN946" s="32" t="str">
        <f t="shared" si="140"/>
        <v>No Retargeting</v>
      </c>
      <c r="AO946" s="32" t="s">
        <v>589</v>
      </c>
      <c r="AP946" s="32" t="str">
        <f t="shared" si="141"/>
        <v>no contextual</v>
      </c>
      <c r="AQ946" s="32"/>
      <c r="AR946" s="32"/>
      <c r="AS946" s="32"/>
      <c r="AT946" s="32"/>
    </row>
    <row r="947" spans="2:46" ht="15" customHeight="1" x14ac:dyDescent="0.25">
      <c r="B947" s="32">
        <v>20160939</v>
      </c>
      <c r="C947" s="32"/>
      <c r="D947" s="32"/>
      <c r="E947" s="32"/>
      <c r="F947" s="32"/>
      <c r="G947" s="244"/>
      <c r="H947" s="244"/>
      <c r="I947" s="91">
        <f t="shared" si="146"/>
        <v>0</v>
      </c>
      <c r="J947" s="32"/>
      <c r="K947" s="32"/>
      <c r="L947" s="32"/>
      <c r="M947" s="32"/>
      <c r="N947" s="32"/>
      <c r="O947" s="32"/>
      <c r="P947" s="32"/>
      <c r="Q947" s="32"/>
      <c r="R947" s="186"/>
      <c r="S947" s="186"/>
      <c r="T947" s="254"/>
      <c r="U947" s="254">
        <f t="shared" si="142"/>
        <v>0</v>
      </c>
      <c r="V947" s="254">
        <f t="shared" si="143"/>
        <v>0</v>
      </c>
      <c r="W947" s="255"/>
      <c r="X947" s="26">
        <f t="shared" si="147"/>
        <v>0</v>
      </c>
      <c r="Y947" s="26">
        <f t="shared" si="144"/>
        <v>0</v>
      </c>
      <c r="Z947" s="26">
        <f t="shared" si="145"/>
        <v>0</v>
      </c>
      <c r="AA947" s="32" t="str">
        <f t="shared" si="148"/>
        <v>-</v>
      </c>
      <c r="AB947" s="289"/>
      <c r="AC947" s="289"/>
      <c r="AD947" s="32">
        <v>3</v>
      </c>
      <c r="AE947" s="32" t="str">
        <f t="shared" si="149"/>
        <v>25</v>
      </c>
      <c r="AF947" s="32"/>
      <c r="AG947" s="32"/>
      <c r="AH947" s="32"/>
      <c r="AI947" s="32"/>
      <c r="AJ947" s="32"/>
      <c r="AK947" s="32"/>
      <c r="AL947" s="32"/>
      <c r="AM947" s="32">
        <v>812</v>
      </c>
      <c r="AN947" s="32" t="str">
        <f t="shared" si="140"/>
        <v>No Retargeting</v>
      </c>
      <c r="AO947" s="32" t="s">
        <v>589</v>
      </c>
      <c r="AP947" s="32" t="str">
        <f t="shared" si="141"/>
        <v>no contextual</v>
      </c>
      <c r="AQ947" s="32"/>
      <c r="AR947" s="32"/>
      <c r="AS947" s="32"/>
      <c r="AT947" s="32"/>
    </row>
    <row r="948" spans="2:46" ht="15" customHeight="1" x14ac:dyDescent="0.25">
      <c r="B948" s="32">
        <v>20160940</v>
      </c>
      <c r="C948" s="32"/>
      <c r="D948" s="32"/>
      <c r="E948" s="32"/>
      <c r="F948" s="32"/>
      <c r="G948" s="244"/>
      <c r="H948" s="244"/>
      <c r="I948" s="91">
        <f t="shared" si="146"/>
        <v>0</v>
      </c>
      <c r="J948" s="32"/>
      <c r="K948" s="32"/>
      <c r="L948" s="32"/>
      <c r="M948" s="32"/>
      <c r="N948" s="32"/>
      <c r="O948" s="32"/>
      <c r="P948" s="32"/>
      <c r="Q948" s="32"/>
      <c r="R948" s="186"/>
      <c r="S948" s="186"/>
      <c r="T948" s="254"/>
      <c r="U948" s="254">
        <f t="shared" si="142"/>
        <v>0</v>
      </c>
      <c r="V948" s="254">
        <f t="shared" si="143"/>
        <v>0</v>
      </c>
      <c r="W948" s="255"/>
      <c r="X948" s="26">
        <f t="shared" si="147"/>
        <v>0</v>
      </c>
      <c r="Y948" s="26">
        <f t="shared" si="144"/>
        <v>0</v>
      </c>
      <c r="Z948" s="26">
        <f t="shared" si="145"/>
        <v>0</v>
      </c>
      <c r="AA948" s="32" t="str">
        <f t="shared" si="148"/>
        <v>-</v>
      </c>
      <c r="AB948" s="289"/>
      <c r="AC948" s="289"/>
      <c r="AD948" s="32">
        <v>3</v>
      </c>
      <c r="AE948" s="32" t="str">
        <f t="shared" si="149"/>
        <v>25</v>
      </c>
      <c r="AF948" s="32"/>
      <c r="AG948" s="32"/>
      <c r="AH948" s="32"/>
      <c r="AI948" s="32"/>
      <c r="AJ948" s="32"/>
      <c r="AK948" s="32"/>
      <c r="AL948" s="32"/>
      <c r="AM948" s="32">
        <v>813</v>
      </c>
      <c r="AN948" s="32" t="str">
        <f t="shared" si="140"/>
        <v>No Retargeting</v>
      </c>
      <c r="AO948" s="32" t="s">
        <v>589</v>
      </c>
      <c r="AP948" s="32" t="str">
        <f t="shared" si="141"/>
        <v>no contextual</v>
      </c>
      <c r="AQ948" s="32"/>
      <c r="AR948" s="32"/>
      <c r="AS948" s="32"/>
      <c r="AT948" s="32"/>
    </row>
    <row r="949" spans="2:46" ht="15" customHeight="1" x14ac:dyDescent="0.25">
      <c r="B949" s="32">
        <v>20160941</v>
      </c>
      <c r="C949" s="32"/>
      <c r="D949" s="32"/>
      <c r="E949" s="32"/>
      <c r="F949" s="32"/>
      <c r="G949" s="244"/>
      <c r="H949" s="244"/>
      <c r="I949" s="91">
        <f t="shared" si="146"/>
        <v>0</v>
      </c>
      <c r="J949" s="32"/>
      <c r="K949" s="32"/>
      <c r="L949" s="32"/>
      <c r="M949" s="32"/>
      <c r="N949" s="32"/>
      <c r="O949" s="32"/>
      <c r="P949" s="32"/>
      <c r="Q949" s="32"/>
      <c r="R949" s="186"/>
      <c r="S949" s="186"/>
      <c r="T949" s="254"/>
      <c r="U949" s="254">
        <f t="shared" si="142"/>
        <v>0</v>
      </c>
      <c r="V949" s="254">
        <f t="shared" si="143"/>
        <v>0</v>
      </c>
      <c r="W949" s="255"/>
      <c r="X949" s="26">
        <f t="shared" si="147"/>
        <v>0</v>
      </c>
      <c r="Y949" s="26">
        <f t="shared" si="144"/>
        <v>0</v>
      </c>
      <c r="Z949" s="26">
        <f t="shared" si="145"/>
        <v>0</v>
      </c>
      <c r="AA949" s="32" t="str">
        <f t="shared" si="148"/>
        <v>-</v>
      </c>
      <c r="AB949" s="289"/>
      <c r="AC949" s="289"/>
      <c r="AD949" s="32">
        <v>3</v>
      </c>
      <c r="AE949" s="32" t="str">
        <f t="shared" si="149"/>
        <v>25</v>
      </c>
      <c r="AF949" s="32"/>
      <c r="AG949" s="32"/>
      <c r="AH949" s="32"/>
      <c r="AI949" s="32"/>
      <c r="AJ949" s="32"/>
      <c r="AK949" s="32"/>
      <c r="AL949" s="32"/>
      <c r="AM949" s="32">
        <v>814</v>
      </c>
      <c r="AN949" s="32" t="str">
        <f t="shared" si="140"/>
        <v>No Retargeting</v>
      </c>
      <c r="AO949" s="32" t="s">
        <v>589</v>
      </c>
      <c r="AP949" s="32" t="str">
        <f t="shared" si="141"/>
        <v>no contextual</v>
      </c>
      <c r="AQ949" s="32"/>
      <c r="AR949" s="32"/>
      <c r="AS949" s="32"/>
      <c r="AT949" s="32"/>
    </row>
    <row r="950" spans="2:46" ht="15" customHeight="1" x14ac:dyDescent="0.25">
      <c r="B950" s="32">
        <v>20160942</v>
      </c>
      <c r="C950" s="32"/>
      <c r="D950" s="32"/>
      <c r="E950" s="32"/>
      <c r="F950" s="32"/>
      <c r="G950" s="244"/>
      <c r="H950" s="244"/>
      <c r="I950" s="91">
        <f t="shared" si="146"/>
        <v>0</v>
      </c>
      <c r="J950" s="32"/>
      <c r="K950" s="32"/>
      <c r="L950" s="32"/>
      <c r="M950" s="32"/>
      <c r="N950" s="32"/>
      <c r="O950" s="32"/>
      <c r="P950" s="32"/>
      <c r="Q950" s="32"/>
      <c r="R950" s="186"/>
      <c r="S950" s="186"/>
      <c r="T950" s="254"/>
      <c r="U950" s="254">
        <f t="shared" si="142"/>
        <v>0</v>
      </c>
      <c r="V950" s="254">
        <f t="shared" si="143"/>
        <v>0</v>
      </c>
      <c r="W950" s="255"/>
      <c r="X950" s="26">
        <f t="shared" si="147"/>
        <v>0</v>
      </c>
      <c r="Y950" s="26">
        <f t="shared" si="144"/>
        <v>0</v>
      </c>
      <c r="Z950" s="26">
        <f t="shared" si="145"/>
        <v>0</v>
      </c>
      <c r="AA950" s="32" t="str">
        <f t="shared" si="148"/>
        <v>-</v>
      </c>
      <c r="AB950" s="289"/>
      <c r="AC950" s="289"/>
      <c r="AD950" s="32">
        <v>3</v>
      </c>
      <c r="AE950" s="32" t="str">
        <f t="shared" si="149"/>
        <v>25</v>
      </c>
      <c r="AF950" s="32"/>
      <c r="AG950" s="32"/>
      <c r="AH950" s="32"/>
      <c r="AI950" s="32"/>
      <c r="AJ950" s="32"/>
      <c r="AK950" s="32"/>
      <c r="AL950" s="32"/>
      <c r="AM950" s="32">
        <v>815</v>
      </c>
      <c r="AN950" s="32" t="str">
        <f t="shared" si="140"/>
        <v>No Retargeting</v>
      </c>
      <c r="AO950" s="32" t="s">
        <v>589</v>
      </c>
      <c r="AP950" s="32" t="str">
        <f t="shared" si="141"/>
        <v>no contextual</v>
      </c>
      <c r="AQ950" s="32"/>
      <c r="AR950" s="32"/>
      <c r="AS950" s="32"/>
      <c r="AT950" s="32"/>
    </row>
    <row r="951" spans="2:46" ht="15" customHeight="1" x14ac:dyDescent="0.25">
      <c r="B951" s="32">
        <v>20160943</v>
      </c>
      <c r="C951" s="32"/>
      <c r="D951" s="32"/>
      <c r="E951" s="32"/>
      <c r="F951" s="32"/>
      <c r="G951" s="244"/>
      <c r="H951" s="244"/>
      <c r="I951" s="91">
        <f t="shared" si="146"/>
        <v>0</v>
      </c>
      <c r="J951" s="32"/>
      <c r="K951" s="32"/>
      <c r="L951" s="32"/>
      <c r="M951" s="32"/>
      <c r="N951" s="32"/>
      <c r="O951" s="32"/>
      <c r="P951" s="32"/>
      <c r="Q951" s="32"/>
      <c r="R951" s="186"/>
      <c r="S951" s="186"/>
      <c r="T951" s="254"/>
      <c r="U951" s="254">
        <f t="shared" si="142"/>
        <v>0</v>
      </c>
      <c r="V951" s="254">
        <f t="shared" si="143"/>
        <v>0</v>
      </c>
      <c r="W951" s="255"/>
      <c r="X951" s="26">
        <f t="shared" si="147"/>
        <v>0</v>
      </c>
      <c r="Y951" s="26">
        <f t="shared" si="144"/>
        <v>0</v>
      </c>
      <c r="Z951" s="26">
        <f t="shared" si="145"/>
        <v>0</v>
      </c>
      <c r="AA951" s="32" t="str">
        <f t="shared" si="148"/>
        <v>-</v>
      </c>
      <c r="AB951" s="289"/>
      <c r="AC951" s="289"/>
      <c r="AD951" s="32">
        <v>3</v>
      </c>
      <c r="AE951" s="32" t="str">
        <f t="shared" si="149"/>
        <v>25</v>
      </c>
      <c r="AF951" s="32"/>
      <c r="AG951" s="32"/>
      <c r="AH951" s="32"/>
      <c r="AI951" s="32"/>
      <c r="AJ951" s="32"/>
      <c r="AK951" s="32"/>
      <c r="AL951" s="32"/>
      <c r="AM951" s="32">
        <v>816</v>
      </c>
      <c r="AN951" s="32" t="str">
        <f t="shared" si="140"/>
        <v>No Retargeting</v>
      </c>
      <c r="AO951" s="32" t="s">
        <v>589</v>
      </c>
      <c r="AP951" s="32" t="str">
        <f t="shared" si="141"/>
        <v>no contextual</v>
      </c>
      <c r="AQ951" s="32"/>
      <c r="AR951" s="32"/>
      <c r="AS951" s="32"/>
      <c r="AT951" s="32"/>
    </row>
    <row r="952" spans="2:46" ht="15" customHeight="1" x14ac:dyDescent="0.25">
      <c r="B952" s="32">
        <v>20160944</v>
      </c>
      <c r="C952" s="32"/>
      <c r="D952" s="32"/>
      <c r="E952" s="32"/>
      <c r="F952" s="32"/>
      <c r="G952" s="244"/>
      <c r="H952" s="244"/>
      <c r="I952" s="91">
        <f t="shared" si="146"/>
        <v>0</v>
      </c>
      <c r="J952" s="32"/>
      <c r="K952" s="32"/>
      <c r="L952" s="32"/>
      <c r="M952" s="32"/>
      <c r="N952" s="32"/>
      <c r="O952" s="32"/>
      <c r="P952" s="32"/>
      <c r="Q952" s="32"/>
      <c r="R952" s="186"/>
      <c r="S952" s="186"/>
      <c r="T952" s="254"/>
      <c r="U952" s="254">
        <f t="shared" si="142"/>
        <v>0</v>
      </c>
      <c r="V952" s="254">
        <f t="shared" si="143"/>
        <v>0</v>
      </c>
      <c r="W952" s="255"/>
      <c r="X952" s="26">
        <f t="shared" si="147"/>
        <v>0</v>
      </c>
      <c r="Y952" s="26">
        <f t="shared" si="144"/>
        <v>0</v>
      </c>
      <c r="Z952" s="26">
        <f t="shared" si="145"/>
        <v>0</v>
      </c>
      <c r="AA952" s="32" t="str">
        <f t="shared" si="148"/>
        <v>-</v>
      </c>
      <c r="AB952" s="289"/>
      <c r="AC952" s="289"/>
      <c r="AD952" s="32">
        <v>3</v>
      </c>
      <c r="AE952" s="32" t="str">
        <f t="shared" si="149"/>
        <v>25</v>
      </c>
      <c r="AF952" s="32"/>
      <c r="AG952" s="32"/>
      <c r="AH952" s="32"/>
      <c r="AI952" s="32"/>
      <c r="AJ952" s="32"/>
      <c r="AK952" s="32"/>
      <c r="AL952" s="32"/>
      <c r="AM952" s="32">
        <v>817</v>
      </c>
      <c r="AN952" s="32" t="str">
        <f t="shared" si="140"/>
        <v>No Retargeting</v>
      </c>
      <c r="AO952" s="32" t="s">
        <v>589</v>
      </c>
      <c r="AP952" s="32" t="str">
        <f t="shared" si="141"/>
        <v>no contextual</v>
      </c>
      <c r="AQ952" s="32"/>
      <c r="AR952" s="32"/>
      <c r="AS952" s="32"/>
      <c r="AT952" s="32"/>
    </row>
    <row r="953" spans="2:46" ht="15" customHeight="1" x14ac:dyDescent="0.25">
      <c r="B953" s="32">
        <v>20160945</v>
      </c>
      <c r="C953" s="32"/>
      <c r="D953" s="32"/>
      <c r="E953" s="32"/>
      <c r="F953" s="32"/>
      <c r="G953" s="244"/>
      <c r="H953" s="244"/>
      <c r="I953" s="91">
        <f t="shared" si="146"/>
        <v>0</v>
      </c>
      <c r="J953" s="32"/>
      <c r="K953" s="32"/>
      <c r="L953" s="32"/>
      <c r="M953" s="32"/>
      <c r="N953" s="32"/>
      <c r="O953" s="32"/>
      <c r="P953" s="32"/>
      <c r="Q953" s="32"/>
      <c r="R953" s="186"/>
      <c r="S953" s="186"/>
      <c r="T953" s="254"/>
      <c r="U953" s="254">
        <f t="shared" si="142"/>
        <v>0</v>
      </c>
      <c r="V953" s="254">
        <f t="shared" si="143"/>
        <v>0</v>
      </c>
      <c r="W953" s="255"/>
      <c r="X953" s="26">
        <f t="shared" si="147"/>
        <v>0</v>
      </c>
      <c r="Y953" s="26">
        <f t="shared" si="144"/>
        <v>0</v>
      </c>
      <c r="Z953" s="26">
        <f t="shared" si="145"/>
        <v>0</v>
      </c>
      <c r="AA953" s="32" t="str">
        <f t="shared" si="148"/>
        <v>-</v>
      </c>
      <c r="AB953" s="289"/>
      <c r="AC953" s="289"/>
      <c r="AD953" s="32">
        <v>3</v>
      </c>
      <c r="AE953" s="32" t="str">
        <f t="shared" si="149"/>
        <v>25</v>
      </c>
      <c r="AF953" s="32"/>
      <c r="AG953" s="32"/>
      <c r="AH953" s="32"/>
      <c r="AI953" s="32"/>
      <c r="AJ953" s="32"/>
      <c r="AK953" s="32"/>
      <c r="AL953" s="32"/>
      <c r="AM953" s="32">
        <v>818</v>
      </c>
      <c r="AN953" s="32" t="str">
        <f t="shared" si="140"/>
        <v>No Retargeting</v>
      </c>
      <c r="AO953" s="32" t="s">
        <v>589</v>
      </c>
      <c r="AP953" s="32" t="str">
        <f t="shared" si="141"/>
        <v>no contextual</v>
      </c>
      <c r="AQ953" s="32"/>
      <c r="AR953" s="32"/>
      <c r="AS953" s="32"/>
      <c r="AT953" s="32"/>
    </row>
    <row r="954" spans="2:46" ht="15" customHeight="1" x14ac:dyDescent="0.25">
      <c r="B954" s="32">
        <v>20160946</v>
      </c>
      <c r="C954" s="32"/>
      <c r="D954" s="32"/>
      <c r="E954" s="32"/>
      <c r="F954" s="32"/>
      <c r="G954" s="244"/>
      <c r="H954" s="244"/>
      <c r="I954" s="91">
        <f t="shared" si="146"/>
        <v>0</v>
      </c>
      <c r="J954" s="32"/>
      <c r="K954" s="32"/>
      <c r="L954" s="32"/>
      <c r="M954" s="32"/>
      <c r="N954" s="32"/>
      <c r="O954" s="32"/>
      <c r="P954" s="32"/>
      <c r="Q954" s="32"/>
      <c r="R954" s="186"/>
      <c r="S954" s="186"/>
      <c r="T954" s="254"/>
      <c r="U954" s="254">
        <f t="shared" si="142"/>
        <v>0</v>
      </c>
      <c r="V954" s="254">
        <f t="shared" si="143"/>
        <v>0</v>
      </c>
      <c r="W954" s="255"/>
      <c r="X954" s="26">
        <f t="shared" si="147"/>
        <v>0</v>
      </c>
      <c r="Y954" s="26">
        <f t="shared" si="144"/>
        <v>0</v>
      </c>
      <c r="Z954" s="26">
        <f t="shared" si="145"/>
        <v>0</v>
      </c>
      <c r="AA954" s="32" t="str">
        <f t="shared" si="148"/>
        <v>-</v>
      </c>
      <c r="AB954" s="289"/>
      <c r="AC954" s="289"/>
      <c r="AD954" s="32">
        <v>3</v>
      </c>
      <c r="AE954" s="32" t="str">
        <f t="shared" si="149"/>
        <v>25</v>
      </c>
      <c r="AF954" s="32"/>
      <c r="AG954" s="32"/>
      <c r="AH954" s="32"/>
      <c r="AI954" s="32"/>
      <c r="AJ954" s="32"/>
      <c r="AK954" s="32"/>
      <c r="AL954" s="32"/>
      <c r="AM954" s="32">
        <v>819</v>
      </c>
      <c r="AN954" s="32" t="str">
        <f t="shared" si="140"/>
        <v>No Retargeting</v>
      </c>
      <c r="AO954" s="32" t="s">
        <v>589</v>
      </c>
      <c r="AP954" s="32" t="str">
        <f t="shared" si="141"/>
        <v>no contextual</v>
      </c>
      <c r="AQ954" s="32"/>
      <c r="AR954" s="32"/>
      <c r="AS954" s="32"/>
      <c r="AT954" s="32"/>
    </row>
    <row r="955" spans="2:46" ht="15" customHeight="1" x14ac:dyDescent="0.25">
      <c r="B955" s="32">
        <v>20160947</v>
      </c>
      <c r="C955" s="32"/>
      <c r="D955" s="32"/>
      <c r="E955" s="32"/>
      <c r="F955" s="32"/>
      <c r="G955" s="244"/>
      <c r="H955" s="244"/>
      <c r="I955" s="91">
        <f t="shared" si="146"/>
        <v>0</v>
      </c>
      <c r="J955" s="32"/>
      <c r="K955" s="32"/>
      <c r="L955" s="32"/>
      <c r="M955" s="32"/>
      <c r="N955" s="32"/>
      <c r="O955" s="32"/>
      <c r="P955" s="32"/>
      <c r="Q955" s="32"/>
      <c r="R955" s="186"/>
      <c r="S955" s="186"/>
      <c r="T955" s="254"/>
      <c r="U955" s="254">
        <f t="shared" si="142"/>
        <v>0</v>
      </c>
      <c r="V955" s="254">
        <f t="shared" si="143"/>
        <v>0</v>
      </c>
      <c r="W955" s="255"/>
      <c r="X955" s="26">
        <f t="shared" si="147"/>
        <v>0</v>
      </c>
      <c r="Y955" s="26">
        <f t="shared" si="144"/>
        <v>0</v>
      </c>
      <c r="Z955" s="26">
        <f t="shared" si="145"/>
        <v>0</v>
      </c>
      <c r="AA955" s="32" t="str">
        <f t="shared" si="148"/>
        <v>-</v>
      </c>
      <c r="AB955" s="289"/>
      <c r="AC955" s="289"/>
      <c r="AD955" s="32">
        <v>3</v>
      </c>
      <c r="AE955" s="32" t="str">
        <f t="shared" si="149"/>
        <v>25</v>
      </c>
      <c r="AF955" s="32"/>
      <c r="AG955" s="32"/>
      <c r="AH955" s="32"/>
      <c r="AI955" s="32"/>
      <c r="AJ955" s="32"/>
      <c r="AK955" s="32"/>
      <c r="AL955" s="32"/>
      <c r="AM955" s="32">
        <v>820</v>
      </c>
      <c r="AN955" s="32" t="str">
        <f t="shared" si="140"/>
        <v>No Retargeting</v>
      </c>
      <c r="AO955" s="32" t="s">
        <v>589</v>
      </c>
      <c r="AP955" s="32" t="str">
        <f t="shared" si="141"/>
        <v>no contextual</v>
      </c>
      <c r="AQ955" s="32"/>
      <c r="AR955" s="32"/>
      <c r="AS955" s="32"/>
      <c r="AT955" s="32"/>
    </row>
    <row r="956" spans="2:46" ht="15" customHeight="1" x14ac:dyDescent="0.25">
      <c r="B956" s="32">
        <v>20160948</v>
      </c>
      <c r="C956" s="32"/>
      <c r="D956" s="32"/>
      <c r="E956" s="32"/>
      <c r="F956" s="32"/>
      <c r="G956" s="244"/>
      <c r="H956" s="244"/>
      <c r="I956" s="91">
        <f t="shared" si="146"/>
        <v>0</v>
      </c>
      <c r="J956" s="32"/>
      <c r="K956" s="32"/>
      <c r="L956" s="32"/>
      <c r="M956" s="32"/>
      <c r="N956" s="32"/>
      <c r="O956" s="32"/>
      <c r="P956" s="32"/>
      <c r="Q956" s="32"/>
      <c r="R956" s="186"/>
      <c r="S956" s="186"/>
      <c r="T956" s="254"/>
      <c r="U956" s="254">
        <f t="shared" si="142"/>
        <v>0</v>
      </c>
      <c r="V956" s="254">
        <f t="shared" si="143"/>
        <v>0</v>
      </c>
      <c r="W956" s="255"/>
      <c r="X956" s="26">
        <f t="shared" si="147"/>
        <v>0</v>
      </c>
      <c r="Y956" s="26">
        <f t="shared" si="144"/>
        <v>0</v>
      </c>
      <c r="Z956" s="26">
        <f t="shared" si="145"/>
        <v>0</v>
      </c>
      <c r="AA956" s="32" t="str">
        <f t="shared" si="148"/>
        <v>-</v>
      </c>
      <c r="AB956" s="289"/>
      <c r="AC956" s="289"/>
      <c r="AD956" s="32">
        <v>3</v>
      </c>
      <c r="AE956" s="32" t="str">
        <f t="shared" si="149"/>
        <v>25</v>
      </c>
      <c r="AF956" s="32"/>
      <c r="AG956" s="32"/>
      <c r="AH956" s="32"/>
      <c r="AI956" s="32"/>
      <c r="AJ956" s="32"/>
      <c r="AK956" s="32"/>
      <c r="AL956" s="32"/>
      <c r="AM956" s="32">
        <v>821</v>
      </c>
      <c r="AN956" s="32" t="str">
        <f t="shared" si="140"/>
        <v>No Retargeting</v>
      </c>
      <c r="AO956" s="32" t="s">
        <v>589</v>
      </c>
      <c r="AP956" s="32" t="str">
        <f t="shared" si="141"/>
        <v>no contextual</v>
      </c>
      <c r="AQ956" s="32"/>
      <c r="AR956" s="32"/>
      <c r="AS956" s="32"/>
      <c r="AT956" s="32"/>
    </row>
    <row r="957" spans="2:46" ht="15" customHeight="1" x14ac:dyDescent="0.25">
      <c r="B957" s="32">
        <v>20160949</v>
      </c>
      <c r="C957" s="32"/>
      <c r="D957" s="32"/>
      <c r="E957" s="32"/>
      <c r="F957" s="32"/>
      <c r="G957" s="244"/>
      <c r="H957" s="244"/>
      <c r="I957" s="91">
        <f t="shared" si="146"/>
        <v>0</v>
      </c>
      <c r="J957" s="32"/>
      <c r="K957" s="32"/>
      <c r="L957" s="32"/>
      <c r="M957" s="32"/>
      <c r="N957" s="32"/>
      <c r="O957" s="32"/>
      <c r="P957" s="32"/>
      <c r="Q957" s="32"/>
      <c r="R957" s="186"/>
      <c r="S957" s="186"/>
      <c r="T957" s="254"/>
      <c r="U957" s="254">
        <f t="shared" si="142"/>
        <v>0</v>
      </c>
      <c r="V957" s="254">
        <f t="shared" si="143"/>
        <v>0</v>
      </c>
      <c r="W957" s="255"/>
      <c r="X957" s="26">
        <f t="shared" si="147"/>
        <v>0</v>
      </c>
      <c r="Y957" s="26">
        <f t="shared" si="144"/>
        <v>0</v>
      </c>
      <c r="Z957" s="26">
        <f t="shared" si="145"/>
        <v>0</v>
      </c>
      <c r="AA957" s="32" t="str">
        <f t="shared" si="148"/>
        <v>-</v>
      </c>
      <c r="AB957" s="289"/>
      <c r="AC957" s="289"/>
      <c r="AD957" s="32">
        <v>3</v>
      </c>
      <c r="AE957" s="32" t="str">
        <f t="shared" si="149"/>
        <v>25</v>
      </c>
      <c r="AF957" s="32"/>
      <c r="AG957" s="32"/>
      <c r="AH957" s="32"/>
      <c r="AI957" s="32"/>
      <c r="AJ957" s="32"/>
      <c r="AK957" s="32"/>
      <c r="AL957" s="32"/>
      <c r="AM957" s="32">
        <v>822</v>
      </c>
      <c r="AN957" s="32" t="str">
        <f t="shared" si="140"/>
        <v>No Retargeting</v>
      </c>
      <c r="AO957" s="32" t="s">
        <v>589</v>
      </c>
      <c r="AP957" s="32" t="str">
        <f t="shared" si="141"/>
        <v>no contextual</v>
      </c>
      <c r="AQ957" s="32"/>
      <c r="AR957" s="32"/>
      <c r="AS957" s="32"/>
      <c r="AT957" s="32"/>
    </row>
    <row r="958" spans="2:46" ht="15" customHeight="1" x14ac:dyDescent="0.25">
      <c r="B958" s="32">
        <v>20160950</v>
      </c>
      <c r="C958" s="32"/>
      <c r="D958" s="32"/>
      <c r="E958" s="32"/>
      <c r="F958" s="32"/>
      <c r="G958" s="244"/>
      <c r="H958" s="244"/>
      <c r="I958" s="91">
        <f t="shared" si="146"/>
        <v>0</v>
      </c>
      <c r="J958" s="32"/>
      <c r="K958" s="32"/>
      <c r="L958" s="32"/>
      <c r="M958" s="32"/>
      <c r="N958" s="32"/>
      <c r="O958" s="32"/>
      <c r="P958" s="32"/>
      <c r="Q958" s="32"/>
      <c r="R958" s="186"/>
      <c r="S958" s="186"/>
      <c r="T958" s="254"/>
      <c r="U958" s="254">
        <f t="shared" si="142"/>
        <v>0</v>
      </c>
      <c r="V958" s="254">
        <f t="shared" si="143"/>
        <v>0</v>
      </c>
      <c r="W958" s="255"/>
      <c r="X958" s="26">
        <f t="shared" si="147"/>
        <v>0</v>
      </c>
      <c r="Y958" s="26">
        <f t="shared" si="144"/>
        <v>0</v>
      </c>
      <c r="Z958" s="26">
        <f t="shared" si="145"/>
        <v>0</v>
      </c>
      <c r="AA958" s="32" t="str">
        <f t="shared" si="148"/>
        <v>-</v>
      </c>
      <c r="AB958" s="289"/>
      <c r="AC958" s="289"/>
      <c r="AD958" s="32">
        <v>3</v>
      </c>
      <c r="AE958" s="32" t="str">
        <f t="shared" si="149"/>
        <v>25</v>
      </c>
      <c r="AF958" s="32"/>
      <c r="AG958" s="32"/>
      <c r="AH958" s="32"/>
      <c r="AI958" s="32"/>
      <c r="AJ958" s="32"/>
      <c r="AK958" s="32"/>
      <c r="AL958" s="32"/>
      <c r="AM958" s="32">
        <v>823</v>
      </c>
      <c r="AN958" s="32" t="str">
        <f t="shared" si="140"/>
        <v>No Retargeting</v>
      </c>
      <c r="AO958" s="32" t="s">
        <v>589</v>
      </c>
      <c r="AP958" s="32" t="str">
        <f t="shared" si="141"/>
        <v>no contextual</v>
      </c>
      <c r="AQ958" s="32"/>
      <c r="AR958" s="32"/>
      <c r="AS958" s="32"/>
      <c r="AT958" s="32"/>
    </row>
    <row r="959" spans="2:46" ht="15" customHeight="1" x14ac:dyDescent="0.25">
      <c r="B959" s="32">
        <v>20160951</v>
      </c>
      <c r="C959" s="32"/>
      <c r="D959" s="32"/>
      <c r="E959" s="32"/>
      <c r="F959" s="32"/>
      <c r="G959" s="244"/>
      <c r="H959" s="244"/>
      <c r="I959" s="91">
        <f t="shared" si="146"/>
        <v>0</v>
      </c>
      <c r="J959" s="32"/>
      <c r="K959" s="32"/>
      <c r="L959" s="32"/>
      <c r="M959" s="32"/>
      <c r="N959" s="32"/>
      <c r="O959" s="32"/>
      <c r="P959" s="32"/>
      <c r="Q959" s="32"/>
      <c r="R959" s="186"/>
      <c r="S959" s="186"/>
      <c r="T959" s="254"/>
      <c r="U959" s="254">
        <f t="shared" si="142"/>
        <v>0</v>
      </c>
      <c r="V959" s="254">
        <f t="shared" si="143"/>
        <v>0</v>
      </c>
      <c r="W959" s="255"/>
      <c r="X959" s="26">
        <f t="shared" si="147"/>
        <v>0</v>
      </c>
      <c r="Y959" s="26">
        <f t="shared" si="144"/>
        <v>0</v>
      </c>
      <c r="Z959" s="26">
        <f t="shared" si="145"/>
        <v>0</v>
      </c>
      <c r="AA959" s="32" t="str">
        <f t="shared" si="148"/>
        <v>-</v>
      </c>
      <c r="AB959" s="289"/>
      <c r="AC959" s="289"/>
      <c r="AD959" s="32">
        <v>3</v>
      </c>
      <c r="AE959" s="32" t="str">
        <f t="shared" si="149"/>
        <v>25</v>
      </c>
      <c r="AF959" s="32"/>
      <c r="AG959" s="32"/>
      <c r="AH959" s="32"/>
      <c r="AI959" s="32"/>
      <c r="AJ959" s="32"/>
      <c r="AK959" s="32"/>
      <c r="AL959" s="32"/>
      <c r="AM959" s="32">
        <v>824</v>
      </c>
      <c r="AN959" s="32" t="str">
        <f t="shared" si="140"/>
        <v>No Retargeting</v>
      </c>
      <c r="AO959" s="32" t="s">
        <v>589</v>
      </c>
      <c r="AP959" s="32" t="str">
        <f t="shared" si="141"/>
        <v>no contextual</v>
      </c>
      <c r="AQ959" s="32"/>
      <c r="AR959" s="32"/>
      <c r="AS959" s="32"/>
      <c r="AT959" s="32"/>
    </row>
    <row r="960" spans="2:46" ht="15" customHeight="1" x14ac:dyDescent="0.25">
      <c r="B960" s="32">
        <v>20160952</v>
      </c>
      <c r="C960" s="32"/>
      <c r="D960" s="32"/>
      <c r="E960" s="32"/>
      <c r="F960" s="32"/>
      <c r="G960" s="244"/>
      <c r="H960" s="244"/>
      <c r="I960" s="91">
        <f t="shared" si="146"/>
        <v>0</v>
      </c>
      <c r="J960" s="32"/>
      <c r="K960" s="32"/>
      <c r="L960" s="32"/>
      <c r="M960" s="32"/>
      <c r="N960" s="32"/>
      <c r="O960" s="32"/>
      <c r="P960" s="32"/>
      <c r="Q960" s="32"/>
      <c r="R960" s="186"/>
      <c r="S960" s="186"/>
      <c r="T960" s="254"/>
      <c r="U960" s="254">
        <f t="shared" si="142"/>
        <v>0</v>
      </c>
      <c r="V960" s="254">
        <f t="shared" si="143"/>
        <v>0</v>
      </c>
      <c r="W960" s="255"/>
      <c r="X960" s="26">
        <f t="shared" si="147"/>
        <v>0</v>
      </c>
      <c r="Y960" s="26">
        <f t="shared" si="144"/>
        <v>0</v>
      </c>
      <c r="Z960" s="26">
        <f t="shared" si="145"/>
        <v>0</v>
      </c>
      <c r="AA960" s="32" t="str">
        <f t="shared" si="148"/>
        <v>-</v>
      </c>
      <c r="AB960" s="289"/>
      <c r="AC960" s="289"/>
      <c r="AD960" s="32">
        <v>3</v>
      </c>
      <c r="AE960" s="32" t="str">
        <f t="shared" si="149"/>
        <v>25</v>
      </c>
      <c r="AF960" s="32"/>
      <c r="AG960" s="32"/>
      <c r="AH960" s="32"/>
      <c r="AI960" s="32"/>
      <c r="AJ960" s="32"/>
      <c r="AK960" s="32"/>
      <c r="AL960" s="32"/>
      <c r="AM960" s="32">
        <v>825</v>
      </c>
      <c r="AN960" s="32" t="str">
        <f t="shared" si="140"/>
        <v>No Retargeting</v>
      </c>
      <c r="AO960" s="32" t="s">
        <v>589</v>
      </c>
      <c r="AP960" s="32" t="str">
        <f t="shared" si="141"/>
        <v>no contextual</v>
      </c>
      <c r="AQ960" s="32"/>
      <c r="AR960" s="32"/>
      <c r="AS960" s="32"/>
      <c r="AT960" s="32"/>
    </row>
    <row r="961" spans="2:46" ht="15" customHeight="1" x14ac:dyDescent="0.25">
      <c r="B961" s="32">
        <v>20160953</v>
      </c>
      <c r="C961" s="32"/>
      <c r="D961" s="32"/>
      <c r="E961" s="32"/>
      <c r="F961" s="32"/>
      <c r="G961" s="244"/>
      <c r="H961" s="244"/>
      <c r="I961" s="91">
        <f t="shared" si="146"/>
        <v>0</v>
      </c>
      <c r="J961" s="32"/>
      <c r="K961" s="32"/>
      <c r="L961" s="32"/>
      <c r="M961" s="32"/>
      <c r="N961" s="32"/>
      <c r="O961" s="32"/>
      <c r="P961" s="32"/>
      <c r="Q961" s="32"/>
      <c r="R961" s="186"/>
      <c r="S961" s="186"/>
      <c r="T961" s="254"/>
      <c r="U961" s="254">
        <f t="shared" si="142"/>
        <v>0</v>
      </c>
      <c r="V961" s="254">
        <f t="shared" si="143"/>
        <v>0</v>
      </c>
      <c r="W961" s="255"/>
      <c r="X961" s="26">
        <f t="shared" si="147"/>
        <v>0</v>
      </c>
      <c r="Y961" s="26">
        <f t="shared" si="144"/>
        <v>0</v>
      </c>
      <c r="Z961" s="26">
        <f t="shared" si="145"/>
        <v>0</v>
      </c>
      <c r="AA961" s="32" t="str">
        <f t="shared" si="148"/>
        <v>-</v>
      </c>
      <c r="AB961" s="289"/>
      <c r="AC961" s="289"/>
      <c r="AD961" s="32">
        <v>3</v>
      </c>
      <c r="AE961" s="32" t="str">
        <f t="shared" si="149"/>
        <v>25</v>
      </c>
      <c r="AF961" s="32"/>
      <c r="AG961" s="32"/>
      <c r="AH961" s="32"/>
      <c r="AI961" s="32"/>
      <c r="AJ961" s="32"/>
      <c r="AK961" s="32"/>
      <c r="AL961" s="32"/>
      <c r="AM961" s="32">
        <v>826</v>
      </c>
      <c r="AN961" s="32" t="str">
        <f t="shared" si="140"/>
        <v>No Retargeting</v>
      </c>
      <c r="AO961" s="32" t="s">
        <v>589</v>
      </c>
      <c r="AP961" s="32" t="str">
        <f t="shared" si="141"/>
        <v>no contextual</v>
      </c>
      <c r="AQ961" s="32"/>
      <c r="AR961" s="32"/>
      <c r="AS961" s="32"/>
      <c r="AT961" s="32"/>
    </row>
    <row r="962" spans="2:46" ht="15" customHeight="1" x14ac:dyDescent="0.25">
      <c r="B962" s="32">
        <v>20160954</v>
      </c>
      <c r="C962" s="32"/>
      <c r="D962" s="32"/>
      <c r="E962" s="32"/>
      <c r="F962" s="32"/>
      <c r="G962" s="244"/>
      <c r="H962" s="244"/>
      <c r="I962" s="91">
        <f t="shared" si="146"/>
        <v>0</v>
      </c>
      <c r="J962" s="32"/>
      <c r="K962" s="32"/>
      <c r="L962" s="32"/>
      <c r="M962" s="32"/>
      <c r="N962" s="32"/>
      <c r="O962" s="32"/>
      <c r="P962" s="32"/>
      <c r="Q962" s="32"/>
      <c r="R962" s="186"/>
      <c r="S962" s="186"/>
      <c r="T962" s="254"/>
      <c r="U962" s="254">
        <f t="shared" si="142"/>
        <v>0</v>
      </c>
      <c r="V962" s="254">
        <f t="shared" si="143"/>
        <v>0</v>
      </c>
      <c r="W962" s="255"/>
      <c r="X962" s="26">
        <f t="shared" si="147"/>
        <v>0</v>
      </c>
      <c r="Y962" s="26">
        <f t="shared" si="144"/>
        <v>0</v>
      </c>
      <c r="Z962" s="26">
        <f t="shared" si="145"/>
        <v>0</v>
      </c>
      <c r="AA962" s="32" t="str">
        <f t="shared" si="148"/>
        <v>-</v>
      </c>
      <c r="AB962" s="289"/>
      <c r="AC962" s="289"/>
      <c r="AD962" s="32">
        <v>3</v>
      </c>
      <c r="AE962" s="32" t="str">
        <f t="shared" si="149"/>
        <v>25</v>
      </c>
      <c r="AF962" s="32"/>
      <c r="AG962" s="32"/>
      <c r="AH962" s="32"/>
      <c r="AI962" s="32"/>
      <c r="AJ962" s="32"/>
      <c r="AK962" s="32"/>
      <c r="AL962" s="32"/>
      <c r="AM962" s="32">
        <v>827</v>
      </c>
      <c r="AN962" s="32" t="str">
        <f t="shared" si="140"/>
        <v>No Retargeting</v>
      </c>
      <c r="AO962" s="32" t="s">
        <v>589</v>
      </c>
      <c r="AP962" s="32" t="str">
        <f t="shared" si="141"/>
        <v>no contextual</v>
      </c>
      <c r="AQ962" s="32"/>
      <c r="AR962" s="32"/>
      <c r="AS962" s="32"/>
      <c r="AT962" s="32"/>
    </row>
    <row r="963" spans="2:46" ht="15" customHeight="1" x14ac:dyDescent="0.25">
      <c r="B963" s="32">
        <v>20160955</v>
      </c>
      <c r="C963" s="32"/>
      <c r="D963" s="32"/>
      <c r="E963" s="32"/>
      <c r="F963" s="32"/>
      <c r="G963" s="244"/>
      <c r="H963" s="244"/>
      <c r="I963" s="91">
        <f t="shared" si="146"/>
        <v>0</v>
      </c>
      <c r="J963" s="32"/>
      <c r="K963" s="32"/>
      <c r="L963" s="32"/>
      <c r="M963" s="32"/>
      <c r="N963" s="32"/>
      <c r="O963" s="32"/>
      <c r="P963" s="32"/>
      <c r="Q963" s="32"/>
      <c r="R963" s="186"/>
      <c r="S963" s="186"/>
      <c r="T963" s="254"/>
      <c r="U963" s="254">
        <f t="shared" si="142"/>
        <v>0</v>
      </c>
      <c r="V963" s="254">
        <f t="shared" si="143"/>
        <v>0</v>
      </c>
      <c r="W963" s="255"/>
      <c r="X963" s="26">
        <f t="shared" si="147"/>
        <v>0</v>
      </c>
      <c r="Y963" s="26">
        <f t="shared" si="144"/>
        <v>0</v>
      </c>
      <c r="Z963" s="26">
        <f t="shared" si="145"/>
        <v>0</v>
      </c>
      <c r="AA963" s="32" t="str">
        <f t="shared" si="148"/>
        <v>-</v>
      </c>
      <c r="AB963" s="289"/>
      <c r="AC963" s="289"/>
      <c r="AD963" s="32">
        <v>3</v>
      </c>
      <c r="AE963" s="32" t="str">
        <f t="shared" si="149"/>
        <v>25</v>
      </c>
      <c r="AF963" s="32"/>
      <c r="AG963" s="32"/>
      <c r="AH963" s="32"/>
      <c r="AI963" s="32"/>
      <c r="AJ963" s="32"/>
      <c r="AK963" s="32"/>
      <c r="AL963" s="32"/>
      <c r="AM963" s="32">
        <v>828</v>
      </c>
      <c r="AN963" s="32" t="str">
        <f t="shared" si="140"/>
        <v>No Retargeting</v>
      </c>
      <c r="AO963" s="32" t="s">
        <v>589</v>
      </c>
      <c r="AP963" s="32" t="str">
        <f t="shared" si="141"/>
        <v>no contextual</v>
      </c>
      <c r="AQ963" s="32"/>
      <c r="AR963" s="32"/>
      <c r="AS963" s="32"/>
      <c r="AT963" s="32"/>
    </row>
    <row r="964" spans="2:46" ht="15" customHeight="1" x14ac:dyDescent="0.25">
      <c r="B964" s="32">
        <v>20160956</v>
      </c>
      <c r="C964" s="32"/>
      <c r="D964" s="32"/>
      <c r="E964" s="32"/>
      <c r="F964" s="32"/>
      <c r="G964" s="244"/>
      <c r="H964" s="244"/>
      <c r="I964" s="91">
        <f t="shared" si="146"/>
        <v>0</v>
      </c>
      <c r="J964" s="32"/>
      <c r="K964" s="32"/>
      <c r="L964" s="32"/>
      <c r="M964" s="32"/>
      <c r="N964" s="32"/>
      <c r="O964" s="32"/>
      <c r="P964" s="32"/>
      <c r="Q964" s="32"/>
      <c r="R964" s="186"/>
      <c r="S964" s="186"/>
      <c r="T964" s="254"/>
      <c r="U964" s="254">
        <f t="shared" si="142"/>
        <v>0</v>
      </c>
      <c r="V964" s="254">
        <f t="shared" si="143"/>
        <v>0</v>
      </c>
      <c r="W964" s="255"/>
      <c r="X964" s="26">
        <f t="shared" si="147"/>
        <v>0</v>
      </c>
      <c r="Y964" s="26">
        <f t="shared" si="144"/>
        <v>0</v>
      </c>
      <c r="Z964" s="26">
        <f t="shared" si="145"/>
        <v>0</v>
      </c>
      <c r="AA964" s="32" t="str">
        <f t="shared" si="148"/>
        <v>-</v>
      </c>
      <c r="AB964" s="289"/>
      <c r="AC964" s="289"/>
      <c r="AD964" s="32">
        <v>3</v>
      </c>
      <c r="AE964" s="32" t="str">
        <f t="shared" si="149"/>
        <v>25</v>
      </c>
      <c r="AF964" s="32"/>
      <c r="AG964" s="32"/>
      <c r="AH964" s="32"/>
      <c r="AI964" s="32"/>
      <c r="AJ964" s="32"/>
      <c r="AK964" s="32"/>
      <c r="AL964" s="32"/>
      <c r="AM964" s="32">
        <v>829</v>
      </c>
      <c r="AN964" s="32" t="str">
        <f t="shared" si="140"/>
        <v>No Retargeting</v>
      </c>
      <c r="AO964" s="32" t="s">
        <v>589</v>
      </c>
      <c r="AP964" s="32" t="str">
        <f t="shared" si="141"/>
        <v>no contextual</v>
      </c>
      <c r="AQ964" s="32"/>
      <c r="AR964" s="32"/>
      <c r="AS964" s="32"/>
      <c r="AT964" s="32"/>
    </row>
    <row r="965" spans="2:46" ht="15" customHeight="1" x14ac:dyDescent="0.25">
      <c r="B965" s="32">
        <v>20160957</v>
      </c>
      <c r="C965" s="32"/>
      <c r="D965" s="32"/>
      <c r="E965" s="32"/>
      <c r="F965" s="32"/>
      <c r="G965" s="244"/>
      <c r="H965" s="244"/>
      <c r="I965" s="91">
        <f t="shared" si="146"/>
        <v>0</v>
      </c>
      <c r="J965" s="32"/>
      <c r="K965" s="32"/>
      <c r="L965" s="32"/>
      <c r="M965" s="32"/>
      <c r="N965" s="32"/>
      <c r="O965" s="32"/>
      <c r="P965" s="32"/>
      <c r="Q965" s="32"/>
      <c r="R965" s="186"/>
      <c r="S965" s="186"/>
      <c r="T965" s="254"/>
      <c r="U965" s="254">
        <f t="shared" si="142"/>
        <v>0</v>
      </c>
      <c r="V965" s="254">
        <f t="shared" si="143"/>
        <v>0</v>
      </c>
      <c r="W965" s="255"/>
      <c r="X965" s="26">
        <f t="shared" si="147"/>
        <v>0</v>
      </c>
      <c r="Y965" s="26">
        <f t="shared" si="144"/>
        <v>0</v>
      </c>
      <c r="Z965" s="26">
        <f t="shared" si="145"/>
        <v>0</v>
      </c>
      <c r="AA965" s="32" t="str">
        <f t="shared" si="148"/>
        <v>-</v>
      </c>
      <c r="AB965" s="289"/>
      <c r="AC965" s="289"/>
      <c r="AD965" s="32">
        <v>3</v>
      </c>
      <c r="AE965" s="32" t="str">
        <f t="shared" si="149"/>
        <v>25</v>
      </c>
      <c r="AF965" s="32"/>
      <c r="AG965" s="32"/>
      <c r="AH965" s="32"/>
      <c r="AI965" s="32"/>
      <c r="AJ965" s="32"/>
      <c r="AK965" s="32"/>
      <c r="AL965" s="32"/>
      <c r="AM965" s="32">
        <v>830</v>
      </c>
      <c r="AN965" s="32" t="str">
        <f t="shared" si="140"/>
        <v>No Retargeting</v>
      </c>
      <c r="AO965" s="32" t="s">
        <v>589</v>
      </c>
      <c r="AP965" s="32" t="str">
        <f t="shared" si="141"/>
        <v>no contextual</v>
      </c>
      <c r="AQ965" s="32"/>
      <c r="AR965" s="32"/>
      <c r="AS965" s="32"/>
      <c r="AT965" s="32"/>
    </row>
    <row r="966" spans="2:46" ht="15" customHeight="1" x14ac:dyDescent="0.25">
      <c r="B966" s="32">
        <v>20160958</v>
      </c>
      <c r="C966" s="32"/>
      <c r="D966" s="32"/>
      <c r="E966" s="32"/>
      <c r="F966" s="32"/>
      <c r="G966" s="244"/>
      <c r="H966" s="244"/>
      <c r="I966" s="91">
        <f t="shared" si="146"/>
        <v>0</v>
      </c>
      <c r="J966" s="32"/>
      <c r="K966" s="32"/>
      <c r="L966" s="32"/>
      <c r="M966" s="32"/>
      <c r="N966" s="32"/>
      <c r="O966" s="32"/>
      <c r="P966" s="32"/>
      <c r="Q966" s="32"/>
      <c r="R966" s="186"/>
      <c r="S966" s="186"/>
      <c r="T966" s="254"/>
      <c r="U966" s="254">
        <f t="shared" si="142"/>
        <v>0</v>
      </c>
      <c r="V966" s="254">
        <f t="shared" si="143"/>
        <v>0</v>
      </c>
      <c r="W966" s="255"/>
      <c r="X966" s="26">
        <f t="shared" si="147"/>
        <v>0</v>
      </c>
      <c r="Y966" s="26">
        <f t="shared" si="144"/>
        <v>0</v>
      </c>
      <c r="Z966" s="26">
        <f t="shared" si="145"/>
        <v>0</v>
      </c>
      <c r="AA966" s="32" t="str">
        <f t="shared" si="148"/>
        <v>-</v>
      </c>
      <c r="AB966" s="289"/>
      <c r="AC966" s="289"/>
      <c r="AD966" s="32">
        <v>3</v>
      </c>
      <c r="AE966" s="32" t="str">
        <f t="shared" si="149"/>
        <v>25</v>
      </c>
      <c r="AF966" s="32"/>
      <c r="AG966" s="32"/>
      <c r="AH966" s="32"/>
      <c r="AI966" s="32"/>
      <c r="AJ966" s="32"/>
      <c r="AK966" s="32"/>
      <c r="AL966" s="32"/>
      <c r="AM966" s="32">
        <v>831</v>
      </c>
      <c r="AN966" s="32" t="str">
        <f t="shared" si="140"/>
        <v>No Retargeting</v>
      </c>
      <c r="AO966" s="32" t="s">
        <v>589</v>
      </c>
      <c r="AP966" s="32" t="str">
        <f t="shared" si="141"/>
        <v>no contextual</v>
      </c>
      <c r="AQ966" s="32"/>
      <c r="AR966" s="32"/>
      <c r="AS966" s="32"/>
      <c r="AT966" s="32"/>
    </row>
    <row r="967" spans="2:46" ht="15" customHeight="1" x14ac:dyDescent="0.25">
      <c r="B967" s="32">
        <v>20160959</v>
      </c>
      <c r="C967" s="32"/>
      <c r="D967" s="32"/>
      <c r="E967" s="32"/>
      <c r="F967" s="32"/>
      <c r="G967" s="244"/>
      <c r="H967" s="244"/>
      <c r="I967" s="91">
        <f t="shared" si="146"/>
        <v>0</v>
      </c>
      <c r="J967" s="32"/>
      <c r="K967" s="32"/>
      <c r="L967" s="32"/>
      <c r="M967" s="32"/>
      <c r="N967" s="32"/>
      <c r="O967" s="32"/>
      <c r="P967" s="32"/>
      <c r="Q967" s="32"/>
      <c r="R967" s="186"/>
      <c r="S967" s="186"/>
      <c r="T967" s="254"/>
      <c r="U967" s="254">
        <f t="shared" si="142"/>
        <v>0</v>
      </c>
      <c r="V967" s="254">
        <f t="shared" si="143"/>
        <v>0</v>
      </c>
      <c r="W967" s="255"/>
      <c r="X967" s="26">
        <f t="shared" si="147"/>
        <v>0</v>
      </c>
      <c r="Y967" s="26">
        <f t="shared" si="144"/>
        <v>0</v>
      </c>
      <c r="Z967" s="26">
        <f t="shared" si="145"/>
        <v>0</v>
      </c>
      <c r="AA967" s="32" t="str">
        <f t="shared" si="148"/>
        <v>-</v>
      </c>
      <c r="AB967" s="289"/>
      <c r="AC967" s="289"/>
      <c r="AD967" s="32">
        <v>3</v>
      </c>
      <c r="AE967" s="32" t="str">
        <f t="shared" si="149"/>
        <v>25</v>
      </c>
      <c r="AF967" s="32"/>
      <c r="AG967" s="32"/>
      <c r="AH967" s="32"/>
      <c r="AI967" s="32"/>
      <c r="AJ967" s="32"/>
      <c r="AK967" s="32"/>
      <c r="AL967" s="32"/>
      <c r="AM967" s="32">
        <v>832</v>
      </c>
      <c r="AN967" s="32" t="str">
        <f t="shared" si="140"/>
        <v>No Retargeting</v>
      </c>
      <c r="AO967" s="32" t="s">
        <v>589</v>
      </c>
      <c r="AP967" s="32" t="str">
        <f t="shared" si="141"/>
        <v>no contextual</v>
      </c>
      <c r="AQ967" s="32"/>
      <c r="AR967" s="32"/>
      <c r="AS967" s="32"/>
      <c r="AT967" s="32"/>
    </row>
    <row r="968" spans="2:46" ht="15" customHeight="1" x14ac:dyDescent="0.25">
      <c r="B968" s="32">
        <v>20160960</v>
      </c>
      <c r="C968" s="32"/>
      <c r="D968" s="32"/>
      <c r="E968" s="32"/>
      <c r="F968" s="32"/>
      <c r="G968" s="244"/>
      <c r="H968" s="244"/>
      <c r="I968" s="91">
        <f t="shared" si="146"/>
        <v>0</v>
      </c>
      <c r="J968" s="32"/>
      <c r="K968" s="32"/>
      <c r="L968" s="32"/>
      <c r="M968" s="32"/>
      <c r="N968" s="32"/>
      <c r="O968" s="32"/>
      <c r="P968" s="32"/>
      <c r="Q968" s="32"/>
      <c r="R968" s="186"/>
      <c r="S968" s="186"/>
      <c r="T968" s="254"/>
      <c r="U968" s="254">
        <f t="shared" si="142"/>
        <v>0</v>
      </c>
      <c r="V968" s="254">
        <f t="shared" si="143"/>
        <v>0</v>
      </c>
      <c r="W968" s="255"/>
      <c r="X968" s="26">
        <f t="shared" si="147"/>
        <v>0</v>
      </c>
      <c r="Y968" s="26">
        <f t="shared" si="144"/>
        <v>0</v>
      </c>
      <c r="Z968" s="26">
        <f t="shared" si="145"/>
        <v>0</v>
      </c>
      <c r="AA968" s="32" t="str">
        <f t="shared" si="148"/>
        <v>-</v>
      </c>
      <c r="AB968" s="289"/>
      <c r="AC968" s="289"/>
      <c r="AD968" s="32">
        <v>3</v>
      </c>
      <c r="AE968" s="32" t="str">
        <f t="shared" si="149"/>
        <v>25</v>
      </c>
      <c r="AF968" s="32"/>
      <c r="AG968" s="32"/>
      <c r="AH968" s="32"/>
      <c r="AI968" s="32"/>
      <c r="AJ968" s="32"/>
      <c r="AK968" s="32"/>
      <c r="AL968" s="32"/>
      <c r="AM968" s="32">
        <v>833</v>
      </c>
      <c r="AN968" s="32" t="str">
        <f t="shared" si="140"/>
        <v>No Retargeting</v>
      </c>
      <c r="AO968" s="32" t="s">
        <v>589</v>
      </c>
      <c r="AP968" s="32" t="str">
        <f t="shared" si="141"/>
        <v>no contextual</v>
      </c>
      <c r="AQ968" s="32"/>
      <c r="AR968" s="32"/>
      <c r="AS968" s="32"/>
      <c r="AT968" s="32"/>
    </row>
    <row r="969" spans="2:46" ht="15" customHeight="1" x14ac:dyDescent="0.25">
      <c r="B969" s="32">
        <v>20160961</v>
      </c>
      <c r="C969" s="32"/>
      <c r="D969" s="32"/>
      <c r="E969" s="32"/>
      <c r="F969" s="32"/>
      <c r="G969" s="244"/>
      <c r="H969" s="244"/>
      <c r="I969" s="91">
        <f t="shared" si="146"/>
        <v>0</v>
      </c>
      <c r="J969" s="32"/>
      <c r="K969" s="32"/>
      <c r="L969" s="32"/>
      <c r="M969" s="32"/>
      <c r="N969" s="32"/>
      <c r="O969" s="32"/>
      <c r="P969" s="32"/>
      <c r="Q969" s="32"/>
      <c r="R969" s="186"/>
      <c r="S969" s="186"/>
      <c r="T969" s="254"/>
      <c r="U969" s="254">
        <f t="shared" si="142"/>
        <v>0</v>
      </c>
      <c r="V969" s="254">
        <f t="shared" si="143"/>
        <v>0</v>
      </c>
      <c r="W969" s="255"/>
      <c r="X969" s="26">
        <f t="shared" si="147"/>
        <v>0</v>
      </c>
      <c r="Y969" s="26">
        <f t="shared" si="144"/>
        <v>0</v>
      </c>
      <c r="Z969" s="26">
        <f t="shared" si="145"/>
        <v>0</v>
      </c>
      <c r="AA969" s="32" t="str">
        <f t="shared" si="148"/>
        <v>-</v>
      </c>
      <c r="AB969" s="289"/>
      <c r="AC969" s="289"/>
      <c r="AD969" s="32">
        <v>3</v>
      </c>
      <c r="AE969" s="32" t="str">
        <f t="shared" si="149"/>
        <v>25</v>
      </c>
      <c r="AF969" s="32"/>
      <c r="AG969" s="32"/>
      <c r="AH969" s="32"/>
      <c r="AI969" s="32"/>
      <c r="AJ969" s="32"/>
      <c r="AK969" s="32"/>
      <c r="AL969" s="32"/>
      <c r="AM969" s="32">
        <v>834</v>
      </c>
      <c r="AN969" s="32" t="str">
        <f t="shared" ref="AN969:AN1032" si="150">IF(ISNUMBER(SEARCH("retargeting",L969&amp;M969&amp;N969&amp;O969,1)),"Specify Tagging","No Retargeting")</f>
        <v>No Retargeting</v>
      </c>
      <c r="AO969" s="32" t="s">
        <v>589</v>
      </c>
      <c r="AP969" s="32" t="str">
        <f t="shared" ref="AP969:AP1032" si="151">IF(ISNUMBER(SEARCH("Context",L969&amp;M969&amp;N969&amp;O969,1)),"Please Provide list","no contextual")</f>
        <v>no contextual</v>
      </c>
      <c r="AQ969" s="32"/>
      <c r="AR969" s="32"/>
      <c r="AS969" s="32"/>
      <c r="AT969" s="32"/>
    </row>
    <row r="970" spans="2:46" ht="15" customHeight="1" x14ac:dyDescent="0.25">
      <c r="B970" s="32">
        <v>20160962</v>
      </c>
      <c r="C970" s="32"/>
      <c r="D970" s="32"/>
      <c r="E970" s="32"/>
      <c r="F970" s="32"/>
      <c r="G970" s="244"/>
      <c r="H970" s="244"/>
      <c r="I970" s="91">
        <f t="shared" si="146"/>
        <v>0</v>
      </c>
      <c r="J970" s="32"/>
      <c r="K970" s="32"/>
      <c r="L970" s="32"/>
      <c r="M970" s="32"/>
      <c r="N970" s="32"/>
      <c r="O970" s="32"/>
      <c r="P970" s="32"/>
      <c r="Q970" s="32"/>
      <c r="R970" s="186"/>
      <c r="S970" s="186"/>
      <c r="T970" s="254"/>
      <c r="U970" s="254">
        <f t="shared" ref="U970:U1033" si="152">T970*R970</f>
        <v>0</v>
      </c>
      <c r="V970" s="254">
        <f t="shared" ref="V970:V1033" si="153">T970*S970</f>
        <v>0</v>
      </c>
      <c r="W970" s="255"/>
      <c r="X970" s="26">
        <f t="shared" si="147"/>
        <v>0</v>
      </c>
      <c r="Y970" s="26">
        <f t="shared" ref="Y970:Y1033" si="154">X970*R970</f>
        <v>0</v>
      </c>
      <c r="Z970" s="26">
        <f t="shared" ref="Z970:Z1033" si="155">X970*S970</f>
        <v>0</v>
      </c>
      <c r="AA970" s="32" t="str">
        <f t="shared" si="148"/>
        <v>-</v>
      </c>
      <c r="AB970" s="289"/>
      <c r="AC970" s="289"/>
      <c r="AD970" s="32">
        <v>3</v>
      </c>
      <c r="AE970" s="32" t="str">
        <f t="shared" si="149"/>
        <v>25</v>
      </c>
      <c r="AF970" s="32"/>
      <c r="AG970" s="32"/>
      <c r="AH970" s="32"/>
      <c r="AI970" s="32"/>
      <c r="AJ970" s="32"/>
      <c r="AK970" s="32"/>
      <c r="AL970" s="32"/>
      <c r="AM970" s="32">
        <v>835</v>
      </c>
      <c r="AN970" s="32" t="str">
        <f t="shared" si="150"/>
        <v>No Retargeting</v>
      </c>
      <c r="AO970" s="32" t="s">
        <v>589</v>
      </c>
      <c r="AP970" s="32" t="str">
        <f t="shared" si="151"/>
        <v>no contextual</v>
      </c>
      <c r="AQ970" s="32"/>
      <c r="AR970" s="32"/>
      <c r="AS970" s="32"/>
      <c r="AT970" s="32"/>
    </row>
    <row r="971" spans="2:46" ht="15" customHeight="1" x14ac:dyDescent="0.25">
      <c r="B971" s="32">
        <v>20160963</v>
      </c>
      <c r="C971" s="32"/>
      <c r="D971" s="32"/>
      <c r="E971" s="32"/>
      <c r="F971" s="32"/>
      <c r="G971" s="244"/>
      <c r="H971" s="244"/>
      <c r="I971" s="91">
        <f t="shared" si="146"/>
        <v>0</v>
      </c>
      <c r="J971" s="32"/>
      <c r="K971" s="32"/>
      <c r="L971" s="32"/>
      <c r="M971" s="32"/>
      <c r="N971" s="32"/>
      <c r="O971" s="32"/>
      <c r="P971" s="32"/>
      <c r="Q971" s="32"/>
      <c r="R971" s="186"/>
      <c r="S971" s="186"/>
      <c r="T971" s="254"/>
      <c r="U971" s="254">
        <f t="shared" si="152"/>
        <v>0</v>
      </c>
      <c r="V971" s="254">
        <f t="shared" si="153"/>
        <v>0</v>
      </c>
      <c r="W971" s="255"/>
      <c r="X971" s="26">
        <f t="shared" si="147"/>
        <v>0</v>
      </c>
      <c r="Y971" s="26">
        <f t="shared" si="154"/>
        <v>0</v>
      </c>
      <c r="Z971" s="26">
        <f t="shared" si="155"/>
        <v>0</v>
      </c>
      <c r="AA971" s="32" t="str">
        <f t="shared" si="148"/>
        <v>-</v>
      </c>
      <c r="AB971" s="289"/>
      <c r="AC971" s="289"/>
      <c r="AD971" s="32">
        <v>3</v>
      </c>
      <c r="AE971" s="32" t="str">
        <f t="shared" si="149"/>
        <v>25</v>
      </c>
      <c r="AF971" s="32"/>
      <c r="AG971" s="32"/>
      <c r="AH971" s="32"/>
      <c r="AI971" s="32"/>
      <c r="AJ971" s="32"/>
      <c r="AK971" s="32"/>
      <c r="AL971" s="32"/>
      <c r="AM971" s="32">
        <v>836</v>
      </c>
      <c r="AN971" s="32" t="str">
        <f t="shared" si="150"/>
        <v>No Retargeting</v>
      </c>
      <c r="AO971" s="32" t="s">
        <v>589</v>
      </c>
      <c r="AP971" s="32" t="str">
        <f t="shared" si="151"/>
        <v>no contextual</v>
      </c>
      <c r="AQ971" s="32"/>
      <c r="AR971" s="32"/>
      <c r="AS971" s="32"/>
      <c r="AT971" s="32"/>
    </row>
    <row r="972" spans="2:46" ht="15" customHeight="1" x14ac:dyDescent="0.25">
      <c r="B972" s="32">
        <v>20160964</v>
      </c>
      <c r="C972" s="32"/>
      <c r="D972" s="32"/>
      <c r="E972" s="32"/>
      <c r="F972" s="32"/>
      <c r="G972" s="244"/>
      <c r="H972" s="244"/>
      <c r="I972" s="91">
        <f t="shared" si="146"/>
        <v>0</v>
      </c>
      <c r="J972" s="32"/>
      <c r="K972" s="32"/>
      <c r="L972" s="32"/>
      <c r="M972" s="32"/>
      <c r="N972" s="32"/>
      <c r="O972" s="32"/>
      <c r="P972" s="32"/>
      <c r="Q972" s="32"/>
      <c r="R972" s="186"/>
      <c r="S972" s="186"/>
      <c r="T972" s="254"/>
      <c r="U972" s="254">
        <f t="shared" si="152"/>
        <v>0</v>
      </c>
      <c r="V972" s="254">
        <f t="shared" si="153"/>
        <v>0</v>
      </c>
      <c r="W972" s="255"/>
      <c r="X972" s="26">
        <f t="shared" si="147"/>
        <v>0</v>
      </c>
      <c r="Y972" s="26">
        <f t="shared" si="154"/>
        <v>0</v>
      </c>
      <c r="Z972" s="26">
        <f t="shared" si="155"/>
        <v>0</v>
      </c>
      <c r="AA972" s="32" t="str">
        <f t="shared" si="148"/>
        <v>-</v>
      </c>
      <c r="AB972" s="289"/>
      <c r="AC972" s="289"/>
      <c r="AD972" s="32">
        <v>3</v>
      </c>
      <c r="AE972" s="32" t="str">
        <f t="shared" si="149"/>
        <v>25</v>
      </c>
      <c r="AF972" s="32"/>
      <c r="AG972" s="32"/>
      <c r="AH972" s="32"/>
      <c r="AI972" s="32"/>
      <c r="AJ972" s="32"/>
      <c r="AK972" s="32"/>
      <c r="AL972" s="32"/>
      <c r="AM972" s="32">
        <v>837</v>
      </c>
      <c r="AN972" s="32" t="str">
        <f t="shared" si="150"/>
        <v>No Retargeting</v>
      </c>
      <c r="AO972" s="32" t="s">
        <v>589</v>
      </c>
      <c r="AP972" s="32" t="str">
        <f t="shared" si="151"/>
        <v>no contextual</v>
      </c>
      <c r="AQ972" s="32"/>
      <c r="AR972" s="32"/>
      <c r="AS972" s="32"/>
      <c r="AT972" s="32"/>
    </row>
    <row r="973" spans="2:46" ht="15" customHeight="1" x14ac:dyDescent="0.25">
      <c r="B973" s="32">
        <v>20160965</v>
      </c>
      <c r="C973" s="32"/>
      <c r="D973" s="32"/>
      <c r="E973" s="32"/>
      <c r="F973" s="32"/>
      <c r="G973" s="244"/>
      <c r="H973" s="244"/>
      <c r="I973" s="91">
        <f t="shared" si="146"/>
        <v>0</v>
      </c>
      <c r="J973" s="32"/>
      <c r="K973" s="32"/>
      <c r="L973" s="32"/>
      <c r="M973" s="32"/>
      <c r="N973" s="32"/>
      <c r="O973" s="32"/>
      <c r="P973" s="32"/>
      <c r="Q973" s="32"/>
      <c r="R973" s="186"/>
      <c r="S973" s="186"/>
      <c r="T973" s="254"/>
      <c r="U973" s="254">
        <f t="shared" si="152"/>
        <v>0</v>
      </c>
      <c r="V973" s="254">
        <f t="shared" si="153"/>
        <v>0</v>
      </c>
      <c r="W973" s="255"/>
      <c r="X973" s="26">
        <f t="shared" si="147"/>
        <v>0</v>
      </c>
      <c r="Y973" s="26">
        <f t="shared" si="154"/>
        <v>0</v>
      </c>
      <c r="Z973" s="26">
        <f t="shared" si="155"/>
        <v>0</v>
      </c>
      <c r="AA973" s="32" t="str">
        <f t="shared" si="148"/>
        <v>-</v>
      </c>
      <c r="AB973" s="289"/>
      <c r="AC973" s="289"/>
      <c r="AD973" s="32">
        <v>3</v>
      </c>
      <c r="AE973" s="32" t="str">
        <f t="shared" si="149"/>
        <v>25</v>
      </c>
      <c r="AF973" s="32"/>
      <c r="AG973" s="32"/>
      <c r="AH973" s="32"/>
      <c r="AI973" s="32"/>
      <c r="AJ973" s="32"/>
      <c r="AK973" s="32"/>
      <c r="AL973" s="32"/>
      <c r="AM973" s="32">
        <v>838</v>
      </c>
      <c r="AN973" s="32" t="str">
        <f t="shared" si="150"/>
        <v>No Retargeting</v>
      </c>
      <c r="AO973" s="32" t="s">
        <v>589</v>
      </c>
      <c r="AP973" s="32" t="str">
        <f t="shared" si="151"/>
        <v>no contextual</v>
      </c>
      <c r="AQ973" s="32"/>
      <c r="AR973" s="32"/>
      <c r="AS973" s="32"/>
      <c r="AT973" s="32"/>
    </row>
    <row r="974" spans="2:46" ht="15" customHeight="1" x14ac:dyDescent="0.25">
      <c r="B974" s="32">
        <v>20160966</v>
      </c>
      <c r="C974" s="32"/>
      <c r="D974" s="32"/>
      <c r="E974" s="32"/>
      <c r="F974" s="32"/>
      <c r="G974" s="244"/>
      <c r="H974" s="244"/>
      <c r="I974" s="91">
        <f t="shared" si="146"/>
        <v>0</v>
      </c>
      <c r="J974" s="32"/>
      <c r="K974" s="32"/>
      <c r="L974" s="32"/>
      <c r="M974" s="32"/>
      <c r="N974" s="32"/>
      <c r="O974" s="32"/>
      <c r="P974" s="32"/>
      <c r="Q974" s="32"/>
      <c r="R974" s="186"/>
      <c r="S974" s="186"/>
      <c r="T974" s="254"/>
      <c r="U974" s="254">
        <f t="shared" si="152"/>
        <v>0</v>
      </c>
      <c r="V974" s="254">
        <f t="shared" si="153"/>
        <v>0</v>
      </c>
      <c r="W974" s="255"/>
      <c r="X974" s="26">
        <f t="shared" si="147"/>
        <v>0</v>
      </c>
      <c r="Y974" s="26">
        <f t="shared" si="154"/>
        <v>0</v>
      </c>
      <c r="Z974" s="26">
        <f t="shared" si="155"/>
        <v>0</v>
      </c>
      <c r="AA974" s="32" t="str">
        <f t="shared" si="148"/>
        <v>-</v>
      </c>
      <c r="AB974" s="289"/>
      <c r="AC974" s="289"/>
      <c r="AD974" s="32">
        <v>3</v>
      </c>
      <c r="AE974" s="32" t="str">
        <f t="shared" si="149"/>
        <v>25</v>
      </c>
      <c r="AF974" s="32"/>
      <c r="AG974" s="32"/>
      <c r="AH974" s="32"/>
      <c r="AI974" s="32"/>
      <c r="AJ974" s="32"/>
      <c r="AK974" s="32"/>
      <c r="AL974" s="32"/>
      <c r="AM974" s="32">
        <v>839</v>
      </c>
      <c r="AN974" s="32" t="str">
        <f t="shared" si="150"/>
        <v>No Retargeting</v>
      </c>
      <c r="AO974" s="32" t="s">
        <v>589</v>
      </c>
      <c r="AP974" s="32" t="str">
        <f t="shared" si="151"/>
        <v>no contextual</v>
      </c>
      <c r="AQ974" s="32"/>
      <c r="AR974" s="32"/>
      <c r="AS974" s="32"/>
      <c r="AT974" s="32"/>
    </row>
    <row r="975" spans="2:46" ht="15" customHeight="1" x14ac:dyDescent="0.25">
      <c r="B975" s="32">
        <v>20160967</v>
      </c>
      <c r="C975" s="32"/>
      <c r="D975" s="32"/>
      <c r="E975" s="32"/>
      <c r="F975" s="32"/>
      <c r="G975" s="244"/>
      <c r="H975" s="244"/>
      <c r="I975" s="91">
        <f t="shared" si="146"/>
        <v>0</v>
      </c>
      <c r="J975" s="32"/>
      <c r="K975" s="32"/>
      <c r="L975" s="32"/>
      <c r="M975" s="32"/>
      <c r="N975" s="32"/>
      <c r="O975" s="32"/>
      <c r="P975" s="32"/>
      <c r="Q975" s="32"/>
      <c r="R975" s="186"/>
      <c r="S975" s="186"/>
      <c r="T975" s="254"/>
      <c r="U975" s="254">
        <f t="shared" si="152"/>
        <v>0</v>
      </c>
      <c r="V975" s="254">
        <f t="shared" si="153"/>
        <v>0</v>
      </c>
      <c r="W975" s="255"/>
      <c r="X975" s="26">
        <f t="shared" si="147"/>
        <v>0</v>
      </c>
      <c r="Y975" s="26">
        <f t="shared" si="154"/>
        <v>0</v>
      </c>
      <c r="Z975" s="26">
        <f t="shared" si="155"/>
        <v>0</v>
      </c>
      <c r="AA975" s="32" t="str">
        <f t="shared" si="148"/>
        <v>-</v>
      </c>
      <c r="AB975" s="289"/>
      <c r="AC975" s="289"/>
      <c r="AD975" s="32">
        <v>3</v>
      </c>
      <c r="AE975" s="32" t="str">
        <f t="shared" si="149"/>
        <v>25</v>
      </c>
      <c r="AF975" s="32"/>
      <c r="AG975" s="32"/>
      <c r="AH975" s="32"/>
      <c r="AI975" s="32"/>
      <c r="AJ975" s="32"/>
      <c r="AK975" s="32"/>
      <c r="AL975" s="32"/>
      <c r="AM975" s="32">
        <v>840</v>
      </c>
      <c r="AN975" s="32" t="str">
        <f t="shared" si="150"/>
        <v>No Retargeting</v>
      </c>
      <c r="AO975" s="32" t="s">
        <v>589</v>
      </c>
      <c r="AP975" s="32" t="str">
        <f t="shared" si="151"/>
        <v>no contextual</v>
      </c>
      <c r="AQ975" s="32"/>
      <c r="AR975" s="32"/>
      <c r="AS975" s="32"/>
      <c r="AT975" s="32"/>
    </row>
    <row r="976" spans="2:46" ht="15" customHeight="1" x14ac:dyDescent="0.25">
      <c r="B976" s="32">
        <v>20160968</v>
      </c>
      <c r="C976" s="32"/>
      <c r="D976" s="32"/>
      <c r="E976" s="32"/>
      <c r="F976" s="32"/>
      <c r="G976" s="244"/>
      <c r="H976" s="244"/>
      <c r="I976" s="91">
        <f t="shared" ref="I976:I1039" si="156">IF(G976=0,0,(WORKDAY(G976,-5,Holidays)))</f>
        <v>0</v>
      </c>
      <c r="J976" s="32"/>
      <c r="K976" s="32"/>
      <c r="L976" s="32"/>
      <c r="M976" s="32"/>
      <c r="N976" s="32"/>
      <c r="O976" s="32"/>
      <c r="P976" s="32"/>
      <c r="Q976" s="32"/>
      <c r="R976" s="186"/>
      <c r="S976" s="186"/>
      <c r="T976" s="254"/>
      <c r="U976" s="254">
        <f t="shared" si="152"/>
        <v>0</v>
      </c>
      <c r="V976" s="254">
        <f t="shared" si="153"/>
        <v>0</v>
      </c>
      <c r="W976" s="255"/>
      <c r="X976" s="26">
        <f t="shared" ref="X976:X1039" si="157">T976/1000*W976</f>
        <v>0</v>
      </c>
      <c r="Y976" s="26">
        <f t="shared" si="154"/>
        <v>0</v>
      </c>
      <c r="Z976" s="26">
        <f t="shared" si="155"/>
        <v>0</v>
      </c>
      <c r="AA976" s="32" t="str">
        <f t="shared" ref="AA976:AA1039" si="158">IF(ISNUMBER(SEARCH("Signed",Q976,1)),"Missing PO","-")</f>
        <v>-</v>
      </c>
      <c r="AB976" s="289"/>
      <c r="AC976" s="289"/>
      <c r="AD976" s="32">
        <v>3</v>
      </c>
      <c r="AE976" s="32" t="str">
        <f t="shared" ref="AE976:AE1039" si="159">IF(J976="xaxis TV","10","25")</f>
        <v>25</v>
      </c>
      <c r="AF976" s="32"/>
      <c r="AG976" s="32"/>
      <c r="AH976" s="32"/>
      <c r="AI976" s="32"/>
      <c r="AJ976" s="32"/>
      <c r="AK976" s="32"/>
      <c r="AL976" s="32"/>
      <c r="AM976" s="32">
        <v>841</v>
      </c>
      <c r="AN976" s="32" t="str">
        <f t="shared" si="150"/>
        <v>No Retargeting</v>
      </c>
      <c r="AO976" s="32" t="s">
        <v>589</v>
      </c>
      <c r="AP976" s="32" t="str">
        <f t="shared" si="151"/>
        <v>no contextual</v>
      </c>
      <c r="AQ976" s="32"/>
      <c r="AR976" s="32"/>
      <c r="AS976" s="32"/>
      <c r="AT976" s="32"/>
    </row>
    <row r="977" spans="2:46" ht="15" customHeight="1" x14ac:dyDescent="0.25">
      <c r="B977" s="32">
        <v>20160969</v>
      </c>
      <c r="C977" s="32"/>
      <c r="D977" s="32"/>
      <c r="E977" s="32"/>
      <c r="F977" s="32"/>
      <c r="G977" s="244"/>
      <c r="H977" s="244"/>
      <c r="I977" s="91">
        <f t="shared" si="156"/>
        <v>0</v>
      </c>
      <c r="J977" s="32"/>
      <c r="K977" s="32"/>
      <c r="L977" s="32"/>
      <c r="M977" s="32"/>
      <c r="N977" s="32"/>
      <c r="O977" s="32"/>
      <c r="P977" s="32"/>
      <c r="Q977" s="32"/>
      <c r="R977" s="186"/>
      <c r="S977" s="186"/>
      <c r="T977" s="254"/>
      <c r="U977" s="254">
        <f t="shared" si="152"/>
        <v>0</v>
      </c>
      <c r="V977" s="254">
        <f t="shared" si="153"/>
        <v>0</v>
      </c>
      <c r="W977" s="255"/>
      <c r="X977" s="26">
        <f t="shared" si="157"/>
        <v>0</v>
      </c>
      <c r="Y977" s="26">
        <f t="shared" si="154"/>
        <v>0</v>
      </c>
      <c r="Z977" s="26">
        <f t="shared" si="155"/>
        <v>0</v>
      </c>
      <c r="AA977" s="32" t="str">
        <f t="shared" si="158"/>
        <v>-</v>
      </c>
      <c r="AB977" s="289"/>
      <c r="AC977" s="289"/>
      <c r="AD977" s="32">
        <v>3</v>
      </c>
      <c r="AE977" s="32" t="str">
        <f t="shared" si="159"/>
        <v>25</v>
      </c>
      <c r="AF977" s="32"/>
      <c r="AG977" s="32"/>
      <c r="AH977" s="32"/>
      <c r="AI977" s="32"/>
      <c r="AJ977" s="32"/>
      <c r="AK977" s="32"/>
      <c r="AL977" s="32"/>
      <c r="AM977" s="32">
        <v>842</v>
      </c>
      <c r="AN977" s="32" t="str">
        <f t="shared" si="150"/>
        <v>No Retargeting</v>
      </c>
      <c r="AO977" s="32" t="s">
        <v>589</v>
      </c>
      <c r="AP977" s="32" t="str">
        <f t="shared" si="151"/>
        <v>no contextual</v>
      </c>
      <c r="AQ977" s="32"/>
      <c r="AR977" s="32"/>
      <c r="AS977" s="32"/>
      <c r="AT977" s="32"/>
    </row>
    <row r="978" spans="2:46" ht="15" customHeight="1" x14ac:dyDescent="0.25">
      <c r="B978" s="32">
        <v>20160970</v>
      </c>
      <c r="C978" s="32"/>
      <c r="D978" s="32"/>
      <c r="E978" s="32"/>
      <c r="F978" s="32"/>
      <c r="G978" s="244"/>
      <c r="H978" s="244"/>
      <c r="I978" s="91">
        <f t="shared" si="156"/>
        <v>0</v>
      </c>
      <c r="J978" s="32"/>
      <c r="K978" s="32"/>
      <c r="L978" s="32"/>
      <c r="M978" s="32"/>
      <c r="N978" s="32"/>
      <c r="O978" s="32"/>
      <c r="P978" s="32"/>
      <c r="Q978" s="32"/>
      <c r="R978" s="186"/>
      <c r="S978" s="186"/>
      <c r="T978" s="254"/>
      <c r="U978" s="254">
        <f t="shared" si="152"/>
        <v>0</v>
      </c>
      <c r="V978" s="254">
        <f t="shared" si="153"/>
        <v>0</v>
      </c>
      <c r="W978" s="255"/>
      <c r="X978" s="26">
        <f t="shared" si="157"/>
        <v>0</v>
      </c>
      <c r="Y978" s="26">
        <f t="shared" si="154"/>
        <v>0</v>
      </c>
      <c r="Z978" s="26">
        <f t="shared" si="155"/>
        <v>0</v>
      </c>
      <c r="AA978" s="32" t="str">
        <f t="shared" si="158"/>
        <v>-</v>
      </c>
      <c r="AB978" s="289"/>
      <c r="AC978" s="289"/>
      <c r="AD978" s="32">
        <v>3</v>
      </c>
      <c r="AE978" s="32" t="str">
        <f t="shared" si="159"/>
        <v>25</v>
      </c>
      <c r="AF978" s="32"/>
      <c r="AG978" s="32"/>
      <c r="AH978" s="32"/>
      <c r="AI978" s="32"/>
      <c r="AJ978" s="32"/>
      <c r="AK978" s="32"/>
      <c r="AL978" s="32"/>
      <c r="AM978" s="32">
        <v>843</v>
      </c>
      <c r="AN978" s="32" t="str">
        <f t="shared" si="150"/>
        <v>No Retargeting</v>
      </c>
      <c r="AO978" s="32" t="s">
        <v>589</v>
      </c>
      <c r="AP978" s="32" t="str">
        <f t="shared" si="151"/>
        <v>no contextual</v>
      </c>
      <c r="AQ978" s="32"/>
      <c r="AR978" s="32"/>
      <c r="AS978" s="32"/>
      <c r="AT978" s="32"/>
    </row>
    <row r="979" spans="2:46" ht="15" customHeight="1" x14ac:dyDescent="0.25">
      <c r="B979" s="32">
        <v>20160971</v>
      </c>
      <c r="C979" s="32"/>
      <c r="D979" s="32"/>
      <c r="E979" s="32"/>
      <c r="F979" s="32"/>
      <c r="G979" s="244"/>
      <c r="H979" s="244"/>
      <c r="I979" s="91">
        <f t="shared" si="156"/>
        <v>0</v>
      </c>
      <c r="J979" s="32"/>
      <c r="K979" s="32"/>
      <c r="L979" s="32"/>
      <c r="M979" s="32"/>
      <c r="N979" s="32"/>
      <c r="O979" s="32"/>
      <c r="P979" s="32"/>
      <c r="Q979" s="32"/>
      <c r="R979" s="186"/>
      <c r="S979" s="186"/>
      <c r="T979" s="254"/>
      <c r="U979" s="254">
        <f t="shared" si="152"/>
        <v>0</v>
      </c>
      <c r="V979" s="254">
        <f t="shared" si="153"/>
        <v>0</v>
      </c>
      <c r="W979" s="255"/>
      <c r="X979" s="26">
        <f t="shared" si="157"/>
        <v>0</v>
      </c>
      <c r="Y979" s="26">
        <f t="shared" si="154"/>
        <v>0</v>
      </c>
      <c r="Z979" s="26">
        <f t="shared" si="155"/>
        <v>0</v>
      </c>
      <c r="AA979" s="32" t="str">
        <f t="shared" si="158"/>
        <v>-</v>
      </c>
      <c r="AB979" s="289"/>
      <c r="AC979" s="289"/>
      <c r="AD979" s="32">
        <v>3</v>
      </c>
      <c r="AE979" s="32" t="str">
        <f t="shared" si="159"/>
        <v>25</v>
      </c>
      <c r="AF979" s="32"/>
      <c r="AG979" s="32"/>
      <c r="AH979" s="32"/>
      <c r="AI979" s="32"/>
      <c r="AJ979" s="32"/>
      <c r="AK979" s="32"/>
      <c r="AL979" s="32"/>
      <c r="AM979" s="32">
        <v>844</v>
      </c>
      <c r="AN979" s="32" t="str">
        <f t="shared" si="150"/>
        <v>No Retargeting</v>
      </c>
      <c r="AO979" s="32" t="s">
        <v>589</v>
      </c>
      <c r="AP979" s="32" t="str">
        <f t="shared" si="151"/>
        <v>no contextual</v>
      </c>
      <c r="AQ979" s="32"/>
      <c r="AR979" s="32"/>
      <c r="AS979" s="32"/>
      <c r="AT979" s="32"/>
    </row>
    <row r="980" spans="2:46" ht="15" customHeight="1" x14ac:dyDescent="0.25">
      <c r="B980" s="32">
        <v>20160972</v>
      </c>
      <c r="C980" s="32"/>
      <c r="D980" s="32"/>
      <c r="E980" s="32"/>
      <c r="F980" s="32"/>
      <c r="G980" s="244"/>
      <c r="H980" s="244"/>
      <c r="I980" s="91">
        <f t="shared" si="156"/>
        <v>0</v>
      </c>
      <c r="J980" s="32"/>
      <c r="K980" s="32"/>
      <c r="L980" s="32"/>
      <c r="M980" s="32"/>
      <c r="N980" s="32"/>
      <c r="O980" s="32"/>
      <c r="P980" s="32"/>
      <c r="Q980" s="32"/>
      <c r="R980" s="186"/>
      <c r="S980" s="186"/>
      <c r="T980" s="254"/>
      <c r="U980" s="254">
        <f t="shared" si="152"/>
        <v>0</v>
      </c>
      <c r="V980" s="254">
        <f t="shared" si="153"/>
        <v>0</v>
      </c>
      <c r="W980" s="255"/>
      <c r="X980" s="26">
        <f t="shared" si="157"/>
        <v>0</v>
      </c>
      <c r="Y980" s="26">
        <f t="shared" si="154"/>
        <v>0</v>
      </c>
      <c r="Z980" s="26">
        <f t="shared" si="155"/>
        <v>0</v>
      </c>
      <c r="AA980" s="32" t="str">
        <f t="shared" si="158"/>
        <v>-</v>
      </c>
      <c r="AB980" s="289"/>
      <c r="AC980" s="289"/>
      <c r="AD980" s="32">
        <v>3</v>
      </c>
      <c r="AE980" s="32" t="str">
        <f t="shared" si="159"/>
        <v>25</v>
      </c>
      <c r="AF980" s="32"/>
      <c r="AG980" s="32"/>
      <c r="AH980" s="32"/>
      <c r="AI980" s="32"/>
      <c r="AJ980" s="32"/>
      <c r="AK980" s="32"/>
      <c r="AL980" s="32"/>
      <c r="AM980" s="32">
        <v>845</v>
      </c>
      <c r="AN980" s="32" t="str">
        <f t="shared" si="150"/>
        <v>No Retargeting</v>
      </c>
      <c r="AO980" s="32" t="s">
        <v>589</v>
      </c>
      <c r="AP980" s="32" t="str">
        <f t="shared" si="151"/>
        <v>no contextual</v>
      </c>
      <c r="AQ980" s="32"/>
      <c r="AR980" s="32"/>
      <c r="AS980" s="32"/>
      <c r="AT980" s="32"/>
    </row>
    <row r="981" spans="2:46" ht="15" customHeight="1" x14ac:dyDescent="0.25">
      <c r="B981" s="32">
        <v>20160973</v>
      </c>
      <c r="C981" s="32"/>
      <c r="D981" s="32"/>
      <c r="E981" s="32"/>
      <c r="F981" s="32"/>
      <c r="G981" s="244"/>
      <c r="H981" s="244"/>
      <c r="I981" s="91">
        <f t="shared" si="156"/>
        <v>0</v>
      </c>
      <c r="J981" s="32"/>
      <c r="K981" s="32"/>
      <c r="L981" s="32"/>
      <c r="M981" s="32"/>
      <c r="N981" s="32"/>
      <c r="O981" s="32"/>
      <c r="P981" s="32"/>
      <c r="Q981" s="32"/>
      <c r="R981" s="186"/>
      <c r="S981" s="186"/>
      <c r="T981" s="254"/>
      <c r="U981" s="254">
        <f t="shared" si="152"/>
        <v>0</v>
      </c>
      <c r="V981" s="254">
        <f t="shared" si="153"/>
        <v>0</v>
      </c>
      <c r="W981" s="255"/>
      <c r="X981" s="26">
        <f t="shared" si="157"/>
        <v>0</v>
      </c>
      <c r="Y981" s="26">
        <f t="shared" si="154"/>
        <v>0</v>
      </c>
      <c r="Z981" s="26">
        <f t="shared" si="155"/>
        <v>0</v>
      </c>
      <c r="AA981" s="32" t="str">
        <f t="shared" si="158"/>
        <v>-</v>
      </c>
      <c r="AB981" s="289"/>
      <c r="AC981" s="289"/>
      <c r="AD981" s="32">
        <v>3</v>
      </c>
      <c r="AE981" s="32" t="str">
        <f t="shared" si="159"/>
        <v>25</v>
      </c>
      <c r="AF981" s="32"/>
      <c r="AG981" s="32"/>
      <c r="AH981" s="32"/>
      <c r="AI981" s="32"/>
      <c r="AJ981" s="32"/>
      <c r="AK981" s="32"/>
      <c r="AL981" s="32"/>
      <c r="AM981" s="32">
        <v>846</v>
      </c>
      <c r="AN981" s="32" t="str">
        <f t="shared" si="150"/>
        <v>No Retargeting</v>
      </c>
      <c r="AO981" s="32" t="s">
        <v>589</v>
      </c>
      <c r="AP981" s="32" t="str">
        <f t="shared" si="151"/>
        <v>no contextual</v>
      </c>
      <c r="AQ981" s="32"/>
      <c r="AR981" s="32"/>
      <c r="AS981" s="32"/>
      <c r="AT981" s="32"/>
    </row>
    <row r="982" spans="2:46" ht="15" customHeight="1" x14ac:dyDescent="0.25">
      <c r="B982" s="32">
        <v>20160974</v>
      </c>
      <c r="C982" s="32"/>
      <c r="D982" s="32"/>
      <c r="E982" s="32"/>
      <c r="F982" s="32"/>
      <c r="G982" s="244"/>
      <c r="H982" s="244"/>
      <c r="I982" s="91">
        <f t="shared" si="156"/>
        <v>0</v>
      </c>
      <c r="J982" s="32"/>
      <c r="K982" s="32"/>
      <c r="L982" s="32"/>
      <c r="M982" s="32"/>
      <c r="N982" s="32"/>
      <c r="O982" s="32"/>
      <c r="P982" s="32"/>
      <c r="Q982" s="32"/>
      <c r="R982" s="186"/>
      <c r="S982" s="186"/>
      <c r="T982" s="254"/>
      <c r="U982" s="254">
        <f t="shared" si="152"/>
        <v>0</v>
      </c>
      <c r="V982" s="254">
        <f t="shared" si="153"/>
        <v>0</v>
      </c>
      <c r="W982" s="255"/>
      <c r="X982" s="26">
        <f t="shared" si="157"/>
        <v>0</v>
      </c>
      <c r="Y982" s="26">
        <f t="shared" si="154"/>
        <v>0</v>
      </c>
      <c r="Z982" s="26">
        <f t="shared" si="155"/>
        <v>0</v>
      </c>
      <c r="AA982" s="32" t="str">
        <f t="shared" si="158"/>
        <v>-</v>
      </c>
      <c r="AB982" s="289"/>
      <c r="AC982" s="289"/>
      <c r="AD982" s="32">
        <v>3</v>
      </c>
      <c r="AE982" s="32" t="str">
        <f t="shared" si="159"/>
        <v>25</v>
      </c>
      <c r="AF982" s="32"/>
      <c r="AG982" s="32"/>
      <c r="AH982" s="32"/>
      <c r="AI982" s="32"/>
      <c r="AJ982" s="32"/>
      <c r="AK982" s="32"/>
      <c r="AL982" s="32"/>
      <c r="AM982" s="32">
        <v>847</v>
      </c>
      <c r="AN982" s="32" t="str">
        <f t="shared" si="150"/>
        <v>No Retargeting</v>
      </c>
      <c r="AO982" s="32" t="s">
        <v>589</v>
      </c>
      <c r="AP982" s="32" t="str">
        <f t="shared" si="151"/>
        <v>no contextual</v>
      </c>
      <c r="AQ982" s="32"/>
      <c r="AR982" s="32"/>
      <c r="AS982" s="32"/>
      <c r="AT982" s="32"/>
    </row>
    <row r="983" spans="2:46" ht="15" customHeight="1" x14ac:dyDescent="0.25">
      <c r="B983" s="32">
        <v>20160975</v>
      </c>
      <c r="C983" s="32"/>
      <c r="D983" s="32"/>
      <c r="E983" s="32"/>
      <c r="F983" s="32"/>
      <c r="G983" s="244"/>
      <c r="H983" s="244"/>
      <c r="I983" s="91">
        <f t="shared" si="156"/>
        <v>0</v>
      </c>
      <c r="J983" s="32"/>
      <c r="K983" s="32"/>
      <c r="L983" s="32"/>
      <c r="M983" s="32"/>
      <c r="N983" s="32"/>
      <c r="O983" s="32"/>
      <c r="P983" s="32"/>
      <c r="Q983" s="32"/>
      <c r="R983" s="186"/>
      <c r="S983" s="186"/>
      <c r="T983" s="254"/>
      <c r="U983" s="254">
        <f t="shared" si="152"/>
        <v>0</v>
      </c>
      <c r="V983" s="254">
        <f t="shared" si="153"/>
        <v>0</v>
      </c>
      <c r="W983" s="255"/>
      <c r="X983" s="26">
        <f t="shared" si="157"/>
        <v>0</v>
      </c>
      <c r="Y983" s="26">
        <f t="shared" si="154"/>
        <v>0</v>
      </c>
      <c r="Z983" s="26">
        <f t="shared" si="155"/>
        <v>0</v>
      </c>
      <c r="AA983" s="32" t="str">
        <f t="shared" si="158"/>
        <v>-</v>
      </c>
      <c r="AB983" s="289"/>
      <c r="AC983" s="289"/>
      <c r="AD983" s="32">
        <v>3</v>
      </c>
      <c r="AE983" s="32" t="str">
        <f t="shared" si="159"/>
        <v>25</v>
      </c>
      <c r="AF983" s="32"/>
      <c r="AG983" s="32"/>
      <c r="AH983" s="32"/>
      <c r="AI983" s="32"/>
      <c r="AJ983" s="32"/>
      <c r="AK983" s="32"/>
      <c r="AL983" s="32"/>
      <c r="AM983" s="32">
        <v>848</v>
      </c>
      <c r="AN983" s="32" t="str">
        <f t="shared" si="150"/>
        <v>No Retargeting</v>
      </c>
      <c r="AO983" s="32" t="s">
        <v>589</v>
      </c>
      <c r="AP983" s="32" t="str">
        <f t="shared" si="151"/>
        <v>no contextual</v>
      </c>
      <c r="AQ983" s="32"/>
      <c r="AR983" s="32"/>
      <c r="AS983" s="32"/>
      <c r="AT983" s="32"/>
    </row>
    <row r="984" spans="2:46" ht="15" customHeight="1" x14ac:dyDescent="0.25">
      <c r="B984" s="32">
        <v>20160976</v>
      </c>
      <c r="C984" s="32"/>
      <c r="D984" s="32"/>
      <c r="E984" s="32"/>
      <c r="F984" s="32"/>
      <c r="G984" s="244"/>
      <c r="H984" s="244"/>
      <c r="I984" s="91">
        <f t="shared" si="156"/>
        <v>0</v>
      </c>
      <c r="J984" s="32"/>
      <c r="K984" s="32"/>
      <c r="L984" s="32"/>
      <c r="M984" s="32"/>
      <c r="N984" s="32"/>
      <c r="O984" s="32"/>
      <c r="P984" s="32"/>
      <c r="Q984" s="32"/>
      <c r="R984" s="186"/>
      <c r="S984" s="186"/>
      <c r="T984" s="254"/>
      <c r="U984" s="254">
        <f t="shared" si="152"/>
        <v>0</v>
      </c>
      <c r="V984" s="254">
        <f t="shared" si="153"/>
        <v>0</v>
      </c>
      <c r="W984" s="255"/>
      <c r="X984" s="26">
        <f t="shared" si="157"/>
        <v>0</v>
      </c>
      <c r="Y984" s="26">
        <f t="shared" si="154"/>
        <v>0</v>
      </c>
      <c r="Z984" s="26">
        <f t="shared" si="155"/>
        <v>0</v>
      </c>
      <c r="AA984" s="32" t="str">
        <f t="shared" si="158"/>
        <v>-</v>
      </c>
      <c r="AB984" s="289"/>
      <c r="AC984" s="289"/>
      <c r="AD984" s="32">
        <v>3</v>
      </c>
      <c r="AE984" s="32" t="str">
        <f t="shared" si="159"/>
        <v>25</v>
      </c>
      <c r="AF984" s="32"/>
      <c r="AG984" s="32"/>
      <c r="AH984" s="32"/>
      <c r="AI984" s="32"/>
      <c r="AJ984" s="32"/>
      <c r="AK984" s="32"/>
      <c r="AL984" s="32"/>
      <c r="AM984" s="32">
        <v>849</v>
      </c>
      <c r="AN984" s="32" t="str">
        <f t="shared" si="150"/>
        <v>No Retargeting</v>
      </c>
      <c r="AO984" s="32" t="s">
        <v>589</v>
      </c>
      <c r="AP984" s="32" t="str">
        <f t="shared" si="151"/>
        <v>no contextual</v>
      </c>
      <c r="AQ984" s="32"/>
      <c r="AR984" s="32"/>
      <c r="AS984" s="32"/>
      <c r="AT984" s="32"/>
    </row>
    <row r="985" spans="2:46" ht="15" customHeight="1" x14ac:dyDescent="0.25">
      <c r="B985" s="32">
        <v>20160977</v>
      </c>
      <c r="C985" s="32"/>
      <c r="D985" s="32"/>
      <c r="E985" s="32"/>
      <c r="F985" s="32"/>
      <c r="G985" s="244"/>
      <c r="H985" s="244"/>
      <c r="I985" s="91">
        <f t="shared" si="156"/>
        <v>0</v>
      </c>
      <c r="J985" s="32"/>
      <c r="K985" s="32"/>
      <c r="L985" s="32"/>
      <c r="M985" s="32"/>
      <c r="N985" s="32"/>
      <c r="O985" s="32"/>
      <c r="P985" s="32"/>
      <c r="Q985" s="32"/>
      <c r="R985" s="186"/>
      <c r="S985" s="186"/>
      <c r="T985" s="254"/>
      <c r="U985" s="254">
        <f t="shared" si="152"/>
        <v>0</v>
      </c>
      <c r="V985" s="254">
        <f t="shared" si="153"/>
        <v>0</v>
      </c>
      <c r="W985" s="255"/>
      <c r="X985" s="26">
        <f t="shared" si="157"/>
        <v>0</v>
      </c>
      <c r="Y985" s="26">
        <f t="shared" si="154"/>
        <v>0</v>
      </c>
      <c r="Z985" s="26">
        <f t="shared" si="155"/>
        <v>0</v>
      </c>
      <c r="AA985" s="32" t="str">
        <f t="shared" si="158"/>
        <v>-</v>
      </c>
      <c r="AB985" s="289"/>
      <c r="AC985" s="289"/>
      <c r="AD985" s="32">
        <v>3</v>
      </c>
      <c r="AE985" s="32" t="str">
        <f t="shared" si="159"/>
        <v>25</v>
      </c>
      <c r="AF985" s="32"/>
      <c r="AG985" s="32"/>
      <c r="AH985" s="32"/>
      <c r="AI985" s="32"/>
      <c r="AJ985" s="32"/>
      <c r="AK985" s="32"/>
      <c r="AL985" s="32"/>
      <c r="AM985" s="32">
        <v>850</v>
      </c>
      <c r="AN985" s="32" t="str">
        <f t="shared" si="150"/>
        <v>No Retargeting</v>
      </c>
      <c r="AO985" s="32" t="s">
        <v>589</v>
      </c>
      <c r="AP985" s="32" t="str">
        <f t="shared" si="151"/>
        <v>no contextual</v>
      </c>
      <c r="AQ985" s="32"/>
      <c r="AR985" s="32"/>
      <c r="AS985" s="32"/>
      <c r="AT985" s="32"/>
    </row>
    <row r="986" spans="2:46" ht="15" customHeight="1" x14ac:dyDescent="0.25">
      <c r="B986" s="32">
        <v>20160978</v>
      </c>
      <c r="C986" s="32"/>
      <c r="D986" s="32"/>
      <c r="E986" s="32"/>
      <c r="F986" s="32"/>
      <c r="G986" s="244"/>
      <c r="H986" s="244"/>
      <c r="I986" s="91">
        <f t="shared" si="156"/>
        <v>0</v>
      </c>
      <c r="J986" s="32"/>
      <c r="K986" s="32"/>
      <c r="L986" s="32"/>
      <c r="M986" s="32"/>
      <c r="N986" s="32"/>
      <c r="O986" s="32"/>
      <c r="P986" s="32"/>
      <c r="Q986" s="32"/>
      <c r="R986" s="186"/>
      <c r="S986" s="186"/>
      <c r="T986" s="254"/>
      <c r="U986" s="254">
        <f t="shared" si="152"/>
        <v>0</v>
      </c>
      <c r="V986" s="254">
        <f t="shared" si="153"/>
        <v>0</v>
      </c>
      <c r="W986" s="255"/>
      <c r="X986" s="26">
        <f t="shared" si="157"/>
        <v>0</v>
      </c>
      <c r="Y986" s="26">
        <f t="shared" si="154"/>
        <v>0</v>
      </c>
      <c r="Z986" s="26">
        <f t="shared" si="155"/>
        <v>0</v>
      </c>
      <c r="AA986" s="32" t="str">
        <f t="shared" si="158"/>
        <v>-</v>
      </c>
      <c r="AB986" s="289"/>
      <c r="AC986" s="289"/>
      <c r="AD986" s="32">
        <v>3</v>
      </c>
      <c r="AE986" s="32" t="str">
        <f t="shared" si="159"/>
        <v>25</v>
      </c>
      <c r="AF986" s="32"/>
      <c r="AG986" s="32"/>
      <c r="AH986" s="32"/>
      <c r="AI986" s="32"/>
      <c r="AJ986" s="32"/>
      <c r="AK986" s="32"/>
      <c r="AL986" s="32"/>
      <c r="AM986" s="32">
        <v>851</v>
      </c>
      <c r="AN986" s="32" t="str">
        <f t="shared" si="150"/>
        <v>No Retargeting</v>
      </c>
      <c r="AO986" s="32" t="s">
        <v>589</v>
      </c>
      <c r="AP986" s="32" t="str">
        <f t="shared" si="151"/>
        <v>no contextual</v>
      </c>
      <c r="AQ986" s="32"/>
      <c r="AR986" s="32"/>
      <c r="AS986" s="32"/>
      <c r="AT986" s="32"/>
    </row>
    <row r="987" spans="2:46" ht="15" customHeight="1" x14ac:dyDescent="0.25">
      <c r="B987" s="32">
        <v>20160979</v>
      </c>
      <c r="C987" s="32"/>
      <c r="D987" s="32"/>
      <c r="E987" s="32"/>
      <c r="F987" s="32"/>
      <c r="G987" s="244"/>
      <c r="H987" s="244"/>
      <c r="I987" s="91">
        <f t="shared" si="156"/>
        <v>0</v>
      </c>
      <c r="J987" s="32"/>
      <c r="K987" s="32"/>
      <c r="L987" s="32"/>
      <c r="M987" s="32"/>
      <c r="N987" s="32"/>
      <c r="O987" s="32"/>
      <c r="P987" s="32"/>
      <c r="Q987" s="32"/>
      <c r="R987" s="186"/>
      <c r="S987" s="186"/>
      <c r="T987" s="254"/>
      <c r="U987" s="254">
        <f t="shared" si="152"/>
        <v>0</v>
      </c>
      <c r="V987" s="254">
        <f t="shared" si="153"/>
        <v>0</v>
      </c>
      <c r="W987" s="255"/>
      <c r="X987" s="26">
        <f t="shared" si="157"/>
        <v>0</v>
      </c>
      <c r="Y987" s="26">
        <f t="shared" si="154"/>
        <v>0</v>
      </c>
      <c r="Z987" s="26">
        <f t="shared" si="155"/>
        <v>0</v>
      </c>
      <c r="AA987" s="32" t="str">
        <f t="shared" si="158"/>
        <v>-</v>
      </c>
      <c r="AB987" s="289"/>
      <c r="AC987" s="289"/>
      <c r="AD987" s="32">
        <v>3</v>
      </c>
      <c r="AE987" s="32" t="str">
        <f t="shared" si="159"/>
        <v>25</v>
      </c>
      <c r="AF987" s="32"/>
      <c r="AG987" s="32"/>
      <c r="AH987" s="32"/>
      <c r="AI987" s="32"/>
      <c r="AJ987" s="32"/>
      <c r="AK987" s="32"/>
      <c r="AL987" s="32"/>
      <c r="AM987" s="32">
        <v>852</v>
      </c>
      <c r="AN987" s="32" t="str">
        <f t="shared" si="150"/>
        <v>No Retargeting</v>
      </c>
      <c r="AO987" s="32" t="s">
        <v>589</v>
      </c>
      <c r="AP987" s="32" t="str">
        <f t="shared" si="151"/>
        <v>no contextual</v>
      </c>
      <c r="AQ987" s="32"/>
      <c r="AR987" s="32"/>
      <c r="AS987" s="32"/>
      <c r="AT987" s="32"/>
    </row>
    <row r="988" spans="2:46" ht="15" customHeight="1" x14ac:dyDescent="0.25">
      <c r="B988" s="32">
        <v>20160980</v>
      </c>
      <c r="C988" s="32"/>
      <c r="D988" s="32"/>
      <c r="E988" s="32"/>
      <c r="F988" s="32"/>
      <c r="G988" s="244"/>
      <c r="H988" s="244"/>
      <c r="I988" s="91">
        <f t="shared" si="156"/>
        <v>0</v>
      </c>
      <c r="J988" s="32"/>
      <c r="K988" s="32"/>
      <c r="L988" s="32"/>
      <c r="M988" s="32"/>
      <c r="N988" s="32"/>
      <c r="O988" s="32"/>
      <c r="P988" s="32"/>
      <c r="Q988" s="32"/>
      <c r="R988" s="186"/>
      <c r="S988" s="186"/>
      <c r="T988" s="254"/>
      <c r="U988" s="254">
        <f t="shared" si="152"/>
        <v>0</v>
      </c>
      <c r="V988" s="254">
        <f t="shared" si="153"/>
        <v>0</v>
      </c>
      <c r="W988" s="255"/>
      <c r="X988" s="26">
        <f t="shared" si="157"/>
        <v>0</v>
      </c>
      <c r="Y988" s="26">
        <f t="shared" si="154"/>
        <v>0</v>
      </c>
      <c r="Z988" s="26">
        <f t="shared" si="155"/>
        <v>0</v>
      </c>
      <c r="AA988" s="32" t="str">
        <f t="shared" si="158"/>
        <v>-</v>
      </c>
      <c r="AB988" s="289"/>
      <c r="AC988" s="289"/>
      <c r="AD988" s="32">
        <v>3</v>
      </c>
      <c r="AE988" s="32" t="str">
        <f t="shared" si="159"/>
        <v>25</v>
      </c>
      <c r="AF988" s="32"/>
      <c r="AG988" s="32"/>
      <c r="AH988" s="32"/>
      <c r="AI988" s="32"/>
      <c r="AJ988" s="32"/>
      <c r="AK988" s="32"/>
      <c r="AL988" s="32"/>
      <c r="AM988" s="32">
        <v>853</v>
      </c>
      <c r="AN988" s="32" t="str">
        <f t="shared" si="150"/>
        <v>No Retargeting</v>
      </c>
      <c r="AO988" s="32" t="s">
        <v>589</v>
      </c>
      <c r="AP988" s="32" t="str">
        <f t="shared" si="151"/>
        <v>no contextual</v>
      </c>
      <c r="AQ988" s="32"/>
      <c r="AR988" s="32"/>
      <c r="AS988" s="32"/>
      <c r="AT988" s="32"/>
    </row>
    <row r="989" spans="2:46" ht="15" customHeight="1" x14ac:dyDescent="0.25">
      <c r="B989" s="32">
        <v>20160981</v>
      </c>
      <c r="C989" s="32"/>
      <c r="D989" s="32"/>
      <c r="E989" s="32"/>
      <c r="F989" s="32"/>
      <c r="G989" s="244"/>
      <c r="H989" s="244"/>
      <c r="I989" s="91">
        <f t="shared" si="156"/>
        <v>0</v>
      </c>
      <c r="J989" s="32"/>
      <c r="K989" s="32"/>
      <c r="L989" s="32"/>
      <c r="M989" s="32"/>
      <c r="N989" s="32"/>
      <c r="O989" s="32"/>
      <c r="P989" s="32"/>
      <c r="Q989" s="32"/>
      <c r="R989" s="186"/>
      <c r="S989" s="186"/>
      <c r="T989" s="254"/>
      <c r="U989" s="254">
        <f t="shared" si="152"/>
        <v>0</v>
      </c>
      <c r="V989" s="254">
        <f t="shared" si="153"/>
        <v>0</v>
      </c>
      <c r="W989" s="255"/>
      <c r="X989" s="26">
        <f t="shared" si="157"/>
        <v>0</v>
      </c>
      <c r="Y989" s="26">
        <f t="shared" si="154"/>
        <v>0</v>
      </c>
      <c r="Z989" s="26">
        <f t="shared" si="155"/>
        <v>0</v>
      </c>
      <c r="AA989" s="32" t="str">
        <f t="shared" si="158"/>
        <v>-</v>
      </c>
      <c r="AB989" s="289"/>
      <c r="AC989" s="289"/>
      <c r="AD989" s="32">
        <v>3</v>
      </c>
      <c r="AE989" s="32" t="str">
        <f t="shared" si="159"/>
        <v>25</v>
      </c>
      <c r="AF989" s="32"/>
      <c r="AG989" s="32"/>
      <c r="AH989" s="32"/>
      <c r="AI989" s="32"/>
      <c r="AJ989" s="32"/>
      <c r="AK989" s="32"/>
      <c r="AL989" s="32"/>
      <c r="AM989" s="32">
        <v>854</v>
      </c>
      <c r="AN989" s="32" t="str">
        <f t="shared" si="150"/>
        <v>No Retargeting</v>
      </c>
      <c r="AO989" s="32" t="s">
        <v>589</v>
      </c>
      <c r="AP989" s="32" t="str">
        <f t="shared" si="151"/>
        <v>no contextual</v>
      </c>
      <c r="AQ989" s="32"/>
      <c r="AR989" s="32"/>
      <c r="AS989" s="32"/>
      <c r="AT989" s="32"/>
    </row>
    <row r="990" spans="2:46" ht="15" customHeight="1" x14ac:dyDescent="0.25">
      <c r="B990" s="32">
        <v>20160982</v>
      </c>
      <c r="C990" s="32"/>
      <c r="D990" s="32"/>
      <c r="E990" s="32"/>
      <c r="F990" s="32"/>
      <c r="G990" s="244"/>
      <c r="H990" s="244"/>
      <c r="I990" s="91">
        <f t="shared" si="156"/>
        <v>0</v>
      </c>
      <c r="J990" s="32"/>
      <c r="K990" s="32"/>
      <c r="L990" s="32"/>
      <c r="M990" s="32"/>
      <c r="N990" s="32"/>
      <c r="O990" s="32"/>
      <c r="P990" s="32"/>
      <c r="Q990" s="32"/>
      <c r="R990" s="186"/>
      <c r="S990" s="186"/>
      <c r="T990" s="254"/>
      <c r="U990" s="254">
        <f t="shared" si="152"/>
        <v>0</v>
      </c>
      <c r="V990" s="254">
        <f t="shared" si="153"/>
        <v>0</v>
      </c>
      <c r="W990" s="255"/>
      <c r="X990" s="26">
        <f t="shared" si="157"/>
        <v>0</v>
      </c>
      <c r="Y990" s="26">
        <f t="shared" si="154"/>
        <v>0</v>
      </c>
      <c r="Z990" s="26">
        <f t="shared" si="155"/>
        <v>0</v>
      </c>
      <c r="AA990" s="32" t="str">
        <f t="shared" si="158"/>
        <v>-</v>
      </c>
      <c r="AB990" s="289"/>
      <c r="AC990" s="289"/>
      <c r="AD990" s="32">
        <v>3</v>
      </c>
      <c r="AE990" s="32" t="str">
        <f t="shared" si="159"/>
        <v>25</v>
      </c>
      <c r="AF990" s="32"/>
      <c r="AG990" s="32"/>
      <c r="AH990" s="32"/>
      <c r="AI990" s="32"/>
      <c r="AJ990" s="32"/>
      <c r="AK990" s="32"/>
      <c r="AL990" s="32"/>
      <c r="AM990" s="32">
        <v>855</v>
      </c>
      <c r="AN990" s="32" t="str">
        <f t="shared" si="150"/>
        <v>No Retargeting</v>
      </c>
      <c r="AO990" s="32" t="s">
        <v>589</v>
      </c>
      <c r="AP990" s="32" t="str">
        <f t="shared" si="151"/>
        <v>no contextual</v>
      </c>
      <c r="AQ990" s="32"/>
      <c r="AR990" s="32"/>
      <c r="AS990" s="32"/>
      <c r="AT990" s="32"/>
    </row>
    <row r="991" spans="2:46" ht="15" customHeight="1" x14ac:dyDescent="0.25">
      <c r="B991" s="32">
        <v>20160983</v>
      </c>
      <c r="C991" s="32"/>
      <c r="D991" s="32"/>
      <c r="E991" s="32"/>
      <c r="F991" s="32"/>
      <c r="G991" s="244"/>
      <c r="H991" s="244"/>
      <c r="I991" s="91">
        <f t="shared" si="156"/>
        <v>0</v>
      </c>
      <c r="J991" s="32"/>
      <c r="K991" s="32"/>
      <c r="L991" s="32"/>
      <c r="M991" s="32"/>
      <c r="N991" s="32"/>
      <c r="O991" s="32"/>
      <c r="P991" s="32"/>
      <c r="Q991" s="32"/>
      <c r="R991" s="186"/>
      <c r="S991" s="186"/>
      <c r="T991" s="254"/>
      <c r="U991" s="254">
        <f t="shared" si="152"/>
        <v>0</v>
      </c>
      <c r="V991" s="254">
        <f t="shared" si="153"/>
        <v>0</v>
      </c>
      <c r="W991" s="255"/>
      <c r="X991" s="26">
        <f t="shared" si="157"/>
        <v>0</v>
      </c>
      <c r="Y991" s="26">
        <f t="shared" si="154"/>
        <v>0</v>
      </c>
      <c r="Z991" s="26">
        <f t="shared" si="155"/>
        <v>0</v>
      </c>
      <c r="AA991" s="32" t="str">
        <f t="shared" si="158"/>
        <v>-</v>
      </c>
      <c r="AB991" s="289"/>
      <c r="AC991" s="289"/>
      <c r="AD991" s="32">
        <v>3</v>
      </c>
      <c r="AE991" s="32" t="str">
        <f t="shared" si="159"/>
        <v>25</v>
      </c>
      <c r="AF991" s="32"/>
      <c r="AG991" s="32"/>
      <c r="AH991" s="32"/>
      <c r="AI991" s="32"/>
      <c r="AJ991" s="32"/>
      <c r="AK991" s="32"/>
      <c r="AL991" s="32"/>
      <c r="AM991" s="32">
        <v>856</v>
      </c>
      <c r="AN991" s="32" t="str">
        <f t="shared" si="150"/>
        <v>No Retargeting</v>
      </c>
      <c r="AO991" s="32" t="s">
        <v>589</v>
      </c>
      <c r="AP991" s="32" t="str">
        <f t="shared" si="151"/>
        <v>no contextual</v>
      </c>
      <c r="AQ991" s="32"/>
      <c r="AR991" s="32"/>
      <c r="AS991" s="32"/>
      <c r="AT991" s="32"/>
    </row>
    <row r="992" spans="2:46" ht="15" customHeight="1" x14ac:dyDescent="0.25">
      <c r="B992" s="32">
        <v>20160984</v>
      </c>
      <c r="C992" s="32"/>
      <c r="D992" s="32"/>
      <c r="E992" s="32"/>
      <c r="F992" s="32"/>
      <c r="G992" s="244"/>
      <c r="H992" s="244"/>
      <c r="I992" s="91">
        <f t="shared" si="156"/>
        <v>0</v>
      </c>
      <c r="J992" s="32"/>
      <c r="K992" s="32"/>
      <c r="L992" s="32"/>
      <c r="M992" s="32"/>
      <c r="N992" s="32"/>
      <c r="O992" s="32"/>
      <c r="P992" s="32"/>
      <c r="Q992" s="32"/>
      <c r="R992" s="186"/>
      <c r="S992" s="186"/>
      <c r="T992" s="254"/>
      <c r="U992" s="254">
        <f t="shared" si="152"/>
        <v>0</v>
      </c>
      <c r="V992" s="254">
        <f t="shared" si="153"/>
        <v>0</v>
      </c>
      <c r="W992" s="255"/>
      <c r="X992" s="26">
        <f t="shared" si="157"/>
        <v>0</v>
      </c>
      <c r="Y992" s="26">
        <f t="shared" si="154"/>
        <v>0</v>
      </c>
      <c r="Z992" s="26">
        <f t="shared" si="155"/>
        <v>0</v>
      </c>
      <c r="AA992" s="32" t="str">
        <f t="shared" si="158"/>
        <v>-</v>
      </c>
      <c r="AB992" s="289"/>
      <c r="AC992" s="289"/>
      <c r="AD992" s="32">
        <v>3</v>
      </c>
      <c r="AE992" s="32" t="str">
        <f t="shared" si="159"/>
        <v>25</v>
      </c>
      <c r="AF992" s="32"/>
      <c r="AG992" s="32"/>
      <c r="AH992" s="32"/>
      <c r="AI992" s="32"/>
      <c r="AJ992" s="32"/>
      <c r="AK992" s="32"/>
      <c r="AL992" s="32"/>
      <c r="AM992" s="32">
        <v>857</v>
      </c>
      <c r="AN992" s="32" t="str">
        <f t="shared" si="150"/>
        <v>No Retargeting</v>
      </c>
      <c r="AO992" s="32" t="s">
        <v>589</v>
      </c>
      <c r="AP992" s="32" t="str">
        <f t="shared" si="151"/>
        <v>no contextual</v>
      </c>
      <c r="AQ992" s="32"/>
      <c r="AR992" s="32"/>
      <c r="AS992" s="32"/>
      <c r="AT992" s="32"/>
    </row>
    <row r="993" spans="2:46" ht="15" customHeight="1" x14ac:dyDescent="0.25">
      <c r="B993" s="32">
        <v>20160985</v>
      </c>
      <c r="C993" s="32"/>
      <c r="D993" s="32"/>
      <c r="E993" s="32"/>
      <c r="F993" s="32"/>
      <c r="G993" s="244"/>
      <c r="H993" s="244"/>
      <c r="I993" s="91">
        <f t="shared" si="156"/>
        <v>0</v>
      </c>
      <c r="J993" s="32"/>
      <c r="K993" s="32"/>
      <c r="L993" s="32"/>
      <c r="M993" s="32"/>
      <c r="N993" s="32"/>
      <c r="O993" s="32"/>
      <c r="P993" s="32"/>
      <c r="Q993" s="32"/>
      <c r="R993" s="186"/>
      <c r="S993" s="186"/>
      <c r="T993" s="254"/>
      <c r="U993" s="254">
        <f t="shared" si="152"/>
        <v>0</v>
      </c>
      <c r="V993" s="254">
        <f t="shared" si="153"/>
        <v>0</v>
      </c>
      <c r="W993" s="255"/>
      <c r="X993" s="26">
        <f t="shared" si="157"/>
        <v>0</v>
      </c>
      <c r="Y993" s="26">
        <f t="shared" si="154"/>
        <v>0</v>
      </c>
      <c r="Z993" s="26">
        <f t="shared" si="155"/>
        <v>0</v>
      </c>
      <c r="AA993" s="32" t="str">
        <f t="shared" si="158"/>
        <v>-</v>
      </c>
      <c r="AB993" s="289"/>
      <c r="AC993" s="289"/>
      <c r="AD993" s="32">
        <v>3</v>
      </c>
      <c r="AE993" s="32" t="str">
        <f t="shared" si="159"/>
        <v>25</v>
      </c>
      <c r="AF993" s="32"/>
      <c r="AG993" s="32"/>
      <c r="AH993" s="32"/>
      <c r="AI993" s="32"/>
      <c r="AJ993" s="32"/>
      <c r="AK993" s="32"/>
      <c r="AL993" s="32"/>
      <c r="AM993" s="32">
        <v>858</v>
      </c>
      <c r="AN993" s="32" t="str">
        <f t="shared" si="150"/>
        <v>No Retargeting</v>
      </c>
      <c r="AO993" s="32" t="s">
        <v>589</v>
      </c>
      <c r="AP993" s="32" t="str">
        <f t="shared" si="151"/>
        <v>no contextual</v>
      </c>
      <c r="AQ993" s="32"/>
      <c r="AR993" s="32"/>
      <c r="AS993" s="32"/>
      <c r="AT993" s="32"/>
    </row>
    <row r="994" spans="2:46" ht="15" customHeight="1" x14ac:dyDescent="0.25">
      <c r="B994" s="32">
        <v>20160986</v>
      </c>
      <c r="C994" s="32"/>
      <c r="D994" s="32"/>
      <c r="E994" s="32"/>
      <c r="F994" s="32"/>
      <c r="G994" s="244"/>
      <c r="H994" s="244"/>
      <c r="I994" s="91">
        <f t="shared" si="156"/>
        <v>0</v>
      </c>
      <c r="J994" s="32"/>
      <c r="K994" s="32"/>
      <c r="L994" s="32"/>
      <c r="M994" s="32"/>
      <c r="N994" s="32"/>
      <c r="O994" s="32"/>
      <c r="P994" s="32"/>
      <c r="Q994" s="32"/>
      <c r="R994" s="186"/>
      <c r="S994" s="186"/>
      <c r="T994" s="254"/>
      <c r="U994" s="254">
        <f t="shared" si="152"/>
        <v>0</v>
      </c>
      <c r="V994" s="254">
        <f t="shared" si="153"/>
        <v>0</v>
      </c>
      <c r="W994" s="255"/>
      <c r="X994" s="26">
        <f t="shared" si="157"/>
        <v>0</v>
      </c>
      <c r="Y994" s="26">
        <f t="shared" si="154"/>
        <v>0</v>
      </c>
      <c r="Z994" s="26">
        <f t="shared" si="155"/>
        <v>0</v>
      </c>
      <c r="AA994" s="32" t="str">
        <f t="shared" si="158"/>
        <v>-</v>
      </c>
      <c r="AB994" s="289"/>
      <c r="AC994" s="289"/>
      <c r="AD994" s="32">
        <v>3</v>
      </c>
      <c r="AE994" s="32" t="str">
        <f t="shared" si="159"/>
        <v>25</v>
      </c>
      <c r="AF994" s="32"/>
      <c r="AG994" s="32"/>
      <c r="AH994" s="32"/>
      <c r="AI994" s="32"/>
      <c r="AJ994" s="32"/>
      <c r="AK994" s="32"/>
      <c r="AL994" s="32"/>
      <c r="AM994" s="32">
        <v>859</v>
      </c>
      <c r="AN994" s="32" t="str">
        <f t="shared" si="150"/>
        <v>No Retargeting</v>
      </c>
      <c r="AO994" s="32" t="s">
        <v>589</v>
      </c>
      <c r="AP994" s="32" t="str">
        <f t="shared" si="151"/>
        <v>no contextual</v>
      </c>
      <c r="AQ994" s="32"/>
      <c r="AR994" s="32"/>
      <c r="AS994" s="32"/>
      <c r="AT994" s="32"/>
    </row>
    <row r="995" spans="2:46" ht="15" customHeight="1" x14ac:dyDescent="0.25">
      <c r="B995" s="32">
        <v>20160987</v>
      </c>
      <c r="C995" s="32"/>
      <c r="D995" s="32"/>
      <c r="E995" s="32"/>
      <c r="F995" s="32"/>
      <c r="G995" s="244"/>
      <c r="H995" s="244"/>
      <c r="I995" s="91">
        <f t="shared" si="156"/>
        <v>0</v>
      </c>
      <c r="J995" s="32"/>
      <c r="K995" s="32"/>
      <c r="L995" s="32"/>
      <c r="M995" s="32"/>
      <c r="N995" s="32"/>
      <c r="O995" s="32"/>
      <c r="P995" s="32"/>
      <c r="Q995" s="32"/>
      <c r="R995" s="186"/>
      <c r="S995" s="186"/>
      <c r="T995" s="254"/>
      <c r="U995" s="254">
        <f t="shared" si="152"/>
        <v>0</v>
      </c>
      <c r="V995" s="254">
        <f t="shared" si="153"/>
        <v>0</v>
      </c>
      <c r="W995" s="255"/>
      <c r="X995" s="26">
        <f t="shared" si="157"/>
        <v>0</v>
      </c>
      <c r="Y995" s="26">
        <f t="shared" si="154"/>
        <v>0</v>
      </c>
      <c r="Z995" s="26">
        <f t="shared" si="155"/>
        <v>0</v>
      </c>
      <c r="AA995" s="32" t="str">
        <f t="shared" si="158"/>
        <v>-</v>
      </c>
      <c r="AB995" s="289"/>
      <c r="AC995" s="289"/>
      <c r="AD995" s="32">
        <v>3</v>
      </c>
      <c r="AE995" s="32" t="str">
        <f t="shared" si="159"/>
        <v>25</v>
      </c>
      <c r="AF995" s="32"/>
      <c r="AG995" s="32"/>
      <c r="AH995" s="32"/>
      <c r="AI995" s="32"/>
      <c r="AJ995" s="32"/>
      <c r="AK995" s="32"/>
      <c r="AL995" s="32"/>
      <c r="AM995" s="32">
        <v>860</v>
      </c>
      <c r="AN995" s="32" t="str">
        <f t="shared" si="150"/>
        <v>No Retargeting</v>
      </c>
      <c r="AO995" s="32" t="s">
        <v>589</v>
      </c>
      <c r="AP995" s="32" t="str">
        <f t="shared" si="151"/>
        <v>no contextual</v>
      </c>
      <c r="AQ995" s="32"/>
      <c r="AR995" s="32"/>
      <c r="AS995" s="32"/>
      <c r="AT995" s="32"/>
    </row>
    <row r="996" spans="2:46" ht="15" customHeight="1" x14ac:dyDescent="0.25">
      <c r="B996" s="32">
        <v>20160988</v>
      </c>
      <c r="C996" s="32"/>
      <c r="D996" s="32"/>
      <c r="E996" s="32"/>
      <c r="F996" s="32"/>
      <c r="G996" s="244"/>
      <c r="H996" s="244"/>
      <c r="I996" s="91">
        <f t="shared" si="156"/>
        <v>0</v>
      </c>
      <c r="J996" s="32"/>
      <c r="K996" s="32"/>
      <c r="L996" s="32"/>
      <c r="M996" s="32"/>
      <c r="N996" s="32"/>
      <c r="O996" s="32"/>
      <c r="P996" s="32"/>
      <c r="Q996" s="32"/>
      <c r="R996" s="186"/>
      <c r="S996" s="186"/>
      <c r="T996" s="254"/>
      <c r="U996" s="254">
        <f t="shared" si="152"/>
        <v>0</v>
      </c>
      <c r="V996" s="254">
        <f t="shared" si="153"/>
        <v>0</v>
      </c>
      <c r="W996" s="255"/>
      <c r="X996" s="26">
        <f t="shared" si="157"/>
        <v>0</v>
      </c>
      <c r="Y996" s="26">
        <f t="shared" si="154"/>
        <v>0</v>
      </c>
      <c r="Z996" s="26">
        <f t="shared" si="155"/>
        <v>0</v>
      </c>
      <c r="AA996" s="32" t="str">
        <f t="shared" si="158"/>
        <v>-</v>
      </c>
      <c r="AB996" s="289"/>
      <c r="AC996" s="289"/>
      <c r="AD996" s="32">
        <v>3</v>
      </c>
      <c r="AE996" s="32" t="str">
        <f t="shared" si="159"/>
        <v>25</v>
      </c>
      <c r="AF996" s="32"/>
      <c r="AG996" s="32"/>
      <c r="AH996" s="32"/>
      <c r="AI996" s="32"/>
      <c r="AJ996" s="32"/>
      <c r="AK996" s="32"/>
      <c r="AL996" s="32"/>
      <c r="AM996" s="32">
        <v>861</v>
      </c>
      <c r="AN996" s="32" t="str">
        <f t="shared" si="150"/>
        <v>No Retargeting</v>
      </c>
      <c r="AO996" s="32" t="s">
        <v>589</v>
      </c>
      <c r="AP996" s="32" t="str">
        <f t="shared" si="151"/>
        <v>no contextual</v>
      </c>
      <c r="AQ996" s="32"/>
      <c r="AR996" s="32"/>
      <c r="AS996" s="32"/>
      <c r="AT996" s="32"/>
    </row>
    <row r="997" spans="2:46" ht="15" customHeight="1" x14ac:dyDescent="0.25">
      <c r="B997" s="32">
        <v>20160989</v>
      </c>
      <c r="C997" s="32"/>
      <c r="D997" s="32"/>
      <c r="E997" s="32"/>
      <c r="F997" s="32"/>
      <c r="G997" s="244"/>
      <c r="H997" s="244"/>
      <c r="I997" s="91">
        <f t="shared" si="156"/>
        <v>0</v>
      </c>
      <c r="J997" s="32"/>
      <c r="K997" s="32"/>
      <c r="L997" s="32"/>
      <c r="M997" s="32"/>
      <c r="N997" s="32"/>
      <c r="O997" s="32"/>
      <c r="P997" s="32"/>
      <c r="Q997" s="32"/>
      <c r="R997" s="186"/>
      <c r="S997" s="186"/>
      <c r="T997" s="254"/>
      <c r="U997" s="254">
        <f t="shared" si="152"/>
        <v>0</v>
      </c>
      <c r="V997" s="254">
        <f t="shared" si="153"/>
        <v>0</v>
      </c>
      <c r="W997" s="255"/>
      <c r="X997" s="26">
        <f t="shared" si="157"/>
        <v>0</v>
      </c>
      <c r="Y997" s="26">
        <f t="shared" si="154"/>
        <v>0</v>
      </c>
      <c r="Z997" s="26">
        <f t="shared" si="155"/>
        <v>0</v>
      </c>
      <c r="AA997" s="32" t="str">
        <f t="shared" si="158"/>
        <v>-</v>
      </c>
      <c r="AB997" s="289"/>
      <c r="AC997" s="289"/>
      <c r="AD997" s="32">
        <v>3</v>
      </c>
      <c r="AE997" s="32" t="str">
        <f t="shared" si="159"/>
        <v>25</v>
      </c>
      <c r="AF997" s="32"/>
      <c r="AG997" s="32"/>
      <c r="AH997" s="32"/>
      <c r="AI997" s="32"/>
      <c r="AJ997" s="32"/>
      <c r="AK997" s="32"/>
      <c r="AL997" s="32"/>
      <c r="AM997" s="32">
        <v>862</v>
      </c>
      <c r="AN997" s="32" t="str">
        <f t="shared" si="150"/>
        <v>No Retargeting</v>
      </c>
      <c r="AO997" s="32" t="s">
        <v>589</v>
      </c>
      <c r="AP997" s="32" t="str">
        <f t="shared" si="151"/>
        <v>no contextual</v>
      </c>
      <c r="AQ997" s="32"/>
      <c r="AR997" s="32"/>
      <c r="AS997" s="32"/>
      <c r="AT997" s="32"/>
    </row>
    <row r="998" spans="2:46" ht="15" customHeight="1" x14ac:dyDescent="0.25">
      <c r="B998" s="32">
        <v>20160990</v>
      </c>
      <c r="C998" s="32"/>
      <c r="D998" s="32"/>
      <c r="E998" s="32"/>
      <c r="F998" s="32"/>
      <c r="G998" s="244"/>
      <c r="H998" s="244"/>
      <c r="I998" s="91">
        <f t="shared" si="156"/>
        <v>0</v>
      </c>
      <c r="J998" s="32"/>
      <c r="K998" s="32"/>
      <c r="L998" s="32"/>
      <c r="M998" s="32"/>
      <c r="N998" s="32"/>
      <c r="O998" s="32"/>
      <c r="P998" s="32"/>
      <c r="Q998" s="32"/>
      <c r="R998" s="186"/>
      <c r="S998" s="186"/>
      <c r="T998" s="254"/>
      <c r="U998" s="254">
        <f t="shared" si="152"/>
        <v>0</v>
      </c>
      <c r="V998" s="254">
        <f t="shared" si="153"/>
        <v>0</v>
      </c>
      <c r="W998" s="255"/>
      <c r="X998" s="26">
        <f t="shared" si="157"/>
        <v>0</v>
      </c>
      <c r="Y998" s="26">
        <f t="shared" si="154"/>
        <v>0</v>
      </c>
      <c r="Z998" s="26">
        <f t="shared" si="155"/>
        <v>0</v>
      </c>
      <c r="AA998" s="32" t="str">
        <f t="shared" si="158"/>
        <v>-</v>
      </c>
      <c r="AB998" s="289"/>
      <c r="AC998" s="289"/>
      <c r="AD998" s="32">
        <v>3</v>
      </c>
      <c r="AE998" s="32" t="str">
        <f t="shared" si="159"/>
        <v>25</v>
      </c>
      <c r="AF998" s="32"/>
      <c r="AG998" s="32"/>
      <c r="AH998" s="32"/>
      <c r="AI998" s="32"/>
      <c r="AJ998" s="32"/>
      <c r="AK998" s="32"/>
      <c r="AL998" s="32"/>
      <c r="AM998" s="32">
        <v>863</v>
      </c>
      <c r="AN998" s="32" t="str">
        <f t="shared" si="150"/>
        <v>No Retargeting</v>
      </c>
      <c r="AO998" s="32" t="s">
        <v>589</v>
      </c>
      <c r="AP998" s="32" t="str">
        <f t="shared" si="151"/>
        <v>no contextual</v>
      </c>
      <c r="AQ998" s="32"/>
      <c r="AR998" s="32"/>
      <c r="AS998" s="32"/>
      <c r="AT998" s="32"/>
    </row>
    <row r="999" spans="2:46" ht="15" customHeight="1" x14ac:dyDescent="0.25">
      <c r="B999" s="32">
        <v>20160991</v>
      </c>
      <c r="C999" s="32"/>
      <c r="D999" s="32"/>
      <c r="E999" s="32"/>
      <c r="F999" s="32"/>
      <c r="G999" s="244"/>
      <c r="H999" s="244"/>
      <c r="I999" s="91">
        <f t="shared" si="156"/>
        <v>0</v>
      </c>
      <c r="J999" s="32"/>
      <c r="K999" s="32"/>
      <c r="L999" s="32"/>
      <c r="M999" s="32"/>
      <c r="N999" s="32"/>
      <c r="O999" s="32"/>
      <c r="P999" s="32"/>
      <c r="Q999" s="32"/>
      <c r="R999" s="186"/>
      <c r="S999" s="186"/>
      <c r="T999" s="254"/>
      <c r="U999" s="254">
        <f t="shared" si="152"/>
        <v>0</v>
      </c>
      <c r="V999" s="254">
        <f t="shared" si="153"/>
        <v>0</v>
      </c>
      <c r="W999" s="255"/>
      <c r="X999" s="26">
        <f t="shared" si="157"/>
        <v>0</v>
      </c>
      <c r="Y999" s="26">
        <f t="shared" si="154"/>
        <v>0</v>
      </c>
      <c r="Z999" s="26">
        <f t="shared" si="155"/>
        <v>0</v>
      </c>
      <c r="AA999" s="32" t="str">
        <f t="shared" si="158"/>
        <v>-</v>
      </c>
      <c r="AB999" s="289"/>
      <c r="AC999" s="289"/>
      <c r="AD999" s="32">
        <v>3</v>
      </c>
      <c r="AE999" s="32" t="str">
        <f t="shared" si="159"/>
        <v>25</v>
      </c>
      <c r="AF999" s="32"/>
      <c r="AG999" s="32"/>
      <c r="AH999" s="32"/>
      <c r="AI999" s="32"/>
      <c r="AJ999" s="32"/>
      <c r="AK999" s="32"/>
      <c r="AL999" s="32"/>
      <c r="AM999" s="32">
        <v>864</v>
      </c>
      <c r="AN999" s="32" t="str">
        <f t="shared" si="150"/>
        <v>No Retargeting</v>
      </c>
      <c r="AO999" s="32" t="s">
        <v>589</v>
      </c>
      <c r="AP999" s="32" t="str">
        <f t="shared" si="151"/>
        <v>no contextual</v>
      </c>
      <c r="AQ999" s="32"/>
      <c r="AR999" s="32"/>
      <c r="AS999" s="32"/>
      <c r="AT999" s="32"/>
    </row>
    <row r="1000" spans="2:46" ht="15" customHeight="1" x14ac:dyDescent="0.25">
      <c r="B1000" s="32">
        <v>20160992</v>
      </c>
      <c r="C1000" s="32"/>
      <c r="D1000" s="32"/>
      <c r="E1000" s="32"/>
      <c r="F1000" s="32"/>
      <c r="G1000" s="244"/>
      <c r="H1000" s="244"/>
      <c r="I1000" s="91">
        <f t="shared" si="156"/>
        <v>0</v>
      </c>
      <c r="J1000" s="32"/>
      <c r="K1000" s="32"/>
      <c r="L1000" s="32"/>
      <c r="M1000" s="32"/>
      <c r="N1000" s="32"/>
      <c r="O1000" s="32"/>
      <c r="P1000" s="32"/>
      <c r="Q1000" s="32"/>
      <c r="R1000" s="186"/>
      <c r="S1000" s="186"/>
      <c r="T1000" s="254"/>
      <c r="U1000" s="254">
        <f t="shared" si="152"/>
        <v>0</v>
      </c>
      <c r="V1000" s="254">
        <f t="shared" si="153"/>
        <v>0</v>
      </c>
      <c r="W1000" s="255"/>
      <c r="X1000" s="26">
        <f t="shared" si="157"/>
        <v>0</v>
      </c>
      <c r="Y1000" s="26">
        <f t="shared" si="154"/>
        <v>0</v>
      </c>
      <c r="Z1000" s="26">
        <f t="shared" si="155"/>
        <v>0</v>
      </c>
      <c r="AA1000" s="32" t="str">
        <f t="shared" si="158"/>
        <v>-</v>
      </c>
      <c r="AB1000" s="289"/>
      <c r="AC1000" s="289"/>
      <c r="AD1000" s="32">
        <v>3</v>
      </c>
      <c r="AE1000" s="32" t="str">
        <f t="shared" si="159"/>
        <v>25</v>
      </c>
      <c r="AF1000" s="32"/>
      <c r="AG1000" s="32"/>
      <c r="AH1000" s="32"/>
      <c r="AI1000" s="32"/>
      <c r="AJ1000" s="32"/>
      <c r="AK1000" s="32"/>
      <c r="AL1000" s="32"/>
      <c r="AM1000" s="32">
        <v>865</v>
      </c>
      <c r="AN1000" s="32" t="str">
        <f t="shared" si="150"/>
        <v>No Retargeting</v>
      </c>
      <c r="AO1000" s="32" t="s">
        <v>589</v>
      </c>
      <c r="AP1000" s="32" t="str">
        <f t="shared" si="151"/>
        <v>no contextual</v>
      </c>
      <c r="AQ1000" s="32"/>
      <c r="AR1000" s="32"/>
      <c r="AS1000" s="32"/>
      <c r="AT1000" s="32"/>
    </row>
    <row r="1001" spans="2:46" ht="15" customHeight="1" x14ac:dyDescent="0.25">
      <c r="B1001" s="32">
        <v>20160993</v>
      </c>
      <c r="C1001" s="32"/>
      <c r="D1001" s="32"/>
      <c r="E1001" s="32"/>
      <c r="F1001" s="32"/>
      <c r="G1001" s="244"/>
      <c r="H1001" s="244"/>
      <c r="I1001" s="91">
        <f t="shared" si="156"/>
        <v>0</v>
      </c>
      <c r="J1001" s="32"/>
      <c r="K1001" s="32"/>
      <c r="L1001" s="32"/>
      <c r="M1001" s="32"/>
      <c r="N1001" s="32"/>
      <c r="O1001" s="32"/>
      <c r="P1001" s="32"/>
      <c r="Q1001" s="32"/>
      <c r="R1001" s="186"/>
      <c r="S1001" s="186"/>
      <c r="T1001" s="254"/>
      <c r="U1001" s="254">
        <f t="shared" si="152"/>
        <v>0</v>
      </c>
      <c r="V1001" s="254">
        <f t="shared" si="153"/>
        <v>0</v>
      </c>
      <c r="W1001" s="255"/>
      <c r="X1001" s="26">
        <f t="shared" si="157"/>
        <v>0</v>
      </c>
      <c r="Y1001" s="26">
        <f t="shared" si="154"/>
        <v>0</v>
      </c>
      <c r="Z1001" s="26">
        <f t="shared" si="155"/>
        <v>0</v>
      </c>
      <c r="AA1001" s="32" t="str">
        <f t="shared" si="158"/>
        <v>-</v>
      </c>
      <c r="AB1001" s="289"/>
      <c r="AC1001" s="289"/>
      <c r="AD1001" s="32">
        <v>3</v>
      </c>
      <c r="AE1001" s="32" t="str">
        <f t="shared" si="159"/>
        <v>25</v>
      </c>
      <c r="AF1001" s="32"/>
      <c r="AG1001" s="32"/>
      <c r="AH1001" s="32"/>
      <c r="AI1001" s="32"/>
      <c r="AJ1001" s="32"/>
      <c r="AK1001" s="32"/>
      <c r="AL1001" s="32"/>
      <c r="AM1001" s="32">
        <v>866</v>
      </c>
      <c r="AN1001" s="32" t="str">
        <f t="shared" si="150"/>
        <v>No Retargeting</v>
      </c>
      <c r="AO1001" s="32" t="s">
        <v>589</v>
      </c>
      <c r="AP1001" s="32" t="str">
        <f t="shared" si="151"/>
        <v>no contextual</v>
      </c>
      <c r="AQ1001" s="32"/>
      <c r="AR1001" s="32"/>
      <c r="AS1001" s="32"/>
      <c r="AT1001" s="32"/>
    </row>
    <row r="1002" spans="2:46" ht="15" customHeight="1" x14ac:dyDescent="0.25">
      <c r="B1002" s="32">
        <v>20160994</v>
      </c>
      <c r="C1002" s="32"/>
      <c r="D1002" s="32"/>
      <c r="E1002" s="32"/>
      <c r="F1002" s="32"/>
      <c r="G1002" s="244"/>
      <c r="H1002" s="244"/>
      <c r="I1002" s="91">
        <f t="shared" si="156"/>
        <v>0</v>
      </c>
      <c r="J1002" s="32"/>
      <c r="K1002" s="32"/>
      <c r="L1002" s="32"/>
      <c r="M1002" s="32"/>
      <c r="N1002" s="32"/>
      <c r="O1002" s="32"/>
      <c r="P1002" s="32"/>
      <c r="Q1002" s="32"/>
      <c r="R1002" s="186"/>
      <c r="S1002" s="186"/>
      <c r="T1002" s="254"/>
      <c r="U1002" s="254">
        <f t="shared" si="152"/>
        <v>0</v>
      </c>
      <c r="V1002" s="254">
        <f t="shared" si="153"/>
        <v>0</v>
      </c>
      <c r="W1002" s="255"/>
      <c r="X1002" s="26">
        <f t="shared" si="157"/>
        <v>0</v>
      </c>
      <c r="Y1002" s="26">
        <f t="shared" si="154"/>
        <v>0</v>
      </c>
      <c r="Z1002" s="26">
        <f t="shared" si="155"/>
        <v>0</v>
      </c>
      <c r="AA1002" s="32" t="str">
        <f t="shared" si="158"/>
        <v>-</v>
      </c>
      <c r="AB1002" s="289"/>
      <c r="AC1002" s="289"/>
      <c r="AD1002" s="32">
        <v>3</v>
      </c>
      <c r="AE1002" s="32" t="str">
        <f t="shared" si="159"/>
        <v>25</v>
      </c>
      <c r="AF1002" s="32"/>
      <c r="AG1002" s="32"/>
      <c r="AH1002" s="32"/>
      <c r="AI1002" s="32"/>
      <c r="AJ1002" s="32"/>
      <c r="AK1002" s="32"/>
      <c r="AL1002" s="32"/>
      <c r="AM1002" s="32">
        <v>867</v>
      </c>
      <c r="AN1002" s="32" t="str">
        <f t="shared" si="150"/>
        <v>No Retargeting</v>
      </c>
      <c r="AO1002" s="32" t="s">
        <v>589</v>
      </c>
      <c r="AP1002" s="32" t="str">
        <f t="shared" si="151"/>
        <v>no contextual</v>
      </c>
      <c r="AQ1002" s="32"/>
      <c r="AR1002" s="32"/>
      <c r="AS1002" s="32"/>
      <c r="AT1002" s="32"/>
    </row>
    <row r="1003" spans="2:46" ht="15" customHeight="1" x14ac:dyDescent="0.25">
      <c r="B1003" s="32">
        <v>20160995</v>
      </c>
      <c r="C1003" s="32"/>
      <c r="D1003" s="32"/>
      <c r="E1003" s="32"/>
      <c r="F1003" s="32"/>
      <c r="G1003" s="244"/>
      <c r="H1003" s="244"/>
      <c r="I1003" s="91">
        <f t="shared" si="156"/>
        <v>0</v>
      </c>
      <c r="J1003" s="32"/>
      <c r="K1003" s="32"/>
      <c r="L1003" s="32"/>
      <c r="M1003" s="32"/>
      <c r="N1003" s="32"/>
      <c r="O1003" s="32"/>
      <c r="P1003" s="32"/>
      <c r="Q1003" s="32"/>
      <c r="R1003" s="186"/>
      <c r="S1003" s="186"/>
      <c r="T1003" s="254"/>
      <c r="U1003" s="254">
        <f t="shared" si="152"/>
        <v>0</v>
      </c>
      <c r="V1003" s="254">
        <f t="shared" si="153"/>
        <v>0</v>
      </c>
      <c r="W1003" s="255"/>
      <c r="X1003" s="26">
        <f t="shared" si="157"/>
        <v>0</v>
      </c>
      <c r="Y1003" s="26">
        <f t="shared" si="154"/>
        <v>0</v>
      </c>
      <c r="Z1003" s="26">
        <f t="shared" si="155"/>
        <v>0</v>
      </c>
      <c r="AA1003" s="32" t="str">
        <f t="shared" si="158"/>
        <v>-</v>
      </c>
      <c r="AB1003" s="289"/>
      <c r="AC1003" s="289"/>
      <c r="AD1003" s="32">
        <v>3</v>
      </c>
      <c r="AE1003" s="32" t="str">
        <f t="shared" si="159"/>
        <v>25</v>
      </c>
      <c r="AF1003" s="32"/>
      <c r="AG1003" s="32"/>
      <c r="AH1003" s="32"/>
      <c r="AI1003" s="32"/>
      <c r="AJ1003" s="32"/>
      <c r="AK1003" s="32"/>
      <c r="AL1003" s="32"/>
      <c r="AM1003" s="32">
        <v>868</v>
      </c>
      <c r="AN1003" s="32" t="str">
        <f t="shared" si="150"/>
        <v>No Retargeting</v>
      </c>
      <c r="AO1003" s="32" t="s">
        <v>589</v>
      </c>
      <c r="AP1003" s="32" t="str">
        <f t="shared" si="151"/>
        <v>no contextual</v>
      </c>
      <c r="AQ1003" s="32"/>
      <c r="AR1003" s="32"/>
      <c r="AS1003" s="32"/>
      <c r="AT1003" s="32"/>
    </row>
    <row r="1004" spans="2:46" ht="15" customHeight="1" x14ac:dyDescent="0.25">
      <c r="B1004" s="32">
        <v>20160996</v>
      </c>
      <c r="C1004" s="32"/>
      <c r="D1004" s="32"/>
      <c r="E1004" s="32"/>
      <c r="F1004" s="32"/>
      <c r="G1004" s="244"/>
      <c r="H1004" s="244"/>
      <c r="I1004" s="91">
        <f t="shared" si="156"/>
        <v>0</v>
      </c>
      <c r="J1004" s="32"/>
      <c r="K1004" s="32"/>
      <c r="L1004" s="32"/>
      <c r="M1004" s="32"/>
      <c r="N1004" s="32"/>
      <c r="O1004" s="32"/>
      <c r="P1004" s="32"/>
      <c r="Q1004" s="32"/>
      <c r="R1004" s="186"/>
      <c r="S1004" s="186"/>
      <c r="T1004" s="254"/>
      <c r="U1004" s="254">
        <f t="shared" si="152"/>
        <v>0</v>
      </c>
      <c r="V1004" s="254">
        <f t="shared" si="153"/>
        <v>0</v>
      </c>
      <c r="W1004" s="255"/>
      <c r="X1004" s="26">
        <f t="shared" si="157"/>
        <v>0</v>
      </c>
      <c r="Y1004" s="26">
        <f t="shared" si="154"/>
        <v>0</v>
      </c>
      <c r="Z1004" s="26">
        <f t="shared" si="155"/>
        <v>0</v>
      </c>
      <c r="AA1004" s="32" t="str">
        <f t="shared" si="158"/>
        <v>-</v>
      </c>
      <c r="AB1004" s="289"/>
      <c r="AC1004" s="289"/>
      <c r="AD1004" s="32">
        <v>3</v>
      </c>
      <c r="AE1004" s="32" t="str">
        <f t="shared" si="159"/>
        <v>25</v>
      </c>
      <c r="AF1004" s="32"/>
      <c r="AG1004" s="32"/>
      <c r="AH1004" s="32"/>
      <c r="AI1004" s="32"/>
      <c r="AJ1004" s="32"/>
      <c r="AK1004" s="32"/>
      <c r="AL1004" s="32"/>
      <c r="AM1004" s="32">
        <v>869</v>
      </c>
      <c r="AN1004" s="32" t="str">
        <f t="shared" si="150"/>
        <v>No Retargeting</v>
      </c>
      <c r="AO1004" s="32" t="s">
        <v>589</v>
      </c>
      <c r="AP1004" s="32" t="str">
        <f t="shared" si="151"/>
        <v>no contextual</v>
      </c>
      <c r="AQ1004" s="32"/>
      <c r="AR1004" s="32"/>
      <c r="AS1004" s="32"/>
      <c r="AT1004" s="32"/>
    </row>
    <row r="1005" spans="2:46" ht="15" customHeight="1" x14ac:dyDescent="0.25">
      <c r="B1005" s="32">
        <v>20160997</v>
      </c>
      <c r="C1005" s="32"/>
      <c r="D1005" s="32"/>
      <c r="E1005" s="32"/>
      <c r="F1005" s="32"/>
      <c r="G1005" s="244"/>
      <c r="H1005" s="244"/>
      <c r="I1005" s="91">
        <f t="shared" si="156"/>
        <v>0</v>
      </c>
      <c r="J1005" s="32"/>
      <c r="K1005" s="32"/>
      <c r="L1005" s="32"/>
      <c r="M1005" s="32"/>
      <c r="N1005" s="32"/>
      <c r="O1005" s="32"/>
      <c r="P1005" s="32"/>
      <c r="Q1005" s="32"/>
      <c r="R1005" s="186"/>
      <c r="S1005" s="186"/>
      <c r="T1005" s="254"/>
      <c r="U1005" s="254">
        <f t="shared" si="152"/>
        <v>0</v>
      </c>
      <c r="V1005" s="254">
        <f t="shared" si="153"/>
        <v>0</v>
      </c>
      <c r="W1005" s="255"/>
      <c r="X1005" s="26">
        <f t="shared" si="157"/>
        <v>0</v>
      </c>
      <c r="Y1005" s="26">
        <f t="shared" si="154"/>
        <v>0</v>
      </c>
      <c r="Z1005" s="26">
        <f t="shared" si="155"/>
        <v>0</v>
      </c>
      <c r="AA1005" s="32" t="str">
        <f t="shared" si="158"/>
        <v>-</v>
      </c>
      <c r="AB1005" s="289"/>
      <c r="AC1005" s="289"/>
      <c r="AD1005" s="32">
        <v>3</v>
      </c>
      <c r="AE1005" s="32" t="str">
        <f t="shared" si="159"/>
        <v>25</v>
      </c>
      <c r="AF1005" s="32"/>
      <c r="AG1005" s="32"/>
      <c r="AH1005" s="32"/>
      <c r="AI1005" s="32"/>
      <c r="AJ1005" s="32"/>
      <c r="AK1005" s="32"/>
      <c r="AL1005" s="32"/>
      <c r="AM1005" s="32">
        <v>870</v>
      </c>
      <c r="AN1005" s="32" t="str">
        <f t="shared" si="150"/>
        <v>No Retargeting</v>
      </c>
      <c r="AO1005" s="32" t="s">
        <v>589</v>
      </c>
      <c r="AP1005" s="32" t="str">
        <f t="shared" si="151"/>
        <v>no contextual</v>
      </c>
      <c r="AQ1005" s="32"/>
      <c r="AR1005" s="32"/>
      <c r="AS1005" s="32"/>
      <c r="AT1005" s="32"/>
    </row>
    <row r="1006" spans="2:46" ht="15" customHeight="1" x14ac:dyDescent="0.25">
      <c r="B1006" s="32">
        <v>20160998</v>
      </c>
      <c r="C1006" s="32"/>
      <c r="D1006" s="32"/>
      <c r="E1006" s="32"/>
      <c r="F1006" s="32"/>
      <c r="G1006" s="244"/>
      <c r="H1006" s="244"/>
      <c r="I1006" s="91">
        <f t="shared" si="156"/>
        <v>0</v>
      </c>
      <c r="J1006" s="32"/>
      <c r="K1006" s="32"/>
      <c r="L1006" s="32"/>
      <c r="M1006" s="32"/>
      <c r="N1006" s="32"/>
      <c r="O1006" s="32"/>
      <c r="P1006" s="32"/>
      <c r="Q1006" s="32"/>
      <c r="R1006" s="186"/>
      <c r="S1006" s="186"/>
      <c r="T1006" s="254"/>
      <c r="U1006" s="254">
        <f t="shared" si="152"/>
        <v>0</v>
      </c>
      <c r="V1006" s="254">
        <f t="shared" si="153"/>
        <v>0</v>
      </c>
      <c r="W1006" s="255"/>
      <c r="X1006" s="26">
        <f t="shared" si="157"/>
        <v>0</v>
      </c>
      <c r="Y1006" s="26">
        <f t="shared" si="154"/>
        <v>0</v>
      </c>
      <c r="Z1006" s="26">
        <f t="shared" si="155"/>
        <v>0</v>
      </c>
      <c r="AA1006" s="32" t="str">
        <f t="shared" si="158"/>
        <v>-</v>
      </c>
      <c r="AB1006" s="289"/>
      <c r="AC1006" s="289"/>
      <c r="AD1006" s="32">
        <v>3</v>
      </c>
      <c r="AE1006" s="32" t="str">
        <f t="shared" si="159"/>
        <v>25</v>
      </c>
      <c r="AF1006" s="32"/>
      <c r="AG1006" s="32"/>
      <c r="AH1006" s="32"/>
      <c r="AI1006" s="32"/>
      <c r="AJ1006" s="32"/>
      <c r="AK1006" s="32"/>
      <c r="AL1006" s="32"/>
      <c r="AM1006" s="32">
        <v>871</v>
      </c>
      <c r="AN1006" s="32" t="str">
        <f t="shared" si="150"/>
        <v>No Retargeting</v>
      </c>
      <c r="AO1006" s="32" t="s">
        <v>589</v>
      </c>
      <c r="AP1006" s="32" t="str">
        <f t="shared" si="151"/>
        <v>no contextual</v>
      </c>
      <c r="AQ1006" s="32"/>
      <c r="AR1006" s="32"/>
      <c r="AS1006" s="32"/>
      <c r="AT1006" s="32"/>
    </row>
    <row r="1007" spans="2:46" ht="15" customHeight="1" x14ac:dyDescent="0.25">
      <c r="B1007" s="32">
        <v>20160999</v>
      </c>
      <c r="C1007" s="32"/>
      <c r="D1007" s="32"/>
      <c r="E1007" s="32"/>
      <c r="F1007" s="32"/>
      <c r="G1007" s="244"/>
      <c r="H1007" s="244"/>
      <c r="I1007" s="91">
        <f t="shared" si="156"/>
        <v>0</v>
      </c>
      <c r="J1007" s="32"/>
      <c r="K1007" s="32"/>
      <c r="L1007" s="32"/>
      <c r="M1007" s="32"/>
      <c r="N1007" s="32"/>
      <c r="O1007" s="32"/>
      <c r="P1007" s="32"/>
      <c r="Q1007" s="32"/>
      <c r="R1007" s="186"/>
      <c r="S1007" s="186"/>
      <c r="T1007" s="254"/>
      <c r="U1007" s="254">
        <f t="shared" si="152"/>
        <v>0</v>
      </c>
      <c r="V1007" s="254">
        <f t="shared" si="153"/>
        <v>0</v>
      </c>
      <c r="W1007" s="255"/>
      <c r="X1007" s="26">
        <f t="shared" si="157"/>
        <v>0</v>
      </c>
      <c r="Y1007" s="26">
        <f t="shared" si="154"/>
        <v>0</v>
      </c>
      <c r="Z1007" s="26">
        <f t="shared" si="155"/>
        <v>0</v>
      </c>
      <c r="AA1007" s="32" t="str">
        <f t="shared" si="158"/>
        <v>-</v>
      </c>
      <c r="AB1007" s="289"/>
      <c r="AC1007" s="289"/>
      <c r="AD1007" s="32">
        <v>3</v>
      </c>
      <c r="AE1007" s="32" t="str">
        <f t="shared" si="159"/>
        <v>25</v>
      </c>
      <c r="AF1007" s="32"/>
      <c r="AG1007" s="32"/>
      <c r="AH1007" s="32"/>
      <c r="AI1007" s="32"/>
      <c r="AJ1007" s="32"/>
      <c r="AK1007" s="32"/>
      <c r="AL1007" s="32"/>
      <c r="AM1007" s="32">
        <v>872</v>
      </c>
      <c r="AN1007" s="32" t="str">
        <f t="shared" si="150"/>
        <v>No Retargeting</v>
      </c>
      <c r="AO1007" s="32" t="s">
        <v>589</v>
      </c>
      <c r="AP1007" s="32" t="str">
        <f t="shared" si="151"/>
        <v>no contextual</v>
      </c>
      <c r="AQ1007" s="32"/>
      <c r="AR1007" s="32"/>
      <c r="AS1007" s="32"/>
      <c r="AT1007" s="32"/>
    </row>
    <row r="1008" spans="2:46" ht="15" customHeight="1" x14ac:dyDescent="0.25">
      <c r="B1008" s="32">
        <v>20161000</v>
      </c>
      <c r="C1008" s="32"/>
      <c r="D1008" s="32"/>
      <c r="E1008" s="32"/>
      <c r="F1008" s="32"/>
      <c r="G1008" s="244"/>
      <c r="H1008" s="244"/>
      <c r="I1008" s="91">
        <f t="shared" si="156"/>
        <v>0</v>
      </c>
      <c r="J1008" s="32"/>
      <c r="K1008" s="32"/>
      <c r="L1008" s="32"/>
      <c r="M1008" s="32"/>
      <c r="N1008" s="32"/>
      <c r="O1008" s="32"/>
      <c r="P1008" s="32"/>
      <c r="Q1008" s="32"/>
      <c r="R1008" s="186"/>
      <c r="S1008" s="186"/>
      <c r="T1008" s="254"/>
      <c r="U1008" s="254">
        <f t="shared" si="152"/>
        <v>0</v>
      </c>
      <c r="V1008" s="254">
        <f t="shared" si="153"/>
        <v>0</v>
      </c>
      <c r="W1008" s="255"/>
      <c r="X1008" s="26">
        <f t="shared" si="157"/>
        <v>0</v>
      </c>
      <c r="Y1008" s="26">
        <f t="shared" si="154"/>
        <v>0</v>
      </c>
      <c r="Z1008" s="26">
        <f t="shared" si="155"/>
        <v>0</v>
      </c>
      <c r="AA1008" s="32" t="str">
        <f t="shared" si="158"/>
        <v>-</v>
      </c>
      <c r="AB1008" s="289"/>
      <c r="AC1008" s="289"/>
      <c r="AD1008" s="32">
        <v>3</v>
      </c>
      <c r="AE1008" s="32" t="str">
        <f t="shared" si="159"/>
        <v>25</v>
      </c>
      <c r="AF1008" s="32"/>
      <c r="AG1008" s="32"/>
      <c r="AH1008" s="32"/>
      <c r="AI1008" s="32"/>
      <c r="AJ1008" s="32"/>
      <c r="AK1008" s="32"/>
      <c r="AL1008" s="32"/>
      <c r="AM1008" s="32">
        <v>873</v>
      </c>
      <c r="AN1008" s="32" t="str">
        <f t="shared" si="150"/>
        <v>No Retargeting</v>
      </c>
      <c r="AO1008" s="32" t="s">
        <v>589</v>
      </c>
      <c r="AP1008" s="32" t="str">
        <f t="shared" si="151"/>
        <v>no contextual</v>
      </c>
      <c r="AQ1008" s="32"/>
      <c r="AR1008" s="32"/>
      <c r="AS1008" s="32"/>
      <c r="AT1008" s="32"/>
    </row>
    <row r="1009" spans="2:46" ht="15" customHeight="1" x14ac:dyDescent="0.25">
      <c r="B1009" s="32">
        <v>20161001</v>
      </c>
      <c r="C1009" s="32"/>
      <c r="D1009" s="32"/>
      <c r="E1009" s="32"/>
      <c r="F1009" s="32"/>
      <c r="G1009" s="244"/>
      <c r="H1009" s="244"/>
      <c r="I1009" s="91">
        <f t="shared" si="156"/>
        <v>0</v>
      </c>
      <c r="J1009" s="32"/>
      <c r="K1009" s="32"/>
      <c r="L1009" s="32"/>
      <c r="M1009" s="32"/>
      <c r="N1009" s="32"/>
      <c r="O1009" s="32"/>
      <c r="P1009" s="32"/>
      <c r="Q1009" s="32"/>
      <c r="R1009" s="186"/>
      <c r="S1009" s="186"/>
      <c r="T1009" s="254"/>
      <c r="U1009" s="254">
        <f t="shared" si="152"/>
        <v>0</v>
      </c>
      <c r="V1009" s="254">
        <f t="shared" si="153"/>
        <v>0</v>
      </c>
      <c r="W1009" s="255"/>
      <c r="X1009" s="26">
        <f t="shared" si="157"/>
        <v>0</v>
      </c>
      <c r="Y1009" s="26">
        <f t="shared" si="154"/>
        <v>0</v>
      </c>
      <c r="Z1009" s="26">
        <f t="shared" si="155"/>
        <v>0</v>
      </c>
      <c r="AA1009" s="32" t="str">
        <f t="shared" si="158"/>
        <v>-</v>
      </c>
      <c r="AB1009" s="289"/>
      <c r="AC1009" s="289"/>
      <c r="AD1009" s="32">
        <v>3</v>
      </c>
      <c r="AE1009" s="32" t="str">
        <f t="shared" si="159"/>
        <v>25</v>
      </c>
      <c r="AF1009" s="32"/>
      <c r="AG1009" s="32"/>
      <c r="AH1009" s="32"/>
      <c r="AI1009" s="32"/>
      <c r="AJ1009" s="32"/>
      <c r="AK1009" s="32"/>
      <c r="AL1009" s="32"/>
      <c r="AM1009" s="32">
        <v>874</v>
      </c>
      <c r="AN1009" s="32" t="str">
        <f t="shared" si="150"/>
        <v>No Retargeting</v>
      </c>
      <c r="AO1009" s="32" t="s">
        <v>589</v>
      </c>
      <c r="AP1009" s="32" t="str">
        <f t="shared" si="151"/>
        <v>no contextual</v>
      </c>
      <c r="AQ1009" s="32"/>
      <c r="AR1009" s="32"/>
      <c r="AS1009" s="32"/>
      <c r="AT1009" s="32"/>
    </row>
    <row r="1010" spans="2:46" ht="15" customHeight="1" x14ac:dyDescent="0.25">
      <c r="B1010" s="32">
        <v>20161002</v>
      </c>
      <c r="C1010" s="32"/>
      <c r="D1010" s="32"/>
      <c r="E1010" s="32"/>
      <c r="F1010" s="32"/>
      <c r="G1010" s="244"/>
      <c r="H1010" s="244"/>
      <c r="I1010" s="91">
        <f t="shared" si="156"/>
        <v>0</v>
      </c>
      <c r="J1010" s="32"/>
      <c r="K1010" s="32"/>
      <c r="L1010" s="32"/>
      <c r="M1010" s="32"/>
      <c r="N1010" s="32"/>
      <c r="O1010" s="32"/>
      <c r="P1010" s="32"/>
      <c r="Q1010" s="32"/>
      <c r="R1010" s="186"/>
      <c r="S1010" s="186"/>
      <c r="T1010" s="254"/>
      <c r="U1010" s="254">
        <f t="shared" si="152"/>
        <v>0</v>
      </c>
      <c r="V1010" s="254">
        <f t="shared" si="153"/>
        <v>0</v>
      </c>
      <c r="W1010" s="255"/>
      <c r="X1010" s="26">
        <f t="shared" si="157"/>
        <v>0</v>
      </c>
      <c r="Y1010" s="26">
        <f t="shared" si="154"/>
        <v>0</v>
      </c>
      <c r="Z1010" s="26">
        <f t="shared" si="155"/>
        <v>0</v>
      </c>
      <c r="AA1010" s="32" t="str">
        <f t="shared" si="158"/>
        <v>-</v>
      </c>
      <c r="AB1010" s="289"/>
      <c r="AC1010" s="289"/>
      <c r="AD1010" s="32">
        <v>3</v>
      </c>
      <c r="AE1010" s="32" t="str">
        <f t="shared" si="159"/>
        <v>25</v>
      </c>
      <c r="AF1010" s="32"/>
      <c r="AG1010" s="32"/>
      <c r="AH1010" s="32"/>
      <c r="AI1010" s="32"/>
      <c r="AJ1010" s="32"/>
      <c r="AK1010" s="32"/>
      <c r="AL1010" s="32"/>
      <c r="AM1010" s="32">
        <v>875</v>
      </c>
      <c r="AN1010" s="32" t="str">
        <f t="shared" si="150"/>
        <v>No Retargeting</v>
      </c>
      <c r="AO1010" s="32" t="s">
        <v>589</v>
      </c>
      <c r="AP1010" s="32" t="str">
        <f t="shared" si="151"/>
        <v>no contextual</v>
      </c>
      <c r="AQ1010" s="32"/>
      <c r="AR1010" s="32"/>
      <c r="AS1010" s="32"/>
      <c r="AT1010" s="32"/>
    </row>
    <row r="1011" spans="2:46" ht="15" customHeight="1" x14ac:dyDescent="0.25">
      <c r="B1011" s="32">
        <v>20161003</v>
      </c>
      <c r="C1011" s="32"/>
      <c r="D1011" s="32"/>
      <c r="E1011" s="32"/>
      <c r="F1011" s="32"/>
      <c r="G1011" s="244"/>
      <c r="H1011" s="244"/>
      <c r="I1011" s="91">
        <f t="shared" si="156"/>
        <v>0</v>
      </c>
      <c r="J1011" s="32"/>
      <c r="K1011" s="32"/>
      <c r="L1011" s="32"/>
      <c r="M1011" s="32"/>
      <c r="N1011" s="32"/>
      <c r="O1011" s="32"/>
      <c r="P1011" s="32"/>
      <c r="Q1011" s="32"/>
      <c r="R1011" s="186"/>
      <c r="S1011" s="186"/>
      <c r="T1011" s="254"/>
      <c r="U1011" s="254">
        <f t="shared" si="152"/>
        <v>0</v>
      </c>
      <c r="V1011" s="254">
        <f t="shared" si="153"/>
        <v>0</v>
      </c>
      <c r="W1011" s="255"/>
      <c r="X1011" s="26">
        <f t="shared" si="157"/>
        <v>0</v>
      </c>
      <c r="Y1011" s="26">
        <f t="shared" si="154"/>
        <v>0</v>
      </c>
      <c r="Z1011" s="26">
        <f t="shared" si="155"/>
        <v>0</v>
      </c>
      <c r="AA1011" s="32" t="str">
        <f t="shared" si="158"/>
        <v>-</v>
      </c>
      <c r="AB1011" s="289"/>
      <c r="AC1011" s="289"/>
      <c r="AD1011" s="32">
        <v>3</v>
      </c>
      <c r="AE1011" s="32" t="str">
        <f t="shared" si="159"/>
        <v>25</v>
      </c>
      <c r="AF1011" s="32"/>
      <c r="AG1011" s="32"/>
      <c r="AH1011" s="32"/>
      <c r="AI1011" s="32"/>
      <c r="AJ1011" s="32"/>
      <c r="AK1011" s="32"/>
      <c r="AL1011" s="32"/>
      <c r="AM1011" s="32">
        <v>876</v>
      </c>
      <c r="AN1011" s="32" t="str">
        <f t="shared" si="150"/>
        <v>No Retargeting</v>
      </c>
      <c r="AO1011" s="32" t="s">
        <v>589</v>
      </c>
      <c r="AP1011" s="32" t="str">
        <f t="shared" si="151"/>
        <v>no contextual</v>
      </c>
      <c r="AQ1011" s="32"/>
      <c r="AR1011" s="32"/>
      <c r="AS1011" s="32"/>
      <c r="AT1011" s="32"/>
    </row>
    <row r="1012" spans="2:46" ht="15" customHeight="1" x14ac:dyDescent="0.25">
      <c r="B1012" s="32">
        <v>20161004</v>
      </c>
      <c r="C1012" s="32"/>
      <c r="D1012" s="32"/>
      <c r="E1012" s="32"/>
      <c r="F1012" s="32"/>
      <c r="G1012" s="244"/>
      <c r="H1012" s="244"/>
      <c r="I1012" s="91">
        <f t="shared" si="156"/>
        <v>0</v>
      </c>
      <c r="J1012" s="32"/>
      <c r="K1012" s="32"/>
      <c r="L1012" s="32"/>
      <c r="M1012" s="32"/>
      <c r="N1012" s="32"/>
      <c r="O1012" s="32"/>
      <c r="P1012" s="32"/>
      <c r="Q1012" s="32"/>
      <c r="R1012" s="186"/>
      <c r="S1012" s="186"/>
      <c r="T1012" s="254"/>
      <c r="U1012" s="254">
        <f t="shared" si="152"/>
        <v>0</v>
      </c>
      <c r="V1012" s="254">
        <f t="shared" si="153"/>
        <v>0</v>
      </c>
      <c r="W1012" s="255"/>
      <c r="X1012" s="26">
        <f t="shared" si="157"/>
        <v>0</v>
      </c>
      <c r="Y1012" s="26">
        <f t="shared" si="154"/>
        <v>0</v>
      </c>
      <c r="Z1012" s="26">
        <f t="shared" si="155"/>
        <v>0</v>
      </c>
      <c r="AA1012" s="32" t="str">
        <f t="shared" si="158"/>
        <v>-</v>
      </c>
      <c r="AB1012" s="289"/>
      <c r="AC1012" s="289"/>
      <c r="AD1012" s="32">
        <v>3</v>
      </c>
      <c r="AE1012" s="32" t="str">
        <f t="shared" si="159"/>
        <v>25</v>
      </c>
      <c r="AF1012" s="32"/>
      <c r="AG1012" s="32"/>
      <c r="AH1012" s="32"/>
      <c r="AI1012" s="32"/>
      <c r="AJ1012" s="32"/>
      <c r="AK1012" s="32"/>
      <c r="AL1012" s="32"/>
      <c r="AM1012" s="32">
        <v>877</v>
      </c>
      <c r="AN1012" s="32" t="str">
        <f t="shared" si="150"/>
        <v>No Retargeting</v>
      </c>
      <c r="AO1012" s="32" t="s">
        <v>589</v>
      </c>
      <c r="AP1012" s="32" t="str">
        <f t="shared" si="151"/>
        <v>no contextual</v>
      </c>
      <c r="AQ1012" s="32"/>
      <c r="AR1012" s="32"/>
      <c r="AS1012" s="32"/>
      <c r="AT1012" s="32"/>
    </row>
    <row r="1013" spans="2:46" ht="15" customHeight="1" x14ac:dyDescent="0.25">
      <c r="B1013" s="32">
        <v>20161005</v>
      </c>
      <c r="C1013" s="32"/>
      <c r="D1013" s="32"/>
      <c r="E1013" s="32"/>
      <c r="F1013" s="32"/>
      <c r="G1013" s="244"/>
      <c r="H1013" s="244"/>
      <c r="I1013" s="91">
        <f t="shared" si="156"/>
        <v>0</v>
      </c>
      <c r="J1013" s="32"/>
      <c r="K1013" s="32"/>
      <c r="L1013" s="32"/>
      <c r="M1013" s="32"/>
      <c r="N1013" s="32"/>
      <c r="O1013" s="32"/>
      <c r="P1013" s="32"/>
      <c r="Q1013" s="32"/>
      <c r="R1013" s="186"/>
      <c r="S1013" s="186"/>
      <c r="T1013" s="254"/>
      <c r="U1013" s="254">
        <f t="shared" si="152"/>
        <v>0</v>
      </c>
      <c r="V1013" s="254">
        <f t="shared" si="153"/>
        <v>0</v>
      </c>
      <c r="W1013" s="255"/>
      <c r="X1013" s="26">
        <f t="shared" si="157"/>
        <v>0</v>
      </c>
      <c r="Y1013" s="26">
        <f t="shared" si="154"/>
        <v>0</v>
      </c>
      <c r="Z1013" s="26">
        <f t="shared" si="155"/>
        <v>0</v>
      </c>
      <c r="AA1013" s="32" t="str">
        <f t="shared" si="158"/>
        <v>-</v>
      </c>
      <c r="AB1013" s="289"/>
      <c r="AC1013" s="289"/>
      <c r="AD1013" s="32">
        <v>3</v>
      </c>
      <c r="AE1013" s="32" t="str">
        <f t="shared" si="159"/>
        <v>25</v>
      </c>
      <c r="AF1013" s="32"/>
      <c r="AG1013" s="32"/>
      <c r="AH1013" s="32"/>
      <c r="AI1013" s="32"/>
      <c r="AJ1013" s="32"/>
      <c r="AK1013" s="32"/>
      <c r="AL1013" s="32"/>
      <c r="AM1013" s="32">
        <v>878</v>
      </c>
      <c r="AN1013" s="32" t="str">
        <f t="shared" si="150"/>
        <v>No Retargeting</v>
      </c>
      <c r="AO1013" s="32" t="s">
        <v>589</v>
      </c>
      <c r="AP1013" s="32" t="str">
        <f t="shared" si="151"/>
        <v>no contextual</v>
      </c>
      <c r="AQ1013" s="32"/>
      <c r="AR1013" s="32"/>
      <c r="AS1013" s="32"/>
      <c r="AT1013" s="32"/>
    </row>
    <row r="1014" spans="2:46" ht="15" customHeight="1" x14ac:dyDescent="0.25">
      <c r="B1014" s="32">
        <v>20161006</v>
      </c>
      <c r="C1014" s="32"/>
      <c r="D1014" s="32"/>
      <c r="E1014" s="32"/>
      <c r="F1014" s="32"/>
      <c r="G1014" s="244"/>
      <c r="H1014" s="244"/>
      <c r="I1014" s="91">
        <f t="shared" si="156"/>
        <v>0</v>
      </c>
      <c r="J1014" s="32"/>
      <c r="K1014" s="32"/>
      <c r="L1014" s="32"/>
      <c r="M1014" s="32"/>
      <c r="N1014" s="32"/>
      <c r="O1014" s="32"/>
      <c r="P1014" s="32"/>
      <c r="Q1014" s="32"/>
      <c r="R1014" s="186"/>
      <c r="S1014" s="186"/>
      <c r="T1014" s="254"/>
      <c r="U1014" s="254">
        <f t="shared" si="152"/>
        <v>0</v>
      </c>
      <c r="V1014" s="254">
        <f t="shared" si="153"/>
        <v>0</v>
      </c>
      <c r="W1014" s="255"/>
      <c r="X1014" s="26">
        <f t="shared" si="157"/>
        <v>0</v>
      </c>
      <c r="Y1014" s="26">
        <f t="shared" si="154"/>
        <v>0</v>
      </c>
      <c r="Z1014" s="26">
        <f t="shared" si="155"/>
        <v>0</v>
      </c>
      <c r="AA1014" s="32" t="str">
        <f t="shared" si="158"/>
        <v>-</v>
      </c>
      <c r="AB1014" s="289"/>
      <c r="AC1014" s="289"/>
      <c r="AD1014" s="32">
        <v>3</v>
      </c>
      <c r="AE1014" s="32" t="str">
        <f t="shared" si="159"/>
        <v>25</v>
      </c>
      <c r="AF1014" s="32"/>
      <c r="AG1014" s="32"/>
      <c r="AH1014" s="32"/>
      <c r="AI1014" s="32"/>
      <c r="AJ1014" s="32"/>
      <c r="AK1014" s="32"/>
      <c r="AL1014" s="32"/>
      <c r="AM1014" s="32">
        <v>879</v>
      </c>
      <c r="AN1014" s="32" t="str">
        <f t="shared" si="150"/>
        <v>No Retargeting</v>
      </c>
      <c r="AO1014" s="32" t="s">
        <v>589</v>
      </c>
      <c r="AP1014" s="32" t="str">
        <f t="shared" si="151"/>
        <v>no contextual</v>
      </c>
      <c r="AQ1014" s="32"/>
      <c r="AR1014" s="32"/>
      <c r="AS1014" s="32"/>
      <c r="AT1014" s="32"/>
    </row>
    <row r="1015" spans="2:46" ht="15" customHeight="1" x14ac:dyDescent="0.25">
      <c r="B1015" s="32">
        <v>20161007</v>
      </c>
      <c r="C1015" s="32"/>
      <c r="D1015" s="32"/>
      <c r="E1015" s="32"/>
      <c r="F1015" s="32"/>
      <c r="G1015" s="244"/>
      <c r="H1015" s="244"/>
      <c r="I1015" s="91">
        <f t="shared" si="156"/>
        <v>0</v>
      </c>
      <c r="J1015" s="32"/>
      <c r="K1015" s="32"/>
      <c r="L1015" s="32"/>
      <c r="M1015" s="32"/>
      <c r="N1015" s="32"/>
      <c r="O1015" s="32"/>
      <c r="P1015" s="32"/>
      <c r="Q1015" s="32"/>
      <c r="R1015" s="186"/>
      <c r="S1015" s="186"/>
      <c r="T1015" s="254"/>
      <c r="U1015" s="254">
        <f t="shared" si="152"/>
        <v>0</v>
      </c>
      <c r="V1015" s="254">
        <f t="shared" si="153"/>
        <v>0</v>
      </c>
      <c r="W1015" s="255"/>
      <c r="X1015" s="26">
        <f t="shared" si="157"/>
        <v>0</v>
      </c>
      <c r="Y1015" s="26">
        <f t="shared" si="154"/>
        <v>0</v>
      </c>
      <c r="Z1015" s="26">
        <f t="shared" si="155"/>
        <v>0</v>
      </c>
      <c r="AA1015" s="32" t="str">
        <f t="shared" si="158"/>
        <v>-</v>
      </c>
      <c r="AB1015" s="289"/>
      <c r="AC1015" s="289"/>
      <c r="AD1015" s="32">
        <v>3</v>
      </c>
      <c r="AE1015" s="32" t="str">
        <f t="shared" si="159"/>
        <v>25</v>
      </c>
      <c r="AF1015" s="32"/>
      <c r="AG1015" s="32"/>
      <c r="AH1015" s="32"/>
      <c r="AI1015" s="32"/>
      <c r="AJ1015" s="32"/>
      <c r="AK1015" s="32"/>
      <c r="AL1015" s="32"/>
      <c r="AM1015" s="32">
        <v>880</v>
      </c>
      <c r="AN1015" s="32" t="str">
        <f t="shared" si="150"/>
        <v>No Retargeting</v>
      </c>
      <c r="AO1015" s="32" t="s">
        <v>589</v>
      </c>
      <c r="AP1015" s="32" t="str">
        <f t="shared" si="151"/>
        <v>no contextual</v>
      </c>
      <c r="AQ1015" s="32"/>
      <c r="AR1015" s="32"/>
      <c r="AS1015" s="32"/>
      <c r="AT1015" s="32"/>
    </row>
    <row r="1016" spans="2:46" ht="15" customHeight="1" x14ac:dyDescent="0.25">
      <c r="B1016" s="32">
        <v>20161008</v>
      </c>
      <c r="C1016" s="32"/>
      <c r="D1016" s="32"/>
      <c r="E1016" s="32"/>
      <c r="F1016" s="32"/>
      <c r="G1016" s="244"/>
      <c r="H1016" s="244"/>
      <c r="I1016" s="91">
        <f t="shared" si="156"/>
        <v>0</v>
      </c>
      <c r="J1016" s="32"/>
      <c r="K1016" s="32"/>
      <c r="L1016" s="32"/>
      <c r="M1016" s="32"/>
      <c r="N1016" s="32"/>
      <c r="O1016" s="32"/>
      <c r="P1016" s="32"/>
      <c r="Q1016" s="32"/>
      <c r="R1016" s="186"/>
      <c r="S1016" s="186"/>
      <c r="T1016" s="254"/>
      <c r="U1016" s="254">
        <f t="shared" si="152"/>
        <v>0</v>
      </c>
      <c r="V1016" s="254">
        <f t="shared" si="153"/>
        <v>0</v>
      </c>
      <c r="W1016" s="255"/>
      <c r="X1016" s="26">
        <f t="shared" si="157"/>
        <v>0</v>
      </c>
      <c r="Y1016" s="26">
        <f t="shared" si="154"/>
        <v>0</v>
      </c>
      <c r="Z1016" s="26">
        <f t="shared" si="155"/>
        <v>0</v>
      </c>
      <c r="AA1016" s="32" t="str">
        <f t="shared" si="158"/>
        <v>-</v>
      </c>
      <c r="AB1016" s="289"/>
      <c r="AC1016" s="289"/>
      <c r="AD1016" s="32">
        <v>3</v>
      </c>
      <c r="AE1016" s="32" t="str">
        <f t="shared" si="159"/>
        <v>25</v>
      </c>
      <c r="AF1016" s="32"/>
      <c r="AG1016" s="32"/>
      <c r="AH1016" s="32"/>
      <c r="AI1016" s="32"/>
      <c r="AJ1016" s="32"/>
      <c r="AK1016" s="32"/>
      <c r="AL1016" s="32"/>
      <c r="AM1016" s="32">
        <v>881</v>
      </c>
      <c r="AN1016" s="32" t="str">
        <f t="shared" si="150"/>
        <v>No Retargeting</v>
      </c>
      <c r="AO1016" s="32" t="s">
        <v>589</v>
      </c>
      <c r="AP1016" s="32" t="str">
        <f t="shared" si="151"/>
        <v>no contextual</v>
      </c>
      <c r="AQ1016" s="32"/>
      <c r="AR1016" s="32"/>
      <c r="AS1016" s="32"/>
      <c r="AT1016" s="32"/>
    </row>
    <row r="1017" spans="2:46" ht="15" customHeight="1" x14ac:dyDescent="0.25">
      <c r="B1017" s="32">
        <v>20161009</v>
      </c>
      <c r="C1017" s="32"/>
      <c r="D1017" s="32"/>
      <c r="E1017" s="32"/>
      <c r="F1017" s="32"/>
      <c r="G1017" s="244"/>
      <c r="H1017" s="244"/>
      <c r="I1017" s="91">
        <f t="shared" si="156"/>
        <v>0</v>
      </c>
      <c r="J1017" s="32"/>
      <c r="K1017" s="32"/>
      <c r="L1017" s="32"/>
      <c r="M1017" s="32"/>
      <c r="N1017" s="32"/>
      <c r="O1017" s="32"/>
      <c r="P1017" s="32"/>
      <c r="Q1017" s="32"/>
      <c r="R1017" s="186"/>
      <c r="S1017" s="186"/>
      <c r="T1017" s="254"/>
      <c r="U1017" s="254">
        <f t="shared" si="152"/>
        <v>0</v>
      </c>
      <c r="V1017" s="254">
        <f t="shared" si="153"/>
        <v>0</v>
      </c>
      <c r="W1017" s="255"/>
      <c r="X1017" s="26">
        <f t="shared" si="157"/>
        <v>0</v>
      </c>
      <c r="Y1017" s="26">
        <f t="shared" si="154"/>
        <v>0</v>
      </c>
      <c r="Z1017" s="26">
        <f t="shared" si="155"/>
        <v>0</v>
      </c>
      <c r="AA1017" s="32" t="str">
        <f t="shared" si="158"/>
        <v>-</v>
      </c>
      <c r="AB1017" s="289"/>
      <c r="AC1017" s="289"/>
      <c r="AD1017" s="32">
        <v>3</v>
      </c>
      <c r="AE1017" s="32" t="str">
        <f t="shared" si="159"/>
        <v>25</v>
      </c>
      <c r="AF1017" s="32"/>
      <c r="AG1017" s="32"/>
      <c r="AH1017" s="32"/>
      <c r="AI1017" s="32"/>
      <c r="AJ1017" s="32"/>
      <c r="AK1017" s="32"/>
      <c r="AL1017" s="32"/>
      <c r="AM1017" s="32">
        <v>882</v>
      </c>
      <c r="AN1017" s="32" t="str">
        <f t="shared" si="150"/>
        <v>No Retargeting</v>
      </c>
      <c r="AO1017" s="32" t="s">
        <v>589</v>
      </c>
      <c r="AP1017" s="32" t="str">
        <f t="shared" si="151"/>
        <v>no contextual</v>
      </c>
      <c r="AQ1017" s="32"/>
      <c r="AR1017" s="32"/>
      <c r="AS1017" s="32"/>
      <c r="AT1017" s="32"/>
    </row>
    <row r="1018" spans="2:46" ht="15" customHeight="1" x14ac:dyDescent="0.25">
      <c r="B1018" s="32">
        <v>20161010</v>
      </c>
      <c r="C1018" s="32"/>
      <c r="D1018" s="32"/>
      <c r="E1018" s="32"/>
      <c r="F1018" s="32"/>
      <c r="G1018" s="244"/>
      <c r="H1018" s="244"/>
      <c r="I1018" s="91">
        <f t="shared" si="156"/>
        <v>0</v>
      </c>
      <c r="J1018" s="32"/>
      <c r="K1018" s="32"/>
      <c r="L1018" s="32"/>
      <c r="M1018" s="32"/>
      <c r="N1018" s="32"/>
      <c r="O1018" s="32"/>
      <c r="P1018" s="32"/>
      <c r="Q1018" s="32"/>
      <c r="R1018" s="186"/>
      <c r="S1018" s="186"/>
      <c r="T1018" s="254"/>
      <c r="U1018" s="254">
        <f t="shared" si="152"/>
        <v>0</v>
      </c>
      <c r="V1018" s="254">
        <f t="shared" si="153"/>
        <v>0</v>
      </c>
      <c r="W1018" s="255"/>
      <c r="X1018" s="26">
        <f t="shared" si="157"/>
        <v>0</v>
      </c>
      <c r="Y1018" s="26">
        <f t="shared" si="154"/>
        <v>0</v>
      </c>
      <c r="Z1018" s="26">
        <f t="shared" si="155"/>
        <v>0</v>
      </c>
      <c r="AA1018" s="32" t="str">
        <f t="shared" si="158"/>
        <v>-</v>
      </c>
      <c r="AB1018" s="289"/>
      <c r="AC1018" s="289"/>
      <c r="AD1018" s="32">
        <v>3</v>
      </c>
      <c r="AE1018" s="32" t="str">
        <f t="shared" si="159"/>
        <v>25</v>
      </c>
      <c r="AF1018" s="32"/>
      <c r="AG1018" s="32"/>
      <c r="AH1018" s="32"/>
      <c r="AI1018" s="32"/>
      <c r="AJ1018" s="32"/>
      <c r="AK1018" s="32"/>
      <c r="AL1018" s="32"/>
      <c r="AM1018" s="32">
        <v>883</v>
      </c>
      <c r="AN1018" s="32" t="str">
        <f t="shared" si="150"/>
        <v>No Retargeting</v>
      </c>
      <c r="AO1018" s="32" t="s">
        <v>589</v>
      </c>
      <c r="AP1018" s="32" t="str">
        <f t="shared" si="151"/>
        <v>no contextual</v>
      </c>
      <c r="AQ1018" s="32"/>
      <c r="AR1018" s="32"/>
      <c r="AS1018" s="32"/>
      <c r="AT1018" s="32"/>
    </row>
    <row r="1019" spans="2:46" ht="15" customHeight="1" x14ac:dyDescent="0.25">
      <c r="B1019" s="32">
        <v>20161011</v>
      </c>
      <c r="C1019" s="32"/>
      <c r="D1019" s="32"/>
      <c r="E1019" s="32"/>
      <c r="F1019" s="32"/>
      <c r="G1019" s="244"/>
      <c r="H1019" s="244"/>
      <c r="I1019" s="91">
        <f t="shared" si="156"/>
        <v>0</v>
      </c>
      <c r="J1019" s="32"/>
      <c r="K1019" s="32"/>
      <c r="L1019" s="32"/>
      <c r="M1019" s="32"/>
      <c r="N1019" s="32"/>
      <c r="O1019" s="32"/>
      <c r="P1019" s="32"/>
      <c r="Q1019" s="32"/>
      <c r="R1019" s="186"/>
      <c r="S1019" s="186"/>
      <c r="T1019" s="254"/>
      <c r="U1019" s="254">
        <f t="shared" si="152"/>
        <v>0</v>
      </c>
      <c r="V1019" s="254">
        <f t="shared" si="153"/>
        <v>0</v>
      </c>
      <c r="W1019" s="255"/>
      <c r="X1019" s="26">
        <f t="shared" si="157"/>
        <v>0</v>
      </c>
      <c r="Y1019" s="26">
        <f t="shared" si="154"/>
        <v>0</v>
      </c>
      <c r="Z1019" s="26">
        <f t="shared" si="155"/>
        <v>0</v>
      </c>
      <c r="AA1019" s="32" t="str">
        <f t="shared" si="158"/>
        <v>-</v>
      </c>
      <c r="AB1019" s="289"/>
      <c r="AC1019" s="289"/>
      <c r="AD1019" s="32">
        <v>3</v>
      </c>
      <c r="AE1019" s="32" t="str">
        <f t="shared" si="159"/>
        <v>25</v>
      </c>
      <c r="AF1019" s="32"/>
      <c r="AG1019" s="32"/>
      <c r="AH1019" s="32"/>
      <c r="AI1019" s="32"/>
      <c r="AJ1019" s="32"/>
      <c r="AK1019" s="32"/>
      <c r="AL1019" s="32"/>
      <c r="AM1019" s="32">
        <v>884</v>
      </c>
      <c r="AN1019" s="32" t="str">
        <f t="shared" si="150"/>
        <v>No Retargeting</v>
      </c>
      <c r="AO1019" s="32" t="s">
        <v>589</v>
      </c>
      <c r="AP1019" s="32" t="str">
        <f t="shared" si="151"/>
        <v>no contextual</v>
      </c>
      <c r="AQ1019" s="32"/>
      <c r="AR1019" s="32"/>
      <c r="AS1019" s="32"/>
      <c r="AT1019" s="32"/>
    </row>
    <row r="1020" spans="2:46" ht="15" customHeight="1" x14ac:dyDescent="0.25">
      <c r="B1020" s="32">
        <v>20161012</v>
      </c>
      <c r="C1020" s="32"/>
      <c r="D1020" s="32"/>
      <c r="E1020" s="32"/>
      <c r="F1020" s="32"/>
      <c r="G1020" s="244"/>
      <c r="H1020" s="244"/>
      <c r="I1020" s="91">
        <f t="shared" si="156"/>
        <v>0</v>
      </c>
      <c r="J1020" s="32"/>
      <c r="K1020" s="32"/>
      <c r="L1020" s="32"/>
      <c r="M1020" s="32"/>
      <c r="N1020" s="32"/>
      <c r="O1020" s="32"/>
      <c r="P1020" s="32"/>
      <c r="Q1020" s="32"/>
      <c r="R1020" s="186"/>
      <c r="S1020" s="186"/>
      <c r="T1020" s="254"/>
      <c r="U1020" s="254">
        <f t="shared" si="152"/>
        <v>0</v>
      </c>
      <c r="V1020" s="254">
        <f t="shared" si="153"/>
        <v>0</v>
      </c>
      <c r="W1020" s="255"/>
      <c r="X1020" s="26">
        <f t="shared" si="157"/>
        <v>0</v>
      </c>
      <c r="Y1020" s="26">
        <f t="shared" si="154"/>
        <v>0</v>
      </c>
      <c r="Z1020" s="26">
        <f t="shared" si="155"/>
        <v>0</v>
      </c>
      <c r="AA1020" s="32" t="str">
        <f t="shared" si="158"/>
        <v>-</v>
      </c>
      <c r="AB1020" s="289"/>
      <c r="AC1020" s="289"/>
      <c r="AD1020" s="32">
        <v>3</v>
      </c>
      <c r="AE1020" s="32" t="str">
        <f t="shared" si="159"/>
        <v>25</v>
      </c>
      <c r="AF1020" s="32"/>
      <c r="AG1020" s="32"/>
      <c r="AH1020" s="32"/>
      <c r="AI1020" s="32"/>
      <c r="AJ1020" s="32"/>
      <c r="AK1020" s="32"/>
      <c r="AL1020" s="32"/>
      <c r="AM1020" s="32">
        <v>885</v>
      </c>
      <c r="AN1020" s="32" t="str">
        <f t="shared" si="150"/>
        <v>No Retargeting</v>
      </c>
      <c r="AO1020" s="32" t="s">
        <v>589</v>
      </c>
      <c r="AP1020" s="32" t="str">
        <f t="shared" si="151"/>
        <v>no contextual</v>
      </c>
      <c r="AQ1020" s="32"/>
      <c r="AR1020" s="32"/>
      <c r="AS1020" s="32"/>
      <c r="AT1020" s="32"/>
    </row>
    <row r="1021" spans="2:46" ht="15" customHeight="1" x14ac:dyDescent="0.25">
      <c r="B1021" s="32">
        <v>20161013</v>
      </c>
      <c r="C1021" s="32"/>
      <c r="D1021" s="32"/>
      <c r="E1021" s="32"/>
      <c r="F1021" s="32"/>
      <c r="G1021" s="244"/>
      <c r="H1021" s="244"/>
      <c r="I1021" s="91">
        <f t="shared" si="156"/>
        <v>0</v>
      </c>
      <c r="J1021" s="32"/>
      <c r="K1021" s="32"/>
      <c r="L1021" s="32"/>
      <c r="M1021" s="32"/>
      <c r="N1021" s="32"/>
      <c r="O1021" s="32"/>
      <c r="P1021" s="32"/>
      <c r="Q1021" s="32"/>
      <c r="R1021" s="186"/>
      <c r="S1021" s="186"/>
      <c r="T1021" s="254"/>
      <c r="U1021" s="254">
        <f t="shared" si="152"/>
        <v>0</v>
      </c>
      <c r="V1021" s="254">
        <f t="shared" si="153"/>
        <v>0</v>
      </c>
      <c r="W1021" s="255"/>
      <c r="X1021" s="26">
        <f t="shared" si="157"/>
        <v>0</v>
      </c>
      <c r="Y1021" s="26">
        <f t="shared" si="154"/>
        <v>0</v>
      </c>
      <c r="Z1021" s="26">
        <f t="shared" si="155"/>
        <v>0</v>
      </c>
      <c r="AA1021" s="32" t="str">
        <f t="shared" si="158"/>
        <v>-</v>
      </c>
      <c r="AB1021" s="289"/>
      <c r="AC1021" s="289"/>
      <c r="AD1021" s="32">
        <v>3</v>
      </c>
      <c r="AE1021" s="32" t="str">
        <f t="shared" si="159"/>
        <v>25</v>
      </c>
      <c r="AF1021" s="32"/>
      <c r="AG1021" s="32"/>
      <c r="AH1021" s="32"/>
      <c r="AI1021" s="32"/>
      <c r="AJ1021" s="32"/>
      <c r="AK1021" s="32"/>
      <c r="AL1021" s="32"/>
      <c r="AM1021" s="32">
        <v>886</v>
      </c>
      <c r="AN1021" s="32" t="str">
        <f t="shared" si="150"/>
        <v>No Retargeting</v>
      </c>
      <c r="AO1021" s="32" t="s">
        <v>589</v>
      </c>
      <c r="AP1021" s="32" t="str">
        <f t="shared" si="151"/>
        <v>no contextual</v>
      </c>
      <c r="AQ1021" s="32"/>
      <c r="AR1021" s="32"/>
      <c r="AS1021" s="32"/>
      <c r="AT1021" s="32"/>
    </row>
    <row r="1022" spans="2:46" ht="15" customHeight="1" x14ac:dyDescent="0.25">
      <c r="B1022" s="32">
        <v>20161014</v>
      </c>
      <c r="C1022" s="32"/>
      <c r="D1022" s="32"/>
      <c r="E1022" s="32"/>
      <c r="F1022" s="32"/>
      <c r="G1022" s="244"/>
      <c r="H1022" s="244"/>
      <c r="I1022" s="91">
        <f t="shared" si="156"/>
        <v>0</v>
      </c>
      <c r="J1022" s="32"/>
      <c r="K1022" s="32"/>
      <c r="L1022" s="32"/>
      <c r="M1022" s="32"/>
      <c r="N1022" s="32"/>
      <c r="O1022" s="32"/>
      <c r="P1022" s="32"/>
      <c r="Q1022" s="32"/>
      <c r="R1022" s="186"/>
      <c r="S1022" s="186"/>
      <c r="T1022" s="254"/>
      <c r="U1022" s="254">
        <f t="shared" si="152"/>
        <v>0</v>
      </c>
      <c r="V1022" s="254">
        <f t="shared" si="153"/>
        <v>0</v>
      </c>
      <c r="W1022" s="255"/>
      <c r="X1022" s="26">
        <f t="shared" si="157"/>
        <v>0</v>
      </c>
      <c r="Y1022" s="26">
        <f t="shared" si="154"/>
        <v>0</v>
      </c>
      <c r="Z1022" s="26">
        <f t="shared" si="155"/>
        <v>0</v>
      </c>
      <c r="AA1022" s="32" t="str">
        <f t="shared" si="158"/>
        <v>-</v>
      </c>
      <c r="AB1022" s="289"/>
      <c r="AC1022" s="289"/>
      <c r="AD1022" s="32">
        <v>3</v>
      </c>
      <c r="AE1022" s="32" t="str">
        <f t="shared" si="159"/>
        <v>25</v>
      </c>
      <c r="AF1022" s="32"/>
      <c r="AG1022" s="32"/>
      <c r="AH1022" s="32"/>
      <c r="AI1022" s="32"/>
      <c r="AJ1022" s="32"/>
      <c r="AK1022" s="32"/>
      <c r="AL1022" s="32"/>
      <c r="AM1022" s="32">
        <v>887</v>
      </c>
      <c r="AN1022" s="32" t="str">
        <f t="shared" si="150"/>
        <v>No Retargeting</v>
      </c>
      <c r="AO1022" s="32" t="s">
        <v>589</v>
      </c>
      <c r="AP1022" s="32" t="str">
        <f t="shared" si="151"/>
        <v>no contextual</v>
      </c>
      <c r="AQ1022" s="32"/>
      <c r="AR1022" s="32"/>
      <c r="AS1022" s="32"/>
      <c r="AT1022" s="32"/>
    </row>
    <row r="1023" spans="2:46" ht="15" customHeight="1" x14ac:dyDescent="0.25">
      <c r="B1023" s="32">
        <v>20161015</v>
      </c>
      <c r="C1023" s="32"/>
      <c r="D1023" s="32"/>
      <c r="E1023" s="32"/>
      <c r="F1023" s="32"/>
      <c r="G1023" s="244"/>
      <c r="H1023" s="244"/>
      <c r="I1023" s="91">
        <f t="shared" si="156"/>
        <v>0</v>
      </c>
      <c r="J1023" s="32"/>
      <c r="K1023" s="32"/>
      <c r="L1023" s="32"/>
      <c r="M1023" s="32"/>
      <c r="N1023" s="32"/>
      <c r="O1023" s="32"/>
      <c r="P1023" s="32"/>
      <c r="Q1023" s="32"/>
      <c r="R1023" s="186"/>
      <c r="S1023" s="186"/>
      <c r="T1023" s="254"/>
      <c r="U1023" s="254">
        <f t="shared" si="152"/>
        <v>0</v>
      </c>
      <c r="V1023" s="254">
        <f t="shared" si="153"/>
        <v>0</v>
      </c>
      <c r="W1023" s="255"/>
      <c r="X1023" s="26">
        <f t="shared" si="157"/>
        <v>0</v>
      </c>
      <c r="Y1023" s="26">
        <f t="shared" si="154"/>
        <v>0</v>
      </c>
      <c r="Z1023" s="26">
        <f t="shared" si="155"/>
        <v>0</v>
      </c>
      <c r="AA1023" s="32" t="str">
        <f t="shared" si="158"/>
        <v>-</v>
      </c>
      <c r="AB1023" s="289"/>
      <c r="AC1023" s="289"/>
      <c r="AD1023" s="32">
        <v>3</v>
      </c>
      <c r="AE1023" s="32" t="str">
        <f t="shared" si="159"/>
        <v>25</v>
      </c>
      <c r="AF1023" s="32"/>
      <c r="AG1023" s="32"/>
      <c r="AH1023" s="32"/>
      <c r="AI1023" s="32"/>
      <c r="AJ1023" s="32"/>
      <c r="AK1023" s="32"/>
      <c r="AL1023" s="32"/>
      <c r="AM1023" s="32">
        <v>888</v>
      </c>
      <c r="AN1023" s="32" t="str">
        <f t="shared" si="150"/>
        <v>No Retargeting</v>
      </c>
      <c r="AO1023" s="32" t="s">
        <v>589</v>
      </c>
      <c r="AP1023" s="32" t="str">
        <f t="shared" si="151"/>
        <v>no contextual</v>
      </c>
      <c r="AQ1023" s="32"/>
      <c r="AR1023" s="32"/>
      <c r="AS1023" s="32"/>
      <c r="AT1023" s="32"/>
    </row>
    <row r="1024" spans="2:46" ht="15" customHeight="1" x14ac:dyDescent="0.25">
      <c r="B1024" s="32">
        <v>20161016</v>
      </c>
      <c r="C1024" s="32"/>
      <c r="D1024" s="32"/>
      <c r="E1024" s="32"/>
      <c r="F1024" s="32"/>
      <c r="G1024" s="244"/>
      <c r="H1024" s="244"/>
      <c r="I1024" s="91">
        <f t="shared" si="156"/>
        <v>0</v>
      </c>
      <c r="J1024" s="32"/>
      <c r="K1024" s="32"/>
      <c r="L1024" s="32"/>
      <c r="M1024" s="32"/>
      <c r="N1024" s="32"/>
      <c r="O1024" s="32"/>
      <c r="P1024" s="32"/>
      <c r="Q1024" s="32"/>
      <c r="R1024" s="186"/>
      <c r="S1024" s="186"/>
      <c r="T1024" s="254"/>
      <c r="U1024" s="254">
        <f t="shared" si="152"/>
        <v>0</v>
      </c>
      <c r="V1024" s="254">
        <f t="shared" si="153"/>
        <v>0</v>
      </c>
      <c r="W1024" s="255"/>
      <c r="X1024" s="26">
        <f t="shared" si="157"/>
        <v>0</v>
      </c>
      <c r="Y1024" s="26">
        <f t="shared" si="154"/>
        <v>0</v>
      </c>
      <c r="Z1024" s="26">
        <f t="shared" si="155"/>
        <v>0</v>
      </c>
      <c r="AA1024" s="32" t="str">
        <f t="shared" si="158"/>
        <v>-</v>
      </c>
      <c r="AB1024" s="289"/>
      <c r="AC1024" s="289"/>
      <c r="AD1024" s="32">
        <v>3</v>
      </c>
      <c r="AE1024" s="32" t="str">
        <f t="shared" si="159"/>
        <v>25</v>
      </c>
      <c r="AF1024" s="32"/>
      <c r="AG1024" s="32"/>
      <c r="AH1024" s="32"/>
      <c r="AI1024" s="32"/>
      <c r="AJ1024" s="32"/>
      <c r="AK1024" s="32"/>
      <c r="AL1024" s="32"/>
      <c r="AM1024" s="32">
        <v>889</v>
      </c>
      <c r="AN1024" s="32" t="str">
        <f t="shared" si="150"/>
        <v>No Retargeting</v>
      </c>
      <c r="AO1024" s="32" t="s">
        <v>589</v>
      </c>
      <c r="AP1024" s="32" t="str">
        <f t="shared" si="151"/>
        <v>no contextual</v>
      </c>
      <c r="AQ1024" s="32"/>
      <c r="AR1024" s="32"/>
      <c r="AS1024" s="32"/>
      <c r="AT1024" s="32"/>
    </row>
    <row r="1025" spans="2:46" ht="15" customHeight="1" x14ac:dyDescent="0.25">
      <c r="B1025" s="32">
        <v>20161017</v>
      </c>
      <c r="C1025" s="32"/>
      <c r="D1025" s="32"/>
      <c r="E1025" s="32"/>
      <c r="F1025" s="32"/>
      <c r="G1025" s="244"/>
      <c r="H1025" s="244"/>
      <c r="I1025" s="91">
        <f t="shared" si="156"/>
        <v>0</v>
      </c>
      <c r="J1025" s="32"/>
      <c r="K1025" s="32"/>
      <c r="L1025" s="32"/>
      <c r="M1025" s="32"/>
      <c r="N1025" s="32"/>
      <c r="O1025" s="32"/>
      <c r="P1025" s="32"/>
      <c r="Q1025" s="32"/>
      <c r="R1025" s="186"/>
      <c r="S1025" s="186"/>
      <c r="T1025" s="254"/>
      <c r="U1025" s="254">
        <f t="shared" si="152"/>
        <v>0</v>
      </c>
      <c r="V1025" s="254">
        <f t="shared" si="153"/>
        <v>0</v>
      </c>
      <c r="W1025" s="255"/>
      <c r="X1025" s="26">
        <f t="shared" si="157"/>
        <v>0</v>
      </c>
      <c r="Y1025" s="26">
        <f t="shared" si="154"/>
        <v>0</v>
      </c>
      <c r="Z1025" s="26">
        <f t="shared" si="155"/>
        <v>0</v>
      </c>
      <c r="AA1025" s="32" t="str">
        <f t="shared" si="158"/>
        <v>-</v>
      </c>
      <c r="AB1025" s="289"/>
      <c r="AC1025" s="289"/>
      <c r="AD1025" s="32">
        <v>3</v>
      </c>
      <c r="AE1025" s="32" t="str">
        <f t="shared" si="159"/>
        <v>25</v>
      </c>
      <c r="AF1025" s="32"/>
      <c r="AG1025" s="32"/>
      <c r="AH1025" s="32"/>
      <c r="AI1025" s="32"/>
      <c r="AJ1025" s="32"/>
      <c r="AK1025" s="32"/>
      <c r="AL1025" s="32"/>
      <c r="AM1025" s="32">
        <v>890</v>
      </c>
      <c r="AN1025" s="32" t="str">
        <f t="shared" si="150"/>
        <v>No Retargeting</v>
      </c>
      <c r="AO1025" s="32" t="s">
        <v>589</v>
      </c>
      <c r="AP1025" s="32" t="str">
        <f t="shared" si="151"/>
        <v>no contextual</v>
      </c>
      <c r="AQ1025" s="32"/>
      <c r="AR1025" s="32"/>
      <c r="AS1025" s="32"/>
      <c r="AT1025" s="32"/>
    </row>
    <row r="1026" spans="2:46" ht="15" customHeight="1" x14ac:dyDescent="0.25">
      <c r="B1026" s="32">
        <v>20161018</v>
      </c>
      <c r="C1026" s="32"/>
      <c r="D1026" s="32"/>
      <c r="E1026" s="32"/>
      <c r="F1026" s="32"/>
      <c r="G1026" s="244"/>
      <c r="H1026" s="244"/>
      <c r="I1026" s="91">
        <f t="shared" si="156"/>
        <v>0</v>
      </c>
      <c r="J1026" s="32"/>
      <c r="K1026" s="32"/>
      <c r="L1026" s="32"/>
      <c r="M1026" s="32"/>
      <c r="N1026" s="32"/>
      <c r="O1026" s="32"/>
      <c r="P1026" s="32"/>
      <c r="Q1026" s="32"/>
      <c r="R1026" s="186"/>
      <c r="S1026" s="186"/>
      <c r="T1026" s="254"/>
      <c r="U1026" s="254">
        <f t="shared" si="152"/>
        <v>0</v>
      </c>
      <c r="V1026" s="254">
        <f t="shared" si="153"/>
        <v>0</v>
      </c>
      <c r="W1026" s="255"/>
      <c r="X1026" s="26">
        <f t="shared" si="157"/>
        <v>0</v>
      </c>
      <c r="Y1026" s="26">
        <f t="shared" si="154"/>
        <v>0</v>
      </c>
      <c r="Z1026" s="26">
        <f t="shared" si="155"/>
        <v>0</v>
      </c>
      <c r="AA1026" s="32" t="str">
        <f t="shared" si="158"/>
        <v>-</v>
      </c>
      <c r="AB1026" s="289"/>
      <c r="AC1026" s="289"/>
      <c r="AD1026" s="32">
        <v>3</v>
      </c>
      <c r="AE1026" s="32" t="str">
        <f t="shared" si="159"/>
        <v>25</v>
      </c>
      <c r="AF1026" s="32"/>
      <c r="AG1026" s="32"/>
      <c r="AH1026" s="32"/>
      <c r="AI1026" s="32"/>
      <c r="AJ1026" s="32"/>
      <c r="AK1026" s="32"/>
      <c r="AL1026" s="32"/>
      <c r="AM1026" s="32">
        <v>891</v>
      </c>
      <c r="AN1026" s="32" t="str">
        <f t="shared" si="150"/>
        <v>No Retargeting</v>
      </c>
      <c r="AO1026" s="32" t="s">
        <v>589</v>
      </c>
      <c r="AP1026" s="32" t="str">
        <f t="shared" si="151"/>
        <v>no contextual</v>
      </c>
      <c r="AQ1026" s="32"/>
      <c r="AR1026" s="32"/>
      <c r="AS1026" s="32"/>
      <c r="AT1026" s="32"/>
    </row>
    <row r="1027" spans="2:46" ht="15" customHeight="1" x14ac:dyDescent="0.25">
      <c r="B1027" s="32">
        <v>20161019</v>
      </c>
      <c r="C1027" s="32"/>
      <c r="D1027" s="32"/>
      <c r="E1027" s="32"/>
      <c r="F1027" s="32"/>
      <c r="G1027" s="244"/>
      <c r="H1027" s="244"/>
      <c r="I1027" s="91">
        <f t="shared" si="156"/>
        <v>0</v>
      </c>
      <c r="J1027" s="32"/>
      <c r="K1027" s="32"/>
      <c r="L1027" s="32"/>
      <c r="M1027" s="32"/>
      <c r="N1027" s="32"/>
      <c r="O1027" s="32"/>
      <c r="P1027" s="32"/>
      <c r="Q1027" s="32"/>
      <c r="R1027" s="186"/>
      <c r="S1027" s="186"/>
      <c r="T1027" s="254"/>
      <c r="U1027" s="254">
        <f t="shared" si="152"/>
        <v>0</v>
      </c>
      <c r="V1027" s="254">
        <f t="shared" si="153"/>
        <v>0</v>
      </c>
      <c r="W1027" s="255"/>
      <c r="X1027" s="26">
        <f t="shared" si="157"/>
        <v>0</v>
      </c>
      <c r="Y1027" s="26">
        <f t="shared" si="154"/>
        <v>0</v>
      </c>
      <c r="Z1027" s="26">
        <f t="shared" si="155"/>
        <v>0</v>
      </c>
      <c r="AA1027" s="32" t="str">
        <f t="shared" si="158"/>
        <v>-</v>
      </c>
      <c r="AB1027" s="289"/>
      <c r="AC1027" s="289"/>
      <c r="AD1027" s="32">
        <v>3</v>
      </c>
      <c r="AE1027" s="32" t="str">
        <f t="shared" si="159"/>
        <v>25</v>
      </c>
      <c r="AF1027" s="32"/>
      <c r="AG1027" s="32"/>
      <c r="AH1027" s="32"/>
      <c r="AI1027" s="32"/>
      <c r="AJ1027" s="32"/>
      <c r="AK1027" s="32"/>
      <c r="AL1027" s="32"/>
      <c r="AM1027" s="32">
        <v>892</v>
      </c>
      <c r="AN1027" s="32" t="str">
        <f t="shared" si="150"/>
        <v>No Retargeting</v>
      </c>
      <c r="AO1027" s="32" t="s">
        <v>589</v>
      </c>
      <c r="AP1027" s="32" t="str">
        <f t="shared" si="151"/>
        <v>no contextual</v>
      </c>
      <c r="AQ1027" s="32"/>
      <c r="AR1027" s="32"/>
      <c r="AS1027" s="32"/>
      <c r="AT1027" s="32"/>
    </row>
    <row r="1028" spans="2:46" ht="15" customHeight="1" x14ac:dyDescent="0.25">
      <c r="B1028" s="32">
        <v>20161020</v>
      </c>
      <c r="C1028" s="32"/>
      <c r="D1028" s="32"/>
      <c r="E1028" s="32"/>
      <c r="F1028" s="32"/>
      <c r="G1028" s="244"/>
      <c r="H1028" s="244"/>
      <c r="I1028" s="91">
        <f t="shared" si="156"/>
        <v>0</v>
      </c>
      <c r="J1028" s="32"/>
      <c r="K1028" s="32"/>
      <c r="L1028" s="32"/>
      <c r="M1028" s="32"/>
      <c r="N1028" s="32"/>
      <c r="O1028" s="32"/>
      <c r="P1028" s="32"/>
      <c r="Q1028" s="32"/>
      <c r="R1028" s="186"/>
      <c r="S1028" s="186"/>
      <c r="T1028" s="254"/>
      <c r="U1028" s="254">
        <f t="shared" si="152"/>
        <v>0</v>
      </c>
      <c r="V1028" s="254">
        <f t="shared" si="153"/>
        <v>0</v>
      </c>
      <c r="W1028" s="255"/>
      <c r="X1028" s="26">
        <f t="shared" si="157"/>
        <v>0</v>
      </c>
      <c r="Y1028" s="26">
        <f t="shared" si="154"/>
        <v>0</v>
      </c>
      <c r="Z1028" s="26">
        <f t="shared" si="155"/>
        <v>0</v>
      </c>
      <c r="AA1028" s="32" t="str">
        <f t="shared" si="158"/>
        <v>-</v>
      </c>
      <c r="AB1028" s="289"/>
      <c r="AC1028" s="289"/>
      <c r="AD1028" s="32">
        <v>3</v>
      </c>
      <c r="AE1028" s="32" t="str">
        <f t="shared" si="159"/>
        <v>25</v>
      </c>
      <c r="AF1028" s="32"/>
      <c r="AG1028" s="32"/>
      <c r="AH1028" s="32"/>
      <c r="AI1028" s="32"/>
      <c r="AJ1028" s="32"/>
      <c r="AK1028" s="32"/>
      <c r="AL1028" s="32"/>
      <c r="AM1028" s="32">
        <v>893</v>
      </c>
      <c r="AN1028" s="32" t="str">
        <f t="shared" si="150"/>
        <v>No Retargeting</v>
      </c>
      <c r="AO1028" s="32" t="s">
        <v>589</v>
      </c>
      <c r="AP1028" s="32" t="str">
        <f t="shared" si="151"/>
        <v>no contextual</v>
      </c>
      <c r="AQ1028" s="32"/>
      <c r="AR1028" s="32"/>
      <c r="AS1028" s="32"/>
      <c r="AT1028" s="32"/>
    </row>
    <row r="1029" spans="2:46" ht="15" customHeight="1" x14ac:dyDescent="0.25">
      <c r="B1029" s="32">
        <v>20161021</v>
      </c>
      <c r="C1029" s="32"/>
      <c r="D1029" s="32"/>
      <c r="E1029" s="32"/>
      <c r="F1029" s="32"/>
      <c r="G1029" s="244"/>
      <c r="H1029" s="244"/>
      <c r="I1029" s="91">
        <f t="shared" si="156"/>
        <v>0</v>
      </c>
      <c r="J1029" s="32"/>
      <c r="K1029" s="32"/>
      <c r="L1029" s="32"/>
      <c r="M1029" s="32"/>
      <c r="N1029" s="32"/>
      <c r="O1029" s="32"/>
      <c r="P1029" s="32"/>
      <c r="Q1029" s="32"/>
      <c r="R1029" s="186"/>
      <c r="S1029" s="186"/>
      <c r="T1029" s="254"/>
      <c r="U1029" s="254">
        <f t="shared" si="152"/>
        <v>0</v>
      </c>
      <c r="V1029" s="254">
        <f t="shared" si="153"/>
        <v>0</v>
      </c>
      <c r="W1029" s="255"/>
      <c r="X1029" s="26">
        <f t="shared" si="157"/>
        <v>0</v>
      </c>
      <c r="Y1029" s="26">
        <f t="shared" si="154"/>
        <v>0</v>
      </c>
      <c r="Z1029" s="26">
        <f t="shared" si="155"/>
        <v>0</v>
      </c>
      <c r="AA1029" s="32" t="str">
        <f t="shared" si="158"/>
        <v>-</v>
      </c>
      <c r="AB1029" s="289"/>
      <c r="AC1029" s="289"/>
      <c r="AD1029" s="32">
        <v>3</v>
      </c>
      <c r="AE1029" s="32" t="str">
        <f t="shared" si="159"/>
        <v>25</v>
      </c>
      <c r="AF1029" s="32"/>
      <c r="AG1029" s="32"/>
      <c r="AH1029" s="32"/>
      <c r="AI1029" s="32"/>
      <c r="AJ1029" s="32"/>
      <c r="AK1029" s="32"/>
      <c r="AL1029" s="32"/>
      <c r="AM1029" s="32">
        <v>894</v>
      </c>
      <c r="AN1029" s="32" t="str">
        <f t="shared" si="150"/>
        <v>No Retargeting</v>
      </c>
      <c r="AO1029" s="32" t="s">
        <v>589</v>
      </c>
      <c r="AP1029" s="32" t="str">
        <f t="shared" si="151"/>
        <v>no contextual</v>
      </c>
      <c r="AQ1029" s="32"/>
      <c r="AR1029" s="32"/>
      <c r="AS1029" s="32"/>
      <c r="AT1029" s="32"/>
    </row>
    <row r="1030" spans="2:46" ht="15" customHeight="1" x14ac:dyDescent="0.25">
      <c r="B1030" s="32">
        <v>20161022</v>
      </c>
      <c r="C1030" s="32"/>
      <c r="D1030" s="32"/>
      <c r="E1030" s="32"/>
      <c r="F1030" s="32"/>
      <c r="G1030" s="244"/>
      <c r="H1030" s="244"/>
      <c r="I1030" s="91">
        <f t="shared" si="156"/>
        <v>0</v>
      </c>
      <c r="J1030" s="32"/>
      <c r="K1030" s="32"/>
      <c r="L1030" s="32"/>
      <c r="M1030" s="32"/>
      <c r="N1030" s="32"/>
      <c r="O1030" s="32"/>
      <c r="P1030" s="32"/>
      <c r="Q1030" s="32"/>
      <c r="R1030" s="186"/>
      <c r="S1030" s="186"/>
      <c r="T1030" s="254"/>
      <c r="U1030" s="254">
        <f t="shared" si="152"/>
        <v>0</v>
      </c>
      <c r="V1030" s="254">
        <f t="shared" si="153"/>
        <v>0</v>
      </c>
      <c r="W1030" s="255"/>
      <c r="X1030" s="26">
        <f t="shared" si="157"/>
        <v>0</v>
      </c>
      <c r="Y1030" s="26">
        <f t="shared" si="154"/>
        <v>0</v>
      </c>
      <c r="Z1030" s="26">
        <f t="shared" si="155"/>
        <v>0</v>
      </c>
      <c r="AA1030" s="32" t="str">
        <f t="shared" si="158"/>
        <v>-</v>
      </c>
      <c r="AB1030" s="289"/>
      <c r="AC1030" s="289"/>
      <c r="AD1030" s="32">
        <v>3</v>
      </c>
      <c r="AE1030" s="32" t="str">
        <f t="shared" si="159"/>
        <v>25</v>
      </c>
      <c r="AF1030" s="32"/>
      <c r="AG1030" s="32"/>
      <c r="AH1030" s="32"/>
      <c r="AI1030" s="32"/>
      <c r="AJ1030" s="32"/>
      <c r="AK1030" s="32"/>
      <c r="AL1030" s="32"/>
      <c r="AM1030" s="32">
        <v>895</v>
      </c>
      <c r="AN1030" s="32" t="str">
        <f t="shared" si="150"/>
        <v>No Retargeting</v>
      </c>
      <c r="AO1030" s="32" t="s">
        <v>589</v>
      </c>
      <c r="AP1030" s="32" t="str">
        <f t="shared" si="151"/>
        <v>no contextual</v>
      </c>
      <c r="AQ1030" s="32"/>
      <c r="AR1030" s="32"/>
      <c r="AS1030" s="32"/>
      <c r="AT1030" s="32"/>
    </row>
    <row r="1031" spans="2:46" ht="15" customHeight="1" x14ac:dyDescent="0.25">
      <c r="B1031" s="32">
        <v>20161023</v>
      </c>
      <c r="C1031" s="32"/>
      <c r="D1031" s="32"/>
      <c r="E1031" s="32"/>
      <c r="F1031" s="32"/>
      <c r="G1031" s="244"/>
      <c r="H1031" s="244"/>
      <c r="I1031" s="91">
        <f t="shared" si="156"/>
        <v>0</v>
      </c>
      <c r="J1031" s="32"/>
      <c r="K1031" s="32"/>
      <c r="L1031" s="32"/>
      <c r="M1031" s="32"/>
      <c r="N1031" s="32"/>
      <c r="O1031" s="32"/>
      <c r="P1031" s="32"/>
      <c r="Q1031" s="32"/>
      <c r="R1031" s="186"/>
      <c r="S1031" s="186"/>
      <c r="T1031" s="254"/>
      <c r="U1031" s="254">
        <f t="shared" si="152"/>
        <v>0</v>
      </c>
      <c r="V1031" s="254">
        <f t="shared" si="153"/>
        <v>0</v>
      </c>
      <c r="W1031" s="255"/>
      <c r="X1031" s="26">
        <f t="shared" si="157"/>
        <v>0</v>
      </c>
      <c r="Y1031" s="26">
        <f t="shared" si="154"/>
        <v>0</v>
      </c>
      <c r="Z1031" s="26">
        <f t="shared" si="155"/>
        <v>0</v>
      </c>
      <c r="AA1031" s="32" t="str">
        <f t="shared" si="158"/>
        <v>-</v>
      </c>
      <c r="AB1031" s="289"/>
      <c r="AC1031" s="289"/>
      <c r="AD1031" s="32">
        <v>3</v>
      </c>
      <c r="AE1031" s="32" t="str">
        <f t="shared" si="159"/>
        <v>25</v>
      </c>
      <c r="AF1031" s="32"/>
      <c r="AG1031" s="32"/>
      <c r="AH1031" s="32"/>
      <c r="AI1031" s="32"/>
      <c r="AJ1031" s="32"/>
      <c r="AK1031" s="32"/>
      <c r="AL1031" s="32"/>
      <c r="AM1031" s="32">
        <v>896</v>
      </c>
      <c r="AN1031" s="32" t="str">
        <f t="shared" si="150"/>
        <v>No Retargeting</v>
      </c>
      <c r="AO1031" s="32" t="s">
        <v>589</v>
      </c>
      <c r="AP1031" s="32" t="str">
        <f t="shared" si="151"/>
        <v>no contextual</v>
      </c>
      <c r="AQ1031" s="32"/>
      <c r="AR1031" s="32"/>
      <c r="AS1031" s="32"/>
      <c r="AT1031" s="32"/>
    </row>
    <row r="1032" spans="2:46" ht="15" customHeight="1" x14ac:dyDescent="0.25">
      <c r="B1032" s="32">
        <v>20161024</v>
      </c>
      <c r="C1032" s="32"/>
      <c r="D1032" s="32"/>
      <c r="E1032" s="32"/>
      <c r="F1032" s="32"/>
      <c r="G1032" s="244"/>
      <c r="H1032" s="244"/>
      <c r="I1032" s="91">
        <f t="shared" si="156"/>
        <v>0</v>
      </c>
      <c r="J1032" s="32"/>
      <c r="K1032" s="32"/>
      <c r="L1032" s="32"/>
      <c r="M1032" s="32"/>
      <c r="N1032" s="32"/>
      <c r="O1032" s="32"/>
      <c r="P1032" s="32"/>
      <c r="Q1032" s="32"/>
      <c r="R1032" s="186"/>
      <c r="S1032" s="186"/>
      <c r="T1032" s="254"/>
      <c r="U1032" s="254">
        <f t="shared" si="152"/>
        <v>0</v>
      </c>
      <c r="V1032" s="254">
        <f t="shared" si="153"/>
        <v>0</v>
      </c>
      <c r="W1032" s="255"/>
      <c r="X1032" s="26">
        <f t="shared" si="157"/>
        <v>0</v>
      </c>
      <c r="Y1032" s="26">
        <f t="shared" si="154"/>
        <v>0</v>
      </c>
      <c r="Z1032" s="26">
        <f t="shared" si="155"/>
        <v>0</v>
      </c>
      <c r="AA1032" s="32" t="str">
        <f t="shared" si="158"/>
        <v>-</v>
      </c>
      <c r="AB1032" s="289"/>
      <c r="AC1032" s="289"/>
      <c r="AD1032" s="32">
        <v>3</v>
      </c>
      <c r="AE1032" s="32" t="str">
        <f t="shared" si="159"/>
        <v>25</v>
      </c>
      <c r="AF1032" s="32"/>
      <c r="AG1032" s="32"/>
      <c r="AH1032" s="32"/>
      <c r="AI1032" s="32"/>
      <c r="AJ1032" s="32"/>
      <c r="AK1032" s="32"/>
      <c r="AL1032" s="32"/>
      <c r="AM1032" s="32">
        <v>897</v>
      </c>
      <c r="AN1032" s="32" t="str">
        <f t="shared" si="150"/>
        <v>No Retargeting</v>
      </c>
      <c r="AO1032" s="32" t="s">
        <v>589</v>
      </c>
      <c r="AP1032" s="32" t="str">
        <f t="shared" si="151"/>
        <v>no contextual</v>
      </c>
      <c r="AQ1032" s="32"/>
      <c r="AR1032" s="32"/>
      <c r="AS1032" s="32"/>
      <c r="AT1032" s="32"/>
    </row>
    <row r="1033" spans="2:46" ht="15" customHeight="1" x14ac:dyDescent="0.25">
      <c r="B1033" s="32">
        <v>20161025</v>
      </c>
      <c r="C1033" s="32"/>
      <c r="D1033" s="32"/>
      <c r="E1033" s="32"/>
      <c r="F1033" s="32"/>
      <c r="G1033" s="244"/>
      <c r="H1033" s="244"/>
      <c r="I1033" s="91">
        <f t="shared" si="156"/>
        <v>0</v>
      </c>
      <c r="J1033" s="32"/>
      <c r="K1033" s="32"/>
      <c r="L1033" s="32"/>
      <c r="M1033" s="32"/>
      <c r="N1033" s="32"/>
      <c r="O1033" s="32"/>
      <c r="P1033" s="32"/>
      <c r="Q1033" s="32"/>
      <c r="R1033" s="186"/>
      <c r="S1033" s="186"/>
      <c r="T1033" s="254"/>
      <c r="U1033" s="254">
        <f t="shared" si="152"/>
        <v>0</v>
      </c>
      <c r="V1033" s="254">
        <f t="shared" si="153"/>
        <v>0</v>
      </c>
      <c r="W1033" s="255"/>
      <c r="X1033" s="26">
        <f t="shared" si="157"/>
        <v>0</v>
      </c>
      <c r="Y1033" s="26">
        <f t="shared" si="154"/>
        <v>0</v>
      </c>
      <c r="Z1033" s="26">
        <f t="shared" si="155"/>
        <v>0</v>
      </c>
      <c r="AA1033" s="32" t="str">
        <f t="shared" si="158"/>
        <v>-</v>
      </c>
      <c r="AB1033" s="289"/>
      <c r="AC1033" s="289"/>
      <c r="AD1033" s="32">
        <v>3</v>
      </c>
      <c r="AE1033" s="32" t="str">
        <f t="shared" si="159"/>
        <v>25</v>
      </c>
      <c r="AF1033" s="32"/>
      <c r="AG1033" s="32"/>
      <c r="AH1033" s="32"/>
      <c r="AI1033" s="32"/>
      <c r="AJ1033" s="32"/>
      <c r="AK1033" s="32"/>
      <c r="AL1033" s="32"/>
      <c r="AM1033" s="32">
        <v>898</v>
      </c>
      <c r="AN1033" s="32" t="str">
        <f t="shared" ref="AN1033:AN1096" si="160">IF(ISNUMBER(SEARCH("retargeting",L1033&amp;M1033&amp;N1033&amp;O1033,1)),"Specify Tagging","No Retargeting")</f>
        <v>No Retargeting</v>
      </c>
      <c r="AO1033" s="32" t="s">
        <v>589</v>
      </c>
      <c r="AP1033" s="32" t="str">
        <f t="shared" ref="AP1033:AP1096" si="161">IF(ISNUMBER(SEARCH("Context",L1033&amp;M1033&amp;N1033&amp;O1033,1)),"Please Provide list","no contextual")</f>
        <v>no contextual</v>
      </c>
      <c r="AQ1033" s="32"/>
      <c r="AR1033" s="32"/>
      <c r="AS1033" s="32"/>
      <c r="AT1033" s="32"/>
    </row>
    <row r="1034" spans="2:46" ht="15" customHeight="1" x14ac:dyDescent="0.25">
      <c r="B1034" s="32">
        <v>20161026</v>
      </c>
      <c r="C1034" s="32"/>
      <c r="D1034" s="32"/>
      <c r="E1034" s="32"/>
      <c r="F1034" s="32"/>
      <c r="G1034" s="244"/>
      <c r="H1034" s="244"/>
      <c r="I1034" s="91">
        <f t="shared" si="156"/>
        <v>0</v>
      </c>
      <c r="J1034" s="32"/>
      <c r="K1034" s="32"/>
      <c r="L1034" s="32"/>
      <c r="M1034" s="32"/>
      <c r="N1034" s="32"/>
      <c r="O1034" s="32"/>
      <c r="P1034" s="32"/>
      <c r="Q1034" s="32"/>
      <c r="R1034" s="186"/>
      <c r="S1034" s="186"/>
      <c r="T1034" s="254"/>
      <c r="U1034" s="254">
        <f t="shared" ref="U1034:U1097" si="162">T1034*R1034</f>
        <v>0</v>
      </c>
      <c r="V1034" s="254">
        <f t="shared" ref="V1034:V1097" si="163">T1034*S1034</f>
        <v>0</v>
      </c>
      <c r="W1034" s="255"/>
      <c r="X1034" s="26">
        <f t="shared" si="157"/>
        <v>0</v>
      </c>
      <c r="Y1034" s="26">
        <f t="shared" ref="Y1034:Y1097" si="164">X1034*R1034</f>
        <v>0</v>
      </c>
      <c r="Z1034" s="26">
        <f t="shared" ref="Z1034:Z1097" si="165">X1034*S1034</f>
        <v>0</v>
      </c>
      <c r="AA1034" s="32" t="str">
        <f t="shared" si="158"/>
        <v>-</v>
      </c>
      <c r="AB1034" s="289"/>
      <c r="AC1034" s="289"/>
      <c r="AD1034" s="32">
        <v>3</v>
      </c>
      <c r="AE1034" s="32" t="str">
        <f t="shared" si="159"/>
        <v>25</v>
      </c>
      <c r="AF1034" s="32"/>
      <c r="AG1034" s="32"/>
      <c r="AH1034" s="32"/>
      <c r="AI1034" s="32"/>
      <c r="AJ1034" s="32"/>
      <c r="AK1034" s="32"/>
      <c r="AL1034" s="32"/>
      <c r="AM1034" s="32">
        <v>899</v>
      </c>
      <c r="AN1034" s="32" t="str">
        <f t="shared" si="160"/>
        <v>No Retargeting</v>
      </c>
      <c r="AO1034" s="32" t="s">
        <v>589</v>
      </c>
      <c r="AP1034" s="32" t="str">
        <f t="shared" si="161"/>
        <v>no contextual</v>
      </c>
      <c r="AQ1034" s="32"/>
      <c r="AR1034" s="32"/>
      <c r="AS1034" s="32"/>
      <c r="AT1034" s="32"/>
    </row>
    <row r="1035" spans="2:46" ht="15" customHeight="1" x14ac:dyDescent="0.25">
      <c r="B1035" s="32">
        <v>20161027</v>
      </c>
      <c r="C1035" s="32"/>
      <c r="D1035" s="32"/>
      <c r="E1035" s="32"/>
      <c r="F1035" s="32"/>
      <c r="G1035" s="244"/>
      <c r="H1035" s="244"/>
      <c r="I1035" s="91">
        <f t="shared" si="156"/>
        <v>0</v>
      </c>
      <c r="J1035" s="32"/>
      <c r="K1035" s="32"/>
      <c r="L1035" s="32"/>
      <c r="M1035" s="32"/>
      <c r="N1035" s="32"/>
      <c r="O1035" s="32"/>
      <c r="P1035" s="32"/>
      <c r="Q1035" s="32"/>
      <c r="R1035" s="186"/>
      <c r="S1035" s="186"/>
      <c r="T1035" s="254"/>
      <c r="U1035" s="254">
        <f t="shared" si="162"/>
        <v>0</v>
      </c>
      <c r="V1035" s="254">
        <f t="shared" si="163"/>
        <v>0</v>
      </c>
      <c r="W1035" s="255"/>
      <c r="X1035" s="26">
        <f t="shared" si="157"/>
        <v>0</v>
      </c>
      <c r="Y1035" s="26">
        <f t="shared" si="164"/>
        <v>0</v>
      </c>
      <c r="Z1035" s="26">
        <f t="shared" si="165"/>
        <v>0</v>
      </c>
      <c r="AA1035" s="32" t="str">
        <f t="shared" si="158"/>
        <v>-</v>
      </c>
      <c r="AB1035" s="289"/>
      <c r="AC1035" s="289"/>
      <c r="AD1035" s="32">
        <v>3</v>
      </c>
      <c r="AE1035" s="32" t="str">
        <f t="shared" si="159"/>
        <v>25</v>
      </c>
      <c r="AF1035" s="32"/>
      <c r="AG1035" s="32"/>
      <c r="AH1035" s="32"/>
      <c r="AI1035" s="32"/>
      <c r="AJ1035" s="32"/>
      <c r="AK1035" s="32"/>
      <c r="AL1035" s="32"/>
      <c r="AM1035" s="32">
        <v>900</v>
      </c>
      <c r="AN1035" s="32" t="str">
        <f t="shared" si="160"/>
        <v>No Retargeting</v>
      </c>
      <c r="AO1035" s="32" t="s">
        <v>589</v>
      </c>
      <c r="AP1035" s="32" t="str">
        <f t="shared" si="161"/>
        <v>no contextual</v>
      </c>
      <c r="AQ1035" s="32"/>
      <c r="AR1035" s="32"/>
      <c r="AS1035" s="32"/>
      <c r="AT1035" s="32"/>
    </row>
    <row r="1036" spans="2:46" ht="15" customHeight="1" x14ac:dyDescent="0.25">
      <c r="B1036" s="32">
        <v>20161028</v>
      </c>
      <c r="C1036" s="32"/>
      <c r="D1036" s="32"/>
      <c r="E1036" s="32"/>
      <c r="F1036" s="32"/>
      <c r="G1036" s="244"/>
      <c r="H1036" s="244"/>
      <c r="I1036" s="91">
        <f t="shared" si="156"/>
        <v>0</v>
      </c>
      <c r="J1036" s="32"/>
      <c r="K1036" s="32"/>
      <c r="L1036" s="32"/>
      <c r="M1036" s="32"/>
      <c r="N1036" s="32"/>
      <c r="O1036" s="32"/>
      <c r="P1036" s="32"/>
      <c r="Q1036" s="32"/>
      <c r="R1036" s="186"/>
      <c r="S1036" s="186"/>
      <c r="T1036" s="254"/>
      <c r="U1036" s="254">
        <f t="shared" si="162"/>
        <v>0</v>
      </c>
      <c r="V1036" s="254">
        <f t="shared" si="163"/>
        <v>0</v>
      </c>
      <c r="W1036" s="255"/>
      <c r="X1036" s="26">
        <f t="shared" si="157"/>
        <v>0</v>
      </c>
      <c r="Y1036" s="26">
        <f t="shared" si="164"/>
        <v>0</v>
      </c>
      <c r="Z1036" s="26">
        <f t="shared" si="165"/>
        <v>0</v>
      </c>
      <c r="AA1036" s="32" t="str">
        <f t="shared" si="158"/>
        <v>-</v>
      </c>
      <c r="AB1036" s="289"/>
      <c r="AC1036" s="289"/>
      <c r="AD1036" s="32">
        <v>3</v>
      </c>
      <c r="AE1036" s="32" t="str">
        <f t="shared" si="159"/>
        <v>25</v>
      </c>
      <c r="AF1036" s="32"/>
      <c r="AG1036" s="32"/>
      <c r="AH1036" s="32"/>
      <c r="AI1036" s="32"/>
      <c r="AJ1036" s="32"/>
      <c r="AK1036" s="32"/>
      <c r="AL1036" s="32"/>
      <c r="AM1036" s="32">
        <v>901</v>
      </c>
      <c r="AN1036" s="32" t="str">
        <f t="shared" si="160"/>
        <v>No Retargeting</v>
      </c>
      <c r="AO1036" s="32" t="s">
        <v>589</v>
      </c>
      <c r="AP1036" s="32" t="str">
        <f t="shared" si="161"/>
        <v>no contextual</v>
      </c>
      <c r="AQ1036" s="32"/>
      <c r="AR1036" s="32"/>
      <c r="AS1036" s="32"/>
      <c r="AT1036" s="32"/>
    </row>
    <row r="1037" spans="2:46" ht="15" customHeight="1" x14ac:dyDescent="0.25">
      <c r="B1037" s="32">
        <v>20161029</v>
      </c>
      <c r="C1037" s="32"/>
      <c r="D1037" s="32"/>
      <c r="E1037" s="32"/>
      <c r="F1037" s="32"/>
      <c r="G1037" s="244"/>
      <c r="H1037" s="244"/>
      <c r="I1037" s="91">
        <f t="shared" si="156"/>
        <v>0</v>
      </c>
      <c r="J1037" s="32"/>
      <c r="K1037" s="32"/>
      <c r="L1037" s="32"/>
      <c r="M1037" s="32"/>
      <c r="N1037" s="32"/>
      <c r="O1037" s="32"/>
      <c r="P1037" s="32"/>
      <c r="Q1037" s="32"/>
      <c r="R1037" s="186"/>
      <c r="S1037" s="186"/>
      <c r="T1037" s="254"/>
      <c r="U1037" s="254">
        <f t="shared" si="162"/>
        <v>0</v>
      </c>
      <c r="V1037" s="254">
        <f t="shared" si="163"/>
        <v>0</v>
      </c>
      <c r="W1037" s="255"/>
      <c r="X1037" s="26">
        <f t="shared" si="157"/>
        <v>0</v>
      </c>
      <c r="Y1037" s="26">
        <f t="shared" si="164"/>
        <v>0</v>
      </c>
      <c r="Z1037" s="26">
        <f t="shared" si="165"/>
        <v>0</v>
      </c>
      <c r="AA1037" s="32" t="str">
        <f t="shared" si="158"/>
        <v>-</v>
      </c>
      <c r="AB1037" s="289"/>
      <c r="AC1037" s="289"/>
      <c r="AD1037" s="32">
        <v>3</v>
      </c>
      <c r="AE1037" s="32" t="str">
        <f t="shared" si="159"/>
        <v>25</v>
      </c>
      <c r="AF1037" s="32"/>
      <c r="AG1037" s="32"/>
      <c r="AH1037" s="32"/>
      <c r="AI1037" s="32"/>
      <c r="AJ1037" s="32"/>
      <c r="AK1037" s="32"/>
      <c r="AL1037" s="32"/>
      <c r="AM1037" s="32">
        <v>902</v>
      </c>
      <c r="AN1037" s="32" t="str">
        <f t="shared" si="160"/>
        <v>No Retargeting</v>
      </c>
      <c r="AO1037" s="32" t="s">
        <v>589</v>
      </c>
      <c r="AP1037" s="32" t="str">
        <f t="shared" si="161"/>
        <v>no contextual</v>
      </c>
      <c r="AQ1037" s="32"/>
      <c r="AR1037" s="32"/>
      <c r="AS1037" s="32"/>
      <c r="AT1037" s="32"/>
    </row>
    <row r="1038" spans="2:46" ht="15" customHeight="1" x14ac:dyDescent="0.25">
      <c r="B1038" s="32">
        <v>20161030</v>
      </c>
      <c r="C1038" s="32"/>
      <c r="D1038" s="32"/>
      <c r="E1038" s="32"/>
      <c r="F1038" s="32"/>
      <c r="G1038" s="244"/>
      <c r="H1038" s="244"/>
      <c r="I1038" s="91">
        <f t="shared" si="156"/>
        <v>0</v>
      </c>
      <c r="J1038" s="32"/>
      <c r="K1038" s="32"/>
      <c r="L1038" s="32"/>
      <c r="M1038" s="32"/>
      <c r="N1038" s="32"/>
      <c r="O1038" s="32"/>
      <c r="P1038" s="32"/>
      <c r="Q1038" s="32"/>
      <c r="R1038" s="186"/>
      <c r="S1038" s="186"/>
      <c r="T1038" s="254"/>
      <c r="U1038" s="254">
        <f t="shared" si="162"/>
        <v>0</v>
      </c>
      <c r="V1038" s="254">
        <f t="shared" si="163"/>
        <v>0</v>
      </c>
      <c r="W1038" s="255"/>
      <c r="X1038" s="26">
        <f t="shared" si="157"/>
        <v>0</v>
      </c>
      <c r="Y1038" s="26">
        <f t="shared" si="164"/>
        <v>0</v>
      </c>
      <c r="Z1038" s="26">
        <f t="shared" si="165"/>
        <v>0</v>
      </c>
      <c r="AA1038" s="32" t="str">
        <f t="shared" si="158"/>
        <v>-</v>
      </c>
      <c r="AB1038" s="289"/>
      <c r="AC1038" s="289"/>
      <c r="AD1038" s="32">
        <v>3</v>
      </c>
      <c r="AE1038" s="32" t="str">
        <f t="shared" si="159"/>
        <v>25</v>
      </c>
      <c r="AF1038" s="32"/>
      <c r="AG1038" s="32"/>
      <c r="AH1038" s="32"/>
      <c r="AI1038" s="32"/>
      <c r="AJ1038" s="32"/>
      <c r="AK1038" s="32"/>
      <c r="AL1038" s="32"/>
      <c r="AM1038" s="32">
        <v>903</v>
      </c>
      <c r="AN1038" s="32" t="str">
        <f t="shared" si="160"/>
        <v>No Retargeting</v>
      </c>
      <c r="AO1038" s="32" t="s">
        <v>589</v>
      </c>
      <c r="AP1038" s="32" t="str">
        <f t="shared" si="161"/>
        <v>no contextual</v>
      </c>
      <c r="AQ1038" s="32"/>
      <c r="AR1038" s="32"/>
      <c r="AS1038" s="32"/>
      <c r="AT1038" s="32"/>
    </row>
    <row r="1039" spans="2:46" ht="15" customHeight="1" x14ac:dyDescent="0.25">
      <c r="B1039" s="32">
        <v>20161031</v>
      </c>
      <c r="C1039" s="32"/>
      <c r="D1039" s="32"/>
      <c r="E1039" s="32"/>
      <c r="F1039" s="32"/>
      <c r="G1039" s="244"/>
      <c r="H1039" s="244"/>
      <c r="I1039" s="91">
        <f t="shared" si="156"/>
        <v>0</v>
      </c>
      <c r="J1039" s="32"/>
      <c r="K1039" s="32"/>
      <c r="L1039" s="32"/>
      <c r="M1039" s="32"/>
      <c r="N1039" s="32"/>
      <c r="O1039" s="32"/>
      <c r="P1039" s="32"/>
      <c r="Q1039" s="32"/>
      <c r="R1039" s="186"/>
      <c r="S1039" s="186"/>
      <c r="T1039" s="254"/>
      <c r="U1039" s="254">
        <f t="shared" si="162"/>
        <v>0</v>
      </c>
      <c r="V1039" s="254">
        <f t="shared" si="163"/>
        <v>0</v>
      </c>
      <c r="W1039" s="255"/>
      <c r="X1039" s="26">
        <f t="shared" si="157"/>
        <v>0</v>
      </c>
      <c r="Y1039" s="26">
        <f t="shared" si="164"/>
        <v>0</v>
      </c>
      <c r="Z1039" s="26">
        <f t="shared" si="165"/>
        <v>0</v>
      </c>
      <c r="AA1039" s="32" t="str">
        <f t="shared" si="158"/>
        <v>-</v>
      </c>
      <c r="AB1039" s="289"/>
      <c r="AC1039" s="289"/>
      <c r="AD1039" s="32">
        <v>3</v>
      </c>
      <c r="AE1039" s="32" t="str">
        <f t="shared" si="159"/>
        <v>25</v>
      </c>
      <c r="AF1039" s="32"/>
      <c r="AG1039" s="32"/>
      <c r="AH1039" s="32"/>
      <c r="AI1039" s="32"/>
      <c r="AJ1039" s="32"/>
      <c r="AK1039" s="32"/>
      <c r="AL1039" s="32"/>
      <c r="AM1039" s="32">
        <v>904</v>
      </c>
      <c r="AN1039" s="32" t="str">
        <f t="shared" si="160"/>
        <v>No Retargeting</v>
      </c>
      <c r="AO1039" s="32" t="s">
        <v>589</v>
      </c>
      <c r="AP1039" s="32" t="str">
        <f t="shared" si="161"/>
        <v>no contextual</v>
      </c>
      <c r="AQ1039" s="32"/>
      <c r="AR1039" s="32"/>
      <c r="AS1039" s="32"/>
      <c r="AT1039" s="32"/>
    </row>
    <row r="1040" spans="2:46" ht="15" customHeight="1" x14ac:dyDescent="0.25">
      <c r="B1040" s="32">
        <v>20161032</v>
      </c>
      <c r="C1040" s="32"/>
      <c r="D1040" s="32"/>
      <c r="E1040" s="32"/>
      <c r="F1040" s="32"/>
      <c r="G1040" s="244"/>
      <c r="H1040" s="244"/>
      <c r="I1040" s="91">
        <f t="shared" ref="I1040:I1103" si="166">IF(G1040=0,0,(WORKDAY(G1040,-5,Holidays)))</f>
        <v>0</v>
      </c>
      <c r="J1040" s="32"/>
      <c r="K1040" s="32"/>
      <c r="L1040" s="32"/>
      <c r="M1040" s="32"/>
      <c r="N1040" s="32"/>
      <c r="O1040" s="32"/>
      <c r="P1040" s="32"/>
      <c r="Q1040" s="32"/>
      <c r="R1040" s="186"/>
      <c r="S1040" s="186"/>
      <c r="T1040" s="254"/>
      <c r="U1040" s="254">
        <f t="shared" si="162"/>
        <v>0</v>
      </c>
      <c r="V1040" s="254">
        <f t="shared" si="163"/>
        <v>0</v>
      </c>
      <c r="W1040" s="255"/>
      <c r="X1040" s="26">
        <f t="shared" ref="X1040:X1103" si="167">T1040/1000*W1040</f>
        <v>0</v>
      </c>
      <c r="Y1040" s="26">
        <f t="shared" si="164"/>
        <v>0</v>
      </c>
      <c r="Z1040" s="26">
        <f t="shared" si="165"/>
        <v>0</v>
      </c>
      <c r="AA1040" s="32" t="str">
        <f t="shared" ref="AA1040:AA1103" si="168">IF(ISNUMBER(SEARCH("Signed",Q1040,1)),"Missing PO","-")</f>
        <v>-</v>
      </c>
      <c r="AB1040" s="289"/>
      <c r="AC1040" s="289"/>
      <c r="AD1040" s="32">
        <v>3</v>
      </c>
      <c r="AE1040" s="32" t="str">
        <f t="shared" ref="AE1040:AE1103" si="169">IF(J1040="xaxis TV","10","25")</f>
        <v>25</v>
      </c>
      <c r="AF1040" s="32"/>
      <c r="AG1040" s="32"/>
      <c r="AH1040" s="32"/>
      <c r="AI1040" s="32"/>
      <c r="AJ1040" s="32"/>
      <c r="AK1040" s="32"/>
      <c r="AL1040" s="32"/>
      <c r="AM1040" s="32">
        <v>905</v>
      </c>
      <c r="AN1040" s="32" t="str">
        <f t="shared" si="160"/>
        <v>No Retargeting</v>
      </c>
      <c r="AO1040" s="32" t="s">
        <v>589</v>
      </c>
      <c r="AP1040" s="32" t="str">
        <f t="shared" si="161"/>
        <v>no contextual</v>
      </c>
      <c r="AQ1040" s="32"/>
      <c r="AR1040" s="32"/>
      <c r="AS1040" s="32"/>
      <c r="AT1040" s="32"/>
    </row>
    <row r="1041" spans="2:46" ht="15" customHeight="1" x14ac:dyDescent="0.25">
      <c r="B1041" s="32">
        <v>20161033</v>
      </c>
      <c r="C1041" s="32"/>
      <c r="D1041" s="32"/>
      <c r="E1041" s="32"/>
      <c r="F1041" s="32"/>
      <c r="G1041" s="244"/>
      <c r="H1041" s="244"/>
      <c r="I1041" s="91">
        <f t="shared" si="166"/>
        <v>0</v>
      </c>
      <c r="J1041" s="32"/>
      <c r="K1041" s="32"/>
      <c r="L1041" s="32"/>
      <c r="M1041" s="32"/>
      <c r="N1041" s="32"/>
      <c r="O1041" s="32"/>
      <c r="P1041" s="32"/>
      <c r="Q1041" s="32"/>
      <c r="R1041" s="186"/>
      <c r="S1041" s="186"/>
      <c r="T1041" s="254"/>
      <c r="U1041" s="254">
        <f t="shared" si="162"/>
        <v>0</v>
      </c>
      <c r="V1041" s="254">
        <f t="shared" si="163"/>
        <v>0</v>
      </c>
      <c r="W1041" s="255"/>
      <c r="X1041" s="26">
        <f t="shared" si="167"/>
        <v>0</v>
      </c>
      <c r="Y1041" s="26">
        <f t="shared" si="164"/>
        <v>0</v>
      </c>
      <c r="Z1041" s="26">
        <f t="shared" si="165"/>
        <v>0</v>
      </c>
      <c r="AA1041" s="32" t="str">
        <f t="shared" si="168"/>
        <v>-</v>
      </c>
      <c r="AB1041" s="289"/>
      <c r="AC1041" s="289"/>
      <c r="AD1041" s="32">
        <v>3</v>
      </c>
      <c r="AE1041" s="32" t="str">
        <f t="shared" si="169"/>
        <v>25</v>
      </c>
      <c r="AF1041" s="32"/>
      <c r="AG1041" s="32"/>
      <c r="AH1041" s="32"/>
      <c r="AI1041" s="32"/>
      <c r="AJ1041" s="32"/>
      <c r="AK1041" s="32"/>
      <c r="AL1041" s="32"/>
      <c r="AM1041" s="32">
        <v>906</v>
      </c>
      <c r="AN1041" s="32" t="str">
        <f t="shared" si="160"/>
        <v>No Retargeting</v>
      </c>
      <c r="AO1041" s="32" t="s">
        <v>589</v>
      </c>
      <c r="AP1041" s="32" t="str">
        <f t="shared" si="161"/>
        <v>no contextual</v>
      </c>
      <c r="AQ1041" s="32"/>
      <c r="AR1041" s="32"/>
      <c r="AS1041" s="32"/>
      <c r="AT1041" s="32"/>
    </row>
    <row r="1042" spans="2:46" ht="15" customHeight="1" x14ac:dyDescent="0.25">
      <c r="B1042" s="32">
        <v>20161034</v>
      </c>
      <c r="C1042" s="32"/>
      <c r="D1042" s="32"/>
      <c r="E1042" s="32"/>
      <c r="F1042" s="32"/>
      <c r="G1042" s="244"/>
      <c r="H1042" s="244"/>
      <c r="I1042" s="91">
        <f t="shared" si="166"/>
        <v>0</v>
      </c>
      <c r="J1042" s="32"/>
      <c r="K1042" s="32"/>
      <c r="L1042" s="32"/>
      <c r="M1042" s="32"/>
      <c r="N1042" s="32"/>
      <c r="O1042" s="32"/>
      <c r="P1042" s="32"/>
      <c r="Q1042" s="32"/>
      <c r="R1042" s="186"/>
      <c r="S1042" s="186"/>
      <c r="T1042" s="254"/>
      <c r="U1042" s="254">
        <f t="shared" si="162"/>
        <v>0</v>
      </c>
      <c r="V1042" s="254">
        <f t="shared" si="163"/>
        <v>0</v>
      </c>
      <c r="W1042" s="255"/>
      <c r="X1042" s="26">
        <f t="shared" si="167"/>
        <v>0</v>
      </c>
      <c r="Y1042" s="26">
        <f t="shared" si="164"/>
        <v>0</v>
      </c>
      <c r="Z1042" s="26">
        <f t="shared" si="165"/>
        <v>0</v>
      </c>
      <c r="AA1042" s="32" t="str">
        <f t="shared" si="168"/>
        <v>-</v>
      </c>
      <c r="AB1042" s="289"/>
      <c r="AC1042" s="289"/>
      <c r="AD1042" s="32">
        <v>3</v>
      </c>
      <c r="AE1042" s="32" t="str">
        <f t="shared" si="169"/>
        <v>25</v>
      </c>
      <c r="AF1042" s="32"/>
      <c r="AG1042" s="32"/>
      <c r="AH1042" s="32"/>
      <c r="AI1042" s="32"/>
      <c r="AJ1042" s="32"/>
      <c r="AK1042" s="32"/>
      <c r="AL1042" s="32"/>
      <c r="AM1042" s="32">
        <v>907</v>
      </c>
      <c r="AN1042" s="32" t="str">
        <f t="shared" si="160"/>
        <v>No Retargeting</v>
      </c>
      <c r="AO1042" s="32" t="s">
        <v>589</v>
      </c>
      <c r="AP1042" s="32" t="str">
        <f t="shared" si="161"/>
        <v>no contextual</v>
      </c>
      <c r="AQ1042" s="32"/>
      <c r="AR1042" s="32"/>
      <c r="AS1042" s="32"/>
      <c r="AT1042" s="32"/>
    </row>
    <row r="1043" spans="2:46" ht="15" customHeight="1" x14ac:dyDescent="0.25">
      <c r="B1043" s="32">
        <v>20161035</v>
      </c>
      <c r="C1043" s="32"/>
      <c r="D1043" s="32"/>
      <c r="E1043" s="32"/>
      <c r="F1043" s="32"/>
      <c r="G1043" s="244"/>
      <c r="H1043" s="244"/>
      <c r="I1043" s="91">
        <f t="shared" si="166"/>
        <v>0</v>
      </c>
      <c r="J1043" s="32"/>
      <c r="K1043" s="32"/>
      <c r="L1043" s="32"/>
      <c r="M1043" s="32"/>
      <c r="N1043" s="32"/>
      <c r="O1043" s="32"/>
      <c r="P1043" s="32"/>
      <c r="Q1043" s="32"/>
      <c r="R1043" s="186"/>
      <c r="S1043" s="186"/>
      <c r="T1043" s="254"/>
      <c r="U1043" s="254">
        <f t="shared" si="162"/>
        <v>0</v>
      </c>
      <c r="V1043" s="254">
        <f t="shared" si="163"/>
        <v>0</v>
      </c>
      <c r="W1043" s="255"/>
      <c r="X1043" s="26">
        <f t="shared" si="167"/>
        <v>0</v>
      </c>
      <c r="Y1043" s="26">
        <f t="shared" si="164"/>
        <v>0</v>
      </c>
      <c r="Z1043" s="26">
        <f t="shared" si="165"/>
        <v>0</v>
      </c>
      <c r="AA1043" s="32" t="str">
        <f t="shared" si="168"/>
        <v>-</v>
      </c>
      <c r="AB1043" s="289"/>
      <c r="AC1043" s="289"/>
      <c r="AD1043" s="32">
        <v>3</v>
      </c>
      <c r="AE1043" s="32" t="str">
        <f t="shared" si="169"/>
        <v>25</v>
      </c>
      <c r="AF1043" s="32"/>
      <c r="AG1043" s="32"/>
      <c r="AH1043" s="32"/>
      <c r="AI1043" s="32"/>
      <c r="AJ1043" s="32"/>
      <c r="AK1043" s="32"/>
      <c r="AL1043" s="32"/>
      <c r="AM1043" s="32">
        <v>908</v>
      </c>
      <c r="AN1043" s="32" t="str">
        <f t="shared" si="160"/>
        <v>No Retargeting</v>
      </c>
      <c r="AO1043" s="32" t="s">
        <v>589</v>
      </c>
      <c r="AP1043" s="32" t="str">
        <f t="shared" si="161"/>
        <v>no contextual</v>
      </c>
      <c r="AQ1043" s="32"/>
      <c r="AR1043" s="32"/>
      <c r="AS1043" s="32"/>
      <c r="AT1043" s="32"/>
    </row>
    <row r="1044" spans="2:46" ht="15" customHeight="1" x14ac:dyDescent="0.25">
      <c r="B1044" s="32">
        <v>20161036</v>
      </c>
      <c r="C1044" s="32"/>
      <c r="D1044" s="32"/>
      <c r="E1044" s="32"/>
      <c r="F1044" s="32"/>
      <c r="G1044" s="244"/>
      <c r="H1044" s="244"/>
      <c r="I1044" s="91">
        <f t="shared" si="166"/>
        <v>0</v>
      </c>
      <c r="J1044" s="32"/>
      <c r="K1044" s="32"/>
      <c r="L1044" s="32"/>
      <c r="M1044" s="32"/>
      <c r="N1044" s="32"/>
      <c r="O1044" s="32"/>
      <c r="P1044" s="32"/>
      <c r="Q1044" s="32"/>
      <c r="R1044" s="186"/>
      <c r="S1044" s="186"/>
      <c r="T1044" s="254"/>
      <c r="U1044" s="254">
        <f t="shared" si="162"/>
        <v>0</v>
      </c>
      <c r="V1044" s="254">
        <f t="shared" si="163"/>
        <v>0</v>
      </c>
      <c r="W1044" s="255"/>
      <c r="X1044" s="26">
        <f t="shared" si="167"/>
        <v>0</v>
      </c>
      <c r="Y1044" s="26">
        <f t="shared" si="164"/>
        <v>0</v>
      </c>
      <c r="Z1044" s="26">
        <f t="shared" si="165"/>
        <v>0</v>
      </c>
      <c r="AA1044" s="32" t="str">
        <f t="shared" si="168"/>
        <v>-</v>
      </c>
      <c r="AB1044" s="289"/>
      <c r="AC1044" s="289"/>
      <c r="AD1044" s="32">
        <v>3</v>
      </c>
      <c r="AE1044" s="32" t="str">
        <f t="shared" si="169"/>
        <v>25</v>
      </c>
      <c r="AF1044" s="32"/>
      <c r="AG1044" s="32"/>
      <c r="AH1044" s="32"/>
      <c r="AI1044" s="32"/>
      <c r="AJ1044" s="32"/>
      <c r="AK1044" s="32"/>
      <c r="AL1044" s="32"/>
      <c r="AM1044" s="32">
        <v>909</v>
      </c>
      <c r="AN1044" s="32" t="str">
        <f t="shared" si="160"/>
        <v>No Retargeting</v>
      </c>
      <c r="AO1044" s="32" t="s">
        <v>589</v>
      </c>
      <c r="AP1044" s="32" t="str">
        <f t="shared" si="161"/>
        <v>no contextual</v>
      </c>
      <c r="AQ1044" s="32"/>
      <c r="AR1044" s="32"/>
      <c r="AS1044" s="32"/>
      <c r="AT1044" s="32"/>
    </row>
    <row r="1045" spans="2:46" ht="15" customHeight="1" x14ac:dyDescent="0.25">
      <c r="B1045" s="32">
        <v>20161037</v>
      </c>
      <c r="C1045" s="32"/>
      <c r="D1045" s="32"/>
      <c r="E1045" s="32"/>
      <c r="F1045" s="32"/>
      <c r="G1045" s="244"/>
      <c r="H1045" s="244"/>
      <c r="I1045" s="91">
        <f t="shared" si="166"/>
        <v>0</v>
      </c>
      <c r="J1045" s="32"/>
      <c r="K1045" s="32"/>
      <c r="L1045" s="32"/>
      <c r="M1045" s="32"/>
      <c r="N1045" s="32"/>
      <c r="O1045" s="32"/>
      <c r="P1045" s="32"/>
      <c r="Q1045" s="32"/>
      <c r="R1045" s="186"/>
      <c r="S1045" s="186"/>
      <c r="T1045" s="254"/>
      <c r="U1045" s="254">
        <f t="shared" si="162"/>
        <v>0</v>
      </c>
      <c r="V1045" s="254">
        <f t="shared" si="163"/>
        <v>0</v>
      </c>
      <c r="W1045" s="255"/>
      <c r="X1045" s="26">
        <f t="shared" si="167"/>
        <v>0</v>
      </c>
      <c r="Y1045" s="26">
        <f t="shared" si="164"/>
        <v>0</v>
      </c>
      <c r="Z1045" s="26">
        <f t="shared" si="165"/>
        <v>0</v>
      </c>
      <c r="AA1045" s="32" t="str">
        <f t="shared" si="168"/>
        <v>-</v>
      </c>
      <c r="AB1045" s="289"/>
      <c r="AC1045" s="289"/>
      <c r="AD1045" s="32">
        <v>3</v>
      </c>
      <c r="AE1045" s="32" t="str">
        <f t="shared" si="169"/>
        <v>25</v>
      </c>
      <c r="AF1045" s="32"/>
      <c r="AG1045" s="32"/>
      <c r="AH1045" s="32"/>
      <c r="AI1045" s="32"/>
      <c r="AJ1045" s="32"/>
      <c r="AK1045" s="32"/>
      <c r="AL1045" s="32"/>
      <c r="AM1045" s="32">
        <v>910</v>
      </c>
      <c r="AN1045" s="32" t="str">
        <f t="shared" si="160"/>
        <v>No Retargeting</v>
      </c>
      <c r="AO1045" s="32" t="s">
        <v>589</v>
      </c>
      <c r="AP1045" s="32" t="str">
        <f t="shared" si="161"/>
        <v>no contextual</v>
      </c>
      <c r="AQ1045" s="32"/>
      <c r="AR1045" s="32"/>
      <c r="AS1045" s="32"/>
      <c r="AT1045" s="32"/>
    </row>
    <row r="1046" spans="2:46" ht="15" customHeight="1" x14ac:dyDescent="0.25">
      <c r="B1046" s="32">
        <v>20161038</v>
      </c>
      <c r="C1046" s="32"/>
      <c r="D1046" s="32"/>
      <c r="E1046" s="32"/>
      <c r="F1046" s="32"/>
      <c r="G1046" s="244"/>
      <c r="H1046" s="244"/>
      <c r="I1046" s="91">
        <f t="shared" si="166"/>
        <v>0</v>
      </c>
      <c r="J1046" s="32"/>
      <c r="K1046" s="32"/>
      <c r="L1046" s="32"/>
      <c r="M1046" s="32"/>
      <c r="N1046" s="32"/>
      <c r="O1046" s="32"/>
      <c r="P1046" s="32"/>
      <c r="Q1046" s="32"/>
      <c r="R1046" s="186"/>
      <c r="S1046" s="186"/>
      <c r="T1046" s="254"/>
      <c r="U1046" s="254">
        <f t="shared" si="162"/>
        <v>0</v>
      </c>
      <c r="V1046" s="254">
        <f t="shared" si="163"/>
        <v>0</v>
      </c>
      <c r="W1046" s="255"/>
      <c r="X1046" s="26">
        <f t="shared" si="167"/>
        <v>0</v>
      </c>
      <c r="Y1046" s="26">
        <f t="shared" si="164"/>
        <v>0</v>
      </c>
      <c r="Z1046" s="26">
        <f t="shared" si="165"/>
        <v>0</v>
      </c>
      <c r="AA1046" s="32" t="str">
        <f t="shared" si="168"/>
        <v>-</v>
      </c>
      <c r="AB1046" s="289"/>
      <c r="AC1046" s="289"/>
      <c r="AD1046" s="32">
        <v>3</v>
      </c>
      <c r="AE1046" s="32" t="str">
        <f t="shared" si="169"/>
        <v>25</v>
      </c>
      <c r="AF1046" s="32"/>
      <c r="AG1046" s="32"/>
      <c r="AH1046" s="32"/>
      <c r="AI1046" s="32"/>
      <c r="AJ1046" s="32"/>
      <c r="AK1046" s="32"/>
      <c r="AL1046" s="32"/>
      <c r="AM1046" s="32">
        <v>911</v>
      </c>
      <c r="AN1046" s="32" t="str">
        <f t="shared" si="160"/>
        <v>No Retargeting</v>
      </c>
      <c r="AO1046" s="32" t="s">
        <v>589</v>
      </c>
      <c r="AP1046" s="32" t="str">
        <f t="shared" si="161"/>
        <v>no contextual</v>
      </c>
      <c r="AQ1046" s="32"/>
      <c r="AR1046" s="32"/>
      <c r="AS1046" s="32"/>
      <c r="AT1046" s="32"/>
    </row>
    <row r="1047" spans="2:46" ht="15" customHeight="1" x14ac:dyDescent="0.25">
      <c r="B1047" s="32">
        <v>20161039</v>
      </c>
      <c r="C1047" s="32"/>
      <c r="D1047" s="32"/>
      <c r="E1047" s="32"/>
      <c r="F1047" s="32"/>
      <c r="G1047" s="244"/>
      <c r="H1047" s="244"/>
      <c r="I1047" s="91">
        <f t="shared" si="166"/>
        <v>0</v>
      </c>
      <c r="J1047" s="32"/>
      <c r="K1047" s="32"/>
      <c r="L1047" s="32"/>
      <c r="M1047" s="32"/>
      <c r="N1047" s="32"/>
      <c r="O1047" s="32"/>
      <c r="P1047" s="32"/>
      <c r="Q1047" s="32"/>
      <c r="R1047" s="186"/>
      <c r="S1047" s="186"/>
      <c r="T1047" s="254"/>
      <c r="U1047" s="254">
        <f t="shared" si="162"/>
        <v>0</v>
      </c>
      <c r="V1047" s="254">
        <f t="shared" si="163"/>
        <v>0</v>
      </c>
      <c r="W1047" s="255"/>
      <c r="X1047" s="26">
        <f t="shared" si="167"/>
        <v>0</v>
      </c>
      <c r="Y1047" s="26">
        <f t="shared" si="164"/>
        <v>0</v>
      </c>
      <c r="Z1047" s="26">
        <f t="shared" si="165"/>
        <v>0</v>
      </c>
      <c r="AA1047" s="32" t="str">
        <f t="shared" si="168"/>
        <v>-</v>
      </c>
      <c r="AB1047" s="289"/>
      <c r="AC1047" s="289"/>
      <c r="AD1047" s="32">
        <v>3</v>
      </c>
      <c r="AE1047" s="32" t="str">
        <f t="shared" si="169"/>
        <v>25</v>
      </c>
      <c r="AF1047" s="32"/>
      <c r="AG1047" s="32"/>
      <c r="AH1047" s="32"/>
      <c r="AI1047" s="32"/>
      <c r="AJ1047" s="32"/>
      <c r="AK1047" s="32"/>
      <c r="AL1047" s="32"/>
      <c r="AM1047" s="32">
        <v>912</v>
      </c>
      <c r="AN1047" s="32" t="str">
        <f t="shared" si="160"/>
        <v>No Retargeting</v>
      </c>
      <c r="AO1047" s="32" t="s">
        <v>589</v>
      </c>
      <c r="AP1047" s="32" t="str">
        <f t="shared" si="161"/>
        <v>no contextual</v>
      </c>
      <c r="AQ1047" s="32"/>
      <c r="AR1047" s="32"/>
      <c r="AS1047" s="32"/>
      <c r="AT1047" s="32"/>
    </row>
    <row r="1048" spans="2:46" ht="15" customHeight="1" x14ac:dyDescent="0.25">
      <c r="B1048" s="32">
        <v>20161040</v>
      </c>
      <c r="C1048" s="32"/>
      <c r="D1048" s="32"/>
      <c r="E1048" s="32"/>
      <c r="F1048" s="32"/>
      <c r="G1048" s="244"/>
      <c r="H1048" s="244"/>
      <c r="I1048" s="91">
        <f t="shared" si="166"/>
        <v>0</v>
      </c>
      <c r="J1048" s="32"/>
      <c r="K1048" s="32"/>
      <c r="L1048" s="32"/>
      <c r="M1048" s="32"/>
      <c r="N1048" s="32"/>
      <c r="O1048" s="32"/>
      <c r="P1048" s="32"/>
      <c r="Q1048" s="32"/>
      <c r="R1048" s="186"/>
      <c r="S1048" s="186"/>
      <c r="T1048" s="254"/>
      <c r="U1048" s="254">
        <f t="shared" si="162"/>
        <v>0</v>
      </c>
      <c r="V1048" s="254">
        <f t="shared" si="163"/>
        <v>0</v>
      </c>
      <c r="W1048" s="255"/>
      <c r="X1048" s="26">
        <f t="shared" si="167"/>
        <v>0</v>
      </c>
      <c r="Y1048" s="26">
        <f t="shared" si="164"/>
        <v>0</v>
      </c>
      <c r="Z1048" s="26">
        <f t="shared" si="165"/>
        <v>0</v>
      </c>
      <c r="AA1048" s="32" t="str">
        <f t="shared" si="168"/>
        <v>-</v>
      </c>
      <c r="AB1048" s="289"/>
      <c r="AC1048" s="289"/>
      <c r="AD1048" s="32">
        <v>3</v>
      </c>
      <c r="AE1048" s="32" t="str">
        <f t="shared" si="169"/>
        <v>25</v>
      </c>
      <c r="AF1048" s="32"/>
      <c r="AG1048" s="32"/>
      <c r="AH1048" s="32"/>
      <c r="AI1048" s="32"/>
      <c r="AJ1048" s="32"/>
      <c r="AK1048" s="32"/>
      <c r="AL1048" s="32"/>
      <c r="AM1048" s="32">
        <v>913</v>
      </c>
      <c r="AN1048" s="32" t="str">
        <f t="shared" si="160"/>
        <v>No Retargeting</v>
      </c>
      <c r="AO1048" s="32" t="s">
        <v>589</v>
      </c>
      <c r="AP1048" s="32" t="str">
        <f t="shared" si="161"/>
        <v>no contextual</v>
      </c>
      <c r="AQ1048" s="32"/>
      <c r="AR1048" s="32"/>
      <c r="AS1048" s="32"/>
      <c r="AT1048" s="32"/>
    </row>
    <row r="1049" spans="2:46" ht="15" customHeight="1" x14ac:dyDescent="0.25">
      <c r="B1049" s="32">
        <v>20161041</v>
      </c>
      <c r="C1049" s="32"/>
      <c r="D1049" s="32"/>
      <c r="E1049" s="32"/>
      <c r="F1049" s="32"/>
      <c r="G1049" s="244"/>
      <c r="H1049" s="244"/>
      <c r="I1049" s="91">
        <f t="shared" si="166"/>
        <v>0</v>
      </c>
      <c r="J1049" s="32"/>
      <c r="K1049" s="32"/>
      <c r="L1049" s="32"/>
      <c r="M1049" s="32"/>
      <c r="N1049" s="32"/>
      <c r="O1049" s="32"/>
      <c r="P1049" s="32"/>
      <c r="Q1049" s="32"/>
      <c r="R1049" s="186"/>
      <c r="S1049" s="186"/>
      <c r="T1049" s="254"/>
      <c r="U1049" s="254">
        <f t="shared" si="162"/>
        <v>0</v>
      </c>
      <c r="V1049" s="254">
        <f t="shared" si="163"/>
        <v>0</v>
      </c>
      <c r="W1049" s="255"/>
      <c r="X1049" s="26">
        <f t="shared" si="167"/>
        <v>0</v>
      </c>
      <c r="Y1049" s="26">
        <f t="shared" si="164"/>
        <v>0</v>
      </c>
      <c r="Z1049" s="26">
        <f t="shared" si="165"/>
        <v>0</v>
      </c>
      <c r="AA1049" s="32" t="str">
        <f t="shared" si="168"/>
        <v>-</v>
      </c>
      <c r="AB1049" s="289"/>
      <c r="AC1049" s="289"/>
      <c r="AD1049" s="32">
        <v>3</v>
      </c>
      <c r="AE1049" s="32" t="str">
        <f t="shared" si="169"/>
        <v>25</v>
      </c>
      <c r="AF1049" s="32"/>
      <c r="AG1049" s="32"/>
      <c r="AH1049" s="32"/>
      <c r="AI1049" s="32"/>
      <c r="AJ1049" s="32"/>
      <c r="AK1049" s="32"/>
      <c r="AL1049" s="32"/>
      <c r="AM1049" s="32">
        <v>914</v>
      </c>
      <c r="AN1049" s="32" t="str">
        <f t="shared" si="160"/>
        <v>No Retargeting</v>
      </c>
      <c r="AO1049" s="32" t="s">
        <v>589</v>
      </c>
      <c r="AP1049" s="32" t="str">
        <f t="shared" si="161"/>
        <v>no contextual</v>
      </c>
      <c r="AQ1049" s="32"/>
      <c r="AR1049" s="32"/>
      <c r="AS1049" s="32"/>
      <c r="AT1049" s="32"/>
    </row>
    <row r="1050" spans="2:46" ht="15" customHeight="1" x14ac:dyDescent="0.25">
      <c r="B1050" s="32">
        <v>20161042</v>
      </c>
      <c r="C1050" s="32"/>
      <c r="D1050" s="32"/>
      <c r="E1050" s="32"/>
      <c r="F1050" s="32"/>
      <c r="G1050" s="244"/>
      <c r="H1050" s="244"/>
      <c r="I1050" s="91">
        <f t="shared" si="166"/>
        <v>0</v>
      </c>
      <c r="J1050" s="32"/>
      <c r="K1050" s="32"/>
      <c r="L1050" s="32"/>
      <c r="M1050" s="32"/>
      <c r="N1050" s="32"/>
      <c r="O1050" s="32"/>
      <c r="P1050" s="32"/>
      <c r="Q1050" s="32"/>
      <c r="R1050" s="186"/>
      <c r="S1050" s="186"/>
      <c r="T1050" s="254"/>
      <c r="U1050" s="254">
        <f t="shared" si="162"/>
        <v>0</v>
      </c>
      <c r="V1050" s="254">
        <f t="shared" si="163"/>
        <v>0</v>
      </c>
      <c r="W1050" s="255"/>
      <c r="X1050" s="26">
        <f t="shared" si="167"/>
        <v>0</v>
      </c>
      <c r="Y1050" s="26">
        <f t="shared" si="164"/>
        <v>0</v>
      </c>
      <c r="Z1050" s="26">
        <f t="shared" si="165"/>
        <v>0</v>
      </c>
      <c r="AA1050" s="32" t="str">
        <f t="shared" si="168"/>
        <v>-</v>
      </c>
      <c r="AB1050" s="289"/>
      <c r="AC1050" s="289"/>
      <c r="AD1050" s="32">
        <v>3</v>
      </c>
      <c r="AE1050" s="32" t="str">
        <f t="shared" si="169"/>
        <v>25</v>
      </c>
      <c r="AF1050" s="32"/>
      <c r="AG1050" s="32"/>
      <c r="AH1050" s="32"/>
      <c r="AI1050" s="32"/>
      <c r="AJ1050" s="32"/>
      <c r="AK1050" s="32"/>
      <c r="AL1050" s="32"/>
      <c r="AM1050" s="32">
        <v>915</v>
      </c>
      <c r="AN1050" s="32" t="str">
        <f t="shared" si="160"/>
        <v>No Retargeting</v>
      </c>
      <c r="AO1050" s="32" t="s">
        <v>589</v>
      </c>
      <c r="AP1050" s="32" t="str">
        <f t="shared" si="161"/>
        <v>no contextual</v>
      </c>
      <c r="AQ1050" s="32"/>
      <c r="AR1050" s="32"/>
      <c r="AS1050" s="32"/>
      <c r="AT1050" s="32"/>
    </row>
    <row r="1051" spans="2:46" ht="15" customHeight="1" x14ac:dyDescent="0.25">
      <c r="B1051" s="32">
        <v>20161043</v>
      </c>
      <c r="C1051" s="32"/>
      <c r="D1051" s="32"/>
      <c r="E1051" s="32"/>
      <c r="F1051" s="32"/>
      <c r="G1051" s="244"/>
      <c r="H1051" s="244"/>
      <c r="I1051" s="91">
        <f t="shared" si="166"/>
        <v>0</v>
      </c>
      <c r="J1051" s="32"/>
      <c r="K1051" s="32"/>
      <c r="L1051" s="32"/>
      <c r="M1051" s="32"/>
      <c r="N1051" s="32"/>
      <c r="O1051" s="32"/>
      <c r="P1051" s="32"/>
      <c r="Q1051" s="32"/>
      <c r="R1051" s="186"/>
      <c r="S1051" s="186"/>
      <c r="T1051" s="254"/>
      <c r="U1051" s="254">
        <f t="shared" si="162"/>
        <v>0</v>
      </c>
      <c r="V1051" s="254">
        <f t="shared" si="163"/>
        <v>0</v>
      </c>
      <c r="W1051" s="255"/>
      <c r="X1051" s="26">
        <f t="shared" si="167"/>
        <v>0</v>
      </c>
      <c r="Y1051" s="26">
        <f t="shared" si="164"/>
        <v>0</v>
      </c>
      <c r="Z1051" s="26">
        <f t="shared" si="165"/>
        <v>0</v>
      </c>
      <c r="AA1051" s="32" t="str">
        <f t="shared" si="168"/>
        <v>-</v>
      </c>
      <c r="AB1051" s="289"/>
      <c r="AC1051" s="289"/>
      <c r="AD1051" s="32">
        <v>3</v>
      </c>
      <c r="AE1051" s="32" t="str">
        <f t="shared" si="169"/>
        <v>25</v>
      </c>
      <c r="AF1051" s="32"/>
      <c r="AG1051" s="32"/>
      <c r="AH1051" s="32"/>
      <c r="AI1051" s="32"/>
      <c r="AJ1051" s="32"/>
      <c r="AK1051" s="32"/>
      <c r="AL1051" s="32"/>
      <c r="AM1051" s="32">
        <v>916</v>
      </c>
      <c r="AN1051" s="32" t="str">
        <f t="shared" si="160"/>
        <v>No Retargeting</v>
      </c>
      <c r="AO1051" s="32" t="s">
        <v>589</v>
      </c>
      <c r="AP1051" s="32" t="str">
        <f t="shared" si="161"/>
        <v>no contextual</v>
      </c>
      <c r="AQ1051" s="32"/>
      <c r="AR1051" s="32"/>
      <c r="AS1051" s="32"/>
      <c r="AT1051" s="32"/>
    </row>
    <row r="1052" spans="2:46" ht="15" customHeight="1" x14ac:dyDescent="0.25">
      <c r="B1052" s="32">
        <v>20161044</v>
      </c>
      <c r="C1052" s="32"/>
      <c r="D1052" s="32"/>
      <c r="E1052" s="32"/>
      <c r="F1052" s="32"/>
      <c r="G1052" s="244"/>
      <c r="H1052" s="244"/>
      <c r="I1052" s="91">
        <f t="shared" si="166"/>
        <v>0</v>
      </c>
      <c r="J1052" s="32"/>
      <c r="K1052" s="32"/>
      <c r="L1052" s="32"/>
      <c r="M1052" s="32"/>
      <c r="N1052" s="32"/>
      <c r="O1052" s="32"/>
      <c r="P1052" s="32"/>
      <c r="Q1052" s="32"/>
      <c r="R1052" s="186"/>
      <c r="S1052" s="186"/>
      <c r="T1052" s="254"/>
      <c r="U1052" s="254">
        <f t="shared" si="162"/>
        <v>0</v>
      </c>
      <c r="V1052" s="254">
        <f t="shared" si="163"/>
        <v>0</v>
      </c>
      <c r="W1052" s="255"/>
      <c r="X1052" s="26">
        <f t="shared" si="167"/>
        <v>0</v>
      </c>
      <c r="Y1052" s="26">
        <f t="shared" si="164"/>
        <v>0</v>
      </c>
      <c r="Z1052" s="26">
        <f t="shared" si="165"/>
        <v>0</v>
      </c>
      <c r="AA1052" s="32" t="str">
        <f t="shared" si="168"/>
        <v>-</v>
      </c>
      <c r="AB1052" s="289"/>
      <c r="AC1052" s="289"/>
      <c r="AD1052" s="32">
        <v>3</v>
      </c>
      <c r="AE1052" s="32" t="str">
        <f t="shared" si="169"/>
        <v>25</v>
      </c>
      <c r="AF1052" s="32"/>
      <c r="AG1052" s="32"/>
      <c r="AH1052" s="32"/>
      <c r="AI1052" s="32"/>
      <c r="AJ1052" s="32"/>
      <c r="AK1052" s="32"/>
      <c r="AL1052" s="32"/>
      <c r="AM1052" s="32">
        <v>917</v>
      </c>
      <c r="AN1052" s="32" t="str">
        <f t="shared" si="160"/>
        <v>No Retargeting</v>
      </c>
      <c r="AO1052" s="32" t="s">
        <v>589</v>
      </c>
      <c r="AP1052" s="32" t="str">
        <f t="shared" si="161"/>
        <v>no contextual</v>
      </c>
      <c r="AQ1052" s="32"/>
      <c r="AR1052" s="32"/>
      <c r="AS1052" s="32"/>
      <c r="AT1052" s="32"/>
    </row>
    <row r="1053" spans="2:46" ht="15" customHeight="1" x14ac:dyDescent="0.25">
      <c r="B1053" s="32">
        <v>20161045</v>
      </c>
      <c r="C1053" s="32"/>
      <c r="D1053" s="32"/>
      <c r="E1053" s="32"/>
      <c r="F1053" s="32"/>
      <c r="G1053" s="244"/>
      <c r="H1053" s="244"/>
      <c r="I1053" s="91">
        <f t="shared" si="166"/>
        <v>0</v>
      </c>
      <c r="J1053" s="32"/>
      <c r="K1053" s="32"/>
      <c r="L1053" s="32"/>
      <c r="M1053" s="32"/>
      <c r="N1053" s="32"/>
      <c r="O1053" s="32"/>
      <c r="P1053" s="32"/>
      <c r="Q1053" s="32"/>
      <c r="R1053" s="186"/>
      <c r="S1053" s="186"/>
      <c r="T1053" s="254"/>
      <c r="U1053" s="254">
        <f t="shared" si="162"/>
        <v>0</v>
      </c>
      <c r="V1053" s="254">
        <f t="shared" si="163"/>
        <v>0</v>
      </c>
      <c r="W1053" s="255"/>
      <c r="X1053" s="26">
        <f t="shared" si="167"/>
        <v>0</v>
      </c>
      <c r="Y1053" s="26">
        <f t="shared" si="164"/>
        <v>0</v>
      </c>
      <c r="Z1053" s="26">
        <f t="shared" si="165"/>
        <v>0</v>
      </c>
      <c r="AA1053" s="32" t="str">
        <f t="shared" si="168"/>
        <v>-</v>
      </c>
      <c r="AB1053" s="289"/>
      <c r="AC1053" s="289"/>
      <c r="AD1053" s="32">
        <v>3</v>
      </c>
      <c r="AE1053" s="32" t="str">
        <f t="shared" si="169"/>
        <v>25</v>
      </c>
      <c r="AF1053" s="32"/>
      <c r="AG1053" s="32"/>
      <c r="AH1053" s="32"/>
      <c r="AI1053" s="32"/>
      <c r="AJ1053" s="32"/>
      <c r="AK1053" s="32"/>
      <c r="AL1053" s="32"/>
      <c r="AM1053" s="32">
        <v>918</v>
      </c>
      <c r="AN1053" s="32" t="str">
        <f t="shared" si="160"/>
        <v>No Retargeting</v>
      </c>
      <c r="AO1053" s="32" t="s">
        <v>589</v>
      </c>
      <c r="AP1053" s="32" t="str">
        <f t="shared" si="161"/>
        <v>no contextual</v>
      </c>
      <c r="AQ1053" s="32"/>
      <c r="AR1053" s="32"/>
      <c r="AS1053" s="32"/>
      <c r="AT1053" s="32"/>
    </row>
    <row r="1054" spans="2:46" ht="15" customHeight="1" x14ac:dyDescent="0.25">
      <c r="B1054" s="32">
        <v>20161046</v>
      </c>
      <c r="C1054" s="32"/>
      <c r="D1054" s="32"/>
      <c r="E1054" s="32"/>
      <c r="F1054" s="32"/>
      <c r="G1054" s="244"/>
      <c r="H1054" s="244"/>
      <c r="I1054" s="91">
        <f t="shared" si="166"/>
        <v>0</v>
      </c>
      <c r="J1054" s="32"/>
      <c r="K1054" s="32"/>
      <c r="L1054" s="32"/>
      <c r="M1054" s="32"/>
      <c r="N1054" s="32"/>
      <c r="O1054" s="32"/>
      <c r="P1054" s="32"/>
      <c r="Q1054" s="32"/>
      <c r="R1054" s="186"/>
      <c r="S1054" s="186"/>
      <c r="T1054" s="254"/>
      <c r="U1054" s="254">
        <f t="shared" si="162"/>
        <v>0</v>
      </c>
      <c r="V1054" s="254">
        <f t="shared" si="163"/>
        <v>0</v>
      </c>
      <c r="W1054" s="255"/>
      <c r="X1054" s="26">
        <f t="shared" si="167"/>
        <v>0</v>
      </c>
      <c r="Y1054" s="26">
        <f t="shared" si="164"/>
        <v>0</v>
      </c>
      <c r="Z1054" s="26">
        <f t="shared" si="165"/>
        <v>0</v>
      </c>
      <c r="AA1054" s="32" t="str">
        <f t="shared" si="168"/>
        <v>-</v>
      </c>
      <c r="AB1054" s="289"/>
      <c r="AC1054" s="289"/>
      <c r="AD1054" s="32">
        <v>3</v>
      </c>
      <c r="AE1054" s="32" t="str">
        <f t="shared" si="169"/>
        <v>25</v>
      </c>
      <c r="AF1054" s="32"/>
      <c r="AG1054" s="32"/>
      <c r="AH1054" s="32"/>
      <c r="AI1054" s="32"/>
      <c r="AJ1054" s="32"/>
      <c r="AK1054" s="32"/>
      <c r="AL1054" s="32"/>
      <c r="AM1054" s="32">
        <v>919</v>
      </c>
      <c r="AN1054" s="32" t="str">
        <f t="shared" si="160"/>
        <v>No Retargeting</v>
      </c>
      <c r="AO1054" s="32" t="s">
        <v>589</v>
      </c>
      <c r="AP1054" s="32" t="str">
        <f t="shared" si="161"/>
        <v>no contextual</v>
      </c>
      <c r="AQ1054" s="32"/>
      <c r="AR1054" s="32"/>
      <c r="AS1054" s="32"/>
      <c r="AT1054" s="32"/>
    </row>
    <row r="1055" spans="2:46" ht="15" customHeight="1" x14ac:dyDescent="0.25">
      <c r="B1055" s="32">
        <v>20161047</v>
      </c>
      <c r="C1055" s="32"/>
      <c r="D1055" s="32"/>
      <c r="E1055" s="32"/>
      <c r="F1055" s="32"/>
      <c r="G1055" s="244"/>
      <c r="H1055" s="244"/>
      <c r="I1055" s="91">
        <f t="shared" si="166"/>
        <v>0</v>
      </c>
      <c r="J1055" s="32"/>
      <c r="K1055" s="32"/>
      <c r="L1055" s="32"/>
      <c r="M1055" s="32"/>
      <c r="N1055" s="32"/>
      <c r="O1055" s="32"/>
      <c r="P1055" s="32"/>
      <c r="Q1055" s="32"/>
      <c r="R1055" s="186"/>
      <c r="S1055" s="186"/>
      <c r="T1055" s="254"/>
      <c r="U1055" s="254">
        <f t="shared" si="162"/>
        <v>0</v>
      </c>
      <c r="V1055" s="254">
        <f t="shared" si="163"/>
        <v>0</v>
      </c>
      <c r="W1055" s="255"/>
      <c r="X1055" s="26">
        <f t="shared" si="167"/>
        <v>0</v>
      </c>
      <c r="Y1055" s="26">
        <f t="shared" si="164"/>
        <v>0</v>
      </c>
      <c r="Z1055" s="26">
        <f t="shared" si="165"/>
        <v>0</v>
      </c>
      <c r="AA1055" s="32" t="str">
        <f t="shared" si="168"/>
        <v>-</v>
      </c>
      <c r="AB1055" s="289"/>
      <c r="AC1055" s="289"/>
      <c r="AD1055" s="32">
        <v>3</v>
      </c>
      <c r="AE1055" s="32" t="str">
        <f t="shared" si="169"/>
        <v>25</v>
      </c>
      <c r="AF1055" s="32"/>
      <c r="AG1055" s="32"/>
      <c r="AH1055" s="32"/>
      <c r="AI1055" s="32"/>
      <c r="AJ1055" s="32"/>
      <c r="AK1055" s="32"/>
      <c r="AL1055" s="32"/>
      <c r="AM1055" s="32">
        <v>920</v>
      </c>
      <c r="AN1055" s="32" t="str">
        <f t="shared" si="160"/>
        <v>No Retargeting</v>
      </c>
      <c r="AO1055" s="32" t="s">
        <v>589</v>
      </c>
      <c r="AP1055" s="32" t="str">
        <f t="shared" si="161"/>
        <v>no contextual</v>
      </c>
      <c r="AQ1055" s="32"/>
      <c r="AR1055" s="32"/>
      <c r="AS1055" s="32"/>
      <c r="AT1055" s="32"/>
    </row>
    <row r="1056" spans="2:46" ht="15" customHeight="1" x14ac:dyDescent="0.25">
      <c r="B1056" s="32">
        <v>20161048</v>
      </c>
      <c r="C1056" s="32"/>
      <c r="D1056" s="32"/>
      <c r="E1056" s="32"/>
      <c r="F1056" s="32"/>
      <c r="G1056" s="244"/>
      <c r="H1056" s="244"/>
      <c r="I1056" s="91">
        <f t="shared" si="166"/>
        <v>0</v>
      </c>
      <c r="J1056" s="32"/>
      <c r="K1056" s="32"/>
      <c r="L1056" s="32"/>
      <c r="M1056" s="32"/>
      <c r="N1056" s="32"/>
      <c r="O1056" s="32"/>
      <c r="P1056" s="32"/>
      <c r="Q1056" s="32"/>
      <c r="R1056" s="186"/>
      <c r="S1056" s="186"/>
      <c r="T1056" s="254"/>
      <c r="U1056" s="254">
        <f t="shared" si="162"/>
        <v>0</v>
      </c>
      <c r="V1056" s="254">
        <f t="shared" si="163"/>
        <v>0</v>
      </c>
      <c r="W1056" s="255"/>
      <c r="X1056" s="26">
        <f t="shared" si="167"/>
        <v>0</v>
      </c>
      <c r="Y1056" s="26">
        <f t="shared" si="164"/>
        <v>0</v>
      </c>
      <c r="Z1056" s="26">
        <f t="shared" si="165"/>
        <v>0</v>
      </c>
      <c r="AA1056" s="32" t="str">
        <f t="shared" si="168"/>
        <v>-</v>
      </c>
      <c r="AB1056" s="289"/>
      <c r="AC1056" s="289"/>
      <c r="AD1056" s="32">
        <v>3</v>
      </c>
      <c r="AE1056" s="32" t="str">
        <f t="shared" si="169"/>
        <v>25</v>
      </c>
      <c r="AF1056" s="32"/>
      <c r="AG1056" s="32"/>
      <c r="AH1056" s="32"/>
      <c r="AI1056" s="32"/>
      <c r="AJ1056" s="32"/>
      <c r="AK1056" s="32"/>
      <c r="AL1056" s="32"/>
      <c r="AM1056" s="32">
        <v>921</v>
      </c>
      <c r="AN1056" s="32" t="str">
        <f t="shared" si="160"/>
        <v>No Retargeting</v>
      </c>
      <c r="AO1056" s="32" t="s">
        <v>589</v>
      </c>
      <c r="AP1056" s="32" t="str">
        <f t="shared" si="161"/>
        <v>no contextual</v>
      </c>
      <c r="AQ1056" s="32"/>
      <c r="AR1056" s="32"/>
      <c r="AS1056" s="32"/>
      <c r="AT1056" s="32"/>
    </row>
    <row r="1057" spans="2:46" ht="15" customHeight="1" x14ac:dyDescent="0.25">
      <c r="B1057" s="32">
        <v>20161049</v>
      </c>
      <c r="C1057" s="32"/>
      <c r="D1057" s="32"/>
      <c r="E1057" s="32"/>
      <c r="F1057" s="32"/>
      <c r="G1057" s="244"/>
      <c r="H1057" s="244"/>
      <c r="I1057" s="91">
        <f t="shared" si="166"/>
        <v>0</v>
      </c>
      <c r="J1057" s="32"/>
      <c r="K1057" s="32"/>
      <c r="L1057" s="32"/>
      <c r="M1057" s="32"/>
      <c r="N1057" s="32"/>
      <c r="O1057" s="32"/>
      <c r="P1057" s="32"/>
      <c r="Q1057" s="32"/>
      <c r="R1057" s="186"/>
      <c r="S1057" s="186"/>
      <c r="T1057" s="254"/>
      <c r="U1057" s="254">
        <f t="shared" si="162"/>
        <v>0</v>
      </c>
      <c r="V1057" s="254">
        <f t="shared" si="163"/>
        <v>0</v>
      </c>
      <c r="W1057" s="255"/>
      <c r="X1057" s="26">
        <f t="shared" si="167"/>
        <v>0</v>
      </c>
      <c r="Y1057" s="26">
        <f t="shared" si="164"/>
        <v>0</v>
      </c>
      <c r="Z1057" s="26">
        <f t="shared" si="165"/>
        <v>0</v>
      </c>
      <c r="AA1057" s="32" t="str">
        <f t="shared" si="168"/>
        <v>-</v>
      </c>
      <c r="AB1057" s="289"/>
      <c r="AC1057" s="289"/>
      <c r="AD1057" s="32">
        <v>3</v>
      </c>
      <c r="AE1057" s="32" t="str">
        <f t="shared" si="169"/>
        <v>25</v>
      </c>
      <c r="AF1057" s="32"/>
      <c r="AG1057" s="32"/>
      <c r="AH1057" s="32"/>
      <c r="AI1057" s="32"/>
      <c r="AJ1057" s="32"/>
      <c r="AK1057" s="32"/>
      <c r="AL1057" s="32"/>
      <c r="AM1057" s="32">
        <v>922</v>
      </c>
      <c r="AN1057" s="32" t="str">
        <f t="shared" si="160"/>
        <v>No Retargeting</v>
      </c>
      <c r="AO1057" s="32" t="s">
        <v>589</v>
      </c>
      <c r="AP1057" s="32" t="str">
        <f t="shared" si="161"/>
        <v>no contextual</v>
      </c>
      <c r="AQ1057" s="32"/>
      <c r="AR1057" s="32"/>
      <c r="AS1057" s="32"/>
      <c r="AT1057" s="32"/>
    </row>
    <row r="1058" spans="2:46" ht="15" customHeight="1" x14ac:dyDescent="0.25">
      <c r="B1058" s="32">
        <v>20161050</v>
      </c>
      <c r="C1058" s="32"/>
      <c r="D1058" s="32"/>
      <c r="E1058" s="32"/>
      <c r="F1058" s="32"/>
      <c r="G1058" s="244"/>
      <c r="H1058" s="244"/>
      <c r="I1058" s="91">
        <f t="shared" si="166"/>
        <v>0</v>
      </c>
      <c r="J1058" s="32"/>
      <c r="K1058" s="32"/>
      <c r="L1058" s="32"/>
      <c r="M1058" s="32"/>
      <c r="N1058" s="32"/>
      <c r="O1058" s="32"/>
      <c r="P1058" s="32"/>
      <c r="Q1058" s="32"/>
      <c r="R1058" s="186"/>
      <c r="S1058" s="186"/>
      <c r="T1058" s="254"/>
      <c r="U1058" s="254">
        <f t="shared" si="162"/>
        <v>0</v>
      </c>
      <c r="V1058" s="254">
        <f t="shared" si="163"/>
        <v>0</v>
      </c>
      <c r="W1058" s="255"/>
      <c r="X1058" s="26">
        <f t="shared" si="167"/>
        <v>0</v>
      </c>
      <c r="Y1058" s="26">
        <f t="shared" si="164"/>
        <v>0</v>
      </c>
      <c r="Z1058" s="26">
        <f t="shared" si="165"/>
        <v>0</v>
      </c>
      <c r="AA1058" s="32" t="str">
        <f t="shared" si="168"/>
        <v>-</v>
      </c>
      <c r="AB1058" s="289"/>
      <c r="AC1058" s="289"/>
      <c r="AD1058" s="32">
        <v>3</v>
      </c>
      <c r="AE1058" s="32" t="str">
        <f t="shared" si="169"/>
        <v>25</v>
      </c>
      <c r="AF1058" s="32"/>
      <c r="AG1058" s="32"/>
      <c r="AH1058" s="32"/>
      <c r="AI1058" s="32"/>
      <c r="AJ1058" s="32"/>
      <c r="AK1058" s="32"/>
      <c r="AL1058" s="32"/>
      <c r="AM1058" s="32">
        <v>923</v>
      </c>
      <c r="AN1058" s="32" t="str">
        <f t="shared" si="160"/>
        <v>No Retargeting</v>
      </c>
      <c r="AO1058" s="32" t="s">
        <v>589</v>
      </c>
      <c r="AP1058" s="32" t="str">
        <f t="shared" si="161"/>
        <v>no contextual</v>
      </c>
      <c r="AQ1058" s="32"/>
      <c r="AR1058" s="32"/>
      <c r="AS1058" s="32"/>
      <c r="AT1058" s="32"/>
    </row>
    <row r="1059" spans="2:46" ht="15" customHeight="1" x14ac:dyDescent="0.25">
      <c r="B1059" s="32">
        <v>20161051</v>
      </c>
      <c r="C1059" s="32"/>
      <c r="D1059" s="32"/>
      <c r="E1059" s="32"/>
      <c r="F1059" s="32"/>
      <c r="G1059" s="244"/>
      <c r="H1059" s="244"/>
      <c r="I1059" s="91">
        <f t="shared" si="166"/>
        <v>0</v>
      </c>
      <c r="J1059" s="32"/>
      <c r="K1059" s="32"/>
      <c r="L1059" s="32"/>
      <c r="M1059" s="32"/>
      <c r="N1059" s="32"/>
      <c r="O1059" s="32"/>
      <c r="P1059" s="32"/>
      <c r="Q1059" s="32"/>
      <c r="R1059" s="186"/>
      <c r="S1059" s="186"/>
      <c r="T1059" s="254"/>
      <c r="U1059" s="254">
        <f t="shared" si="162"/>
        <v>0</v>
      </c>
      <c r="V1059" s="254">
        <f t="shared" si="163"/>
        <v>0</v>
      </c>
      <c r="W1059" s="255"/>
      <c r="X1059" s="26">
        <f t="shared" si="167"/>
        <v>0</v>
      </c>
      <c r="Y1059" s="26">
        <f t="shared" si="164"/>
        <v>0</v>
      </c>
      <c r="Z1059" s="26">
        <f t="shared" si="165"/>
        <v>0</v>
      </c>
      <c r="AA1059" s="32" t="str">
        <f t="shared" si="168"/>
        <v>-</v>
      </c>
      <c r="AB1059" s="289"/>
      <c r="AC1059" s="289"/>
      <c r="AD1059" s="32">
        <v>3</v>
      </c>
      <c r="AE1059" s="32" t="str">
        <f t="shared" si="169"/>
        <v>25</v>
      </c>
      <c r="AF1059" s="32"/>
      <c r="AG1059" s="32"/>
      <c r="AH1059" s="32"/>
      <c r="AI1059" s="32"/>
      <c r="AJ1059" s="32"/>
      <c r="AK1059" s="32"/>
      <c r="AL1059" s="32"/>
      <c r="AM1059" s="32">
        <v>924</v>
      </c>
      <c r="AN1059" s="32" t="str">
        <f t="shared" si="160"/>
        <v>No Retargeting</v>
      </c>
      <c r="AO1059" s="32" t="s">
        <v>589</v>
      </c>
      <c r="AP1059" s="32" t="str">
        <f t="shared" si="161"/>
        <v>no contextual</v>
      </c>
      <c r="AQ1059" s="32"/>
      <c r="AR1059" s="32"/>
      <c r="AS1059" s="32"/>
      <c r="AT1059" s="32"/>
    </row>
    <row r="1060" spans="2:46" ht="15" customHeight="1" x14ac:dyDescent="0.25">
      <c r="B1060" s="32">
        <v>20161052</v>
      </c>
      <c r="C1060" s="32"/>
      <c r="D1060" s="32"/>
      <c r="E1060" s="32"/>
      <c r="F1060" s="32"/>
      <c r="G1060" s="244"/>
      <c r="H1060" s="244"/>
      <c r="I1060" s="91">
        <f t="shared" si="166"/>
        <v>0</v>
      </c>
      <c r="J1060" s="32"/>
      <c r="K1060" s="32"/>
      <c r="L1060" s="32"/>
      <c r="M1060" s="32"/>
      <c r="N1060" s="32"/>
      <c r="O1060" s="32"/>
      <c r="P1060" s="32"/>
      <c r="Q1060" s="32"/>
      <c r="R1060" s="186"/>
      <c r="S1060" s="186"/>
      <c r="T1060" s="254"/>
      <c r="U1060" s="254">
        <f t="shared" si="162"/>
        <v>0</v>
      </c>
      <c r="V1060" s="254">
        <f t="shared" si="163"/>
        <v>0</v>
      </c>
      <c r="W1060" s="255"/>
      <c r="X1060" s="26">
        <f t="shared" si="167"/>
        <v>0</v>
      </c>
      <c r="Y1060" s="26">
        <f t="shared" si="164"/>
        <v>0</v>
      </c>
      <c r="Z1060" s="26">
        <f t="shared" si="165"/>
        <v>0</v>
      </c>
      <c r="AA1060" s="32" t="str">
        <f t="shared" si="168"/>
        <v>-</v>
      </c>
      <c r="AB1060" s="289"/>
      <c r="AC1060" s="289"/>
      <c r="AD1060" s="32">
        <v>3</v>
      </c>
      <c r="AE1060" s="32" t="str">
        <f t="shared" si="169"/>
        <v>25</v>
      </c>
      <c r="AF1060" s="32"/>
      <c r="AG1060" s="32"/>
      <c r="AH1060" s="32"/>
      <c r="AI1060" s="32"/>
      <c r="AJ1060" s="32"/>
      <c r="AK1060" s="32"/>
      <c r="AL1060" s="32"/>
      <c r="AM1060" s="32">
        <v>925</v>
      </c>
      <c r="AN1060" s="32" t="str">
        <f t="shared" si="160"/>
        <v>No Retargeting</v>
      </c>
      <c r="AO1060" s="32" t="s">
        <v>589</v>
      </c>
      <c r="AP1060" s="32" t="str">
        <f t="shared" si="161"/>
        <v>no contextual</v>
      </c>
      <c r="AQ1060" s="32"/>
      <c r="AR1060" s="32"/>
      <c r="AS1060" s="32"/>
      <c r="AT1060" s="32"/>
    </row>
    <row r="1061" spans="2:46" ht="15" customHeight="1" x14ac:dyDescent="0.25">
      <c r="B1061" s="32">
        <v>20161053</v>
      </c>
      <c r="C1061" s="32"/>
      <c r="D1061" s="32"/>
      <c r="E1061" s="32"/>
      <c r="F1061" s="32"/>
      <c r="G1061" s="244"/>
      <c r="H1061" s="244"/>
      <c r="I1061" s="91">
        <f t="shared" si="166"/>
        <v>0</v>
      </c>
      <c r="J1061" s="32"/>
      <c r="K1061" s="32"/>
      <c r="L1061" s="32"/>
      <c r="M1061" s="32"/>
      <c r="N1061" s="32"/>
      <c r="O1061" s="32"/>
      <c r="P1061" s="32"/>
      <c r="Q1061" s="32"/>
      <c r="R1061" s="186"/>
      <c r="S1061" s="186"/>
      <c r="T1061" s="254"/>
      <c r="U1061" s="254">
        <f t="shared" si="162"/>
        <v>0</v>
      </c>
      <c r="V1061" s="254">
        <f t="shared" si="163"/>
        <v>0</v>
      </c>
      <c r="W1061" s="255"/>
      <c r="X1061" s="26">
        <f t="shared" si="167"/>
        <v>0</v>
      </c>
      <c r="Y1061" s="26">
        <f t="shared" si="164"/>
        <v>0</v>
      </c>
      <c r="Z1061" s="26">
        <f t="shared" si="165"/>
        <v>0</v>
      </c>
      <c r="AA1061" s="32" t="str">
        <f t="shared" si="168"/>
        <v>-</v>
      </c>
      <c r="AB1061" s="289"/>
      <c r="AC1061" s="289"/>
      <c r="AD1061" s="32">
        <v>3</v>
      </c>
      <c r="AE1061" s="32" t="str">
        <f t="shared" si="169"/>
        <v>25</v>
      </c>
      <c r="AF1061" s="32"/>
      <c r="AG1061" s="32"/>
      <c r="AH1061" s="32"/>
      <c r="AI1061" s="32"/>
      <c r="AJ1061" s="32"/>
      <c r="AK1061" s="32"/>
      <c r="AL1061" s="32"/>
      <c r="AM1061" s="32">
        <v>926</v>
      </c>
      <c r="AN1061" s="32" t="str">
        <f t="shared" si="160"/>
        <v>No Retargeting</v>
      </c>
      <c r="AO1061" s="32" t="s">
        <v>589</v>
      </c>
      <c r="AP1061" s="32" t="str">
        <f t="shared" si="161"/>
        <v>no contextual</v>
      </c>
      <c r="AQ1061" s="32"/>
      <c r="AR1061" s="32"/>
      <c r="AS1061" s="32"/>
      <c r="AT1061" s="32"/>
    </row>
    <row r="1062" spans="2:46" ht="15" customHeight="1" x14ac:dyDescent="0.25">
      <c r="B1062" s="32">
        <v>20161054</v>
      </c>
      <c r="C1062" s="32"/>
      <c r="D1062" s="32"/>
      <c r="E1062" s="32"/>
      <c r="F1062" s="32"/>
      <c r="G1062" s="244"/>
      <c r="H1062" s="244"/>
      <c r="I1062" s="91">
        <f t="shared" si="166"/>
        <v>0</v>
      </c>
      <c r="J1062" s="32"/>
      <c r="K1062" s="32"/>
      <c r="L1062" s="32"/>
      <c r="M1062" s="32"/>
      <c r="N1062" s="32"/>
      <c r="O1062" s="32"/>
      <c r="P1062" s="32"/>
      <c r="Q1062" s="32"/>
      <c r="R1062" s="186"/>
      <c r="S1062" s="186"/>
      <c r="T1062" s="254"/>
      <c r="U1062" s="254">
        <f t="shared" si="162"/>
        <v>0</v>
      </c>
      <c r="V1062" s="254">
        <f t="shared" si="163"/>
        <v>0</v>
      </c>
      <c r="W1062" s="255"/>
      <c r="X1062" s="26">
        <f t="shared" si="167"/>
        <v>0</v>
      </c>
      <c r="Y1062" s="26">
        <f t="shared" si="164"/>
        <v>0</v>
      </c>
      <c r="Z1062" s="26">
        <f t="shared" si="165"/>
        <v>0</v>
      </c>
      <c r="AA1062" s="32" t="str">
        <f t="shared" si="168"/>
        <v>-</v>
      </c>
      <c r="AB1062" s="289"/>
      <c r="AC1062" s="289"/>
      <c r="AD1062" s="32">
        <v>3</v>
      </c>
      <c r="AE1062" s="32" t="str">
        <f t="shared" si="169"/>
        <v>25</v>
      </c>
      <c r="AF1062" s="32"/>
      <c r="AG1062" s="32"/>
      <c r="AH1062" s="32"/>
      <c r="AI1062" s="32"/>
      <c r="AJ1062" s="32"/>
      <c r="AK1062" s="32"/>
      <c r="AL1062" s="32"/>
      <c r="AM1062" s="32">
        <v>927</v>
      </c>
      <c r="AN1062" s="32" t="str">
        <f t="shared" si="160"/>
        <v>No Retargeting</v>
      </c>
      <c r="AO1062" s="32" t="s">
        <v>589</v>
      </c>
      <c r="AP1062" s="32" t="str">
        <f t="shared" si="161"/>
        <v>no contextual</v>
      </c>
      <c r="AQ1062" s="32"/>
      <c r="AR1062" s="32"/>
      <c r="AS1062" s="32"/>
      <c r="AT1062" s="32"/>
    </row>
    <row r="1063" spans="2:46" ht="15" customHeight="1" x14ac:dyDescent="0.25">
      <c r="B1063" s="32">
        <v>20161055</v>
      </c>
      <c r="C1063" s="32"/>
      <c r="D1063" s="32"/>
      <c r="E1063" s="32"/>
      <c r="F1063" s="32"/>
      <c r="G1063" s="244"/>
      <c r="H1063" s="244"/>
      <c r="I1063" s="91">
        <f t="shared" si="166"/>
        <v>0</v>
      </c>
      <c r="J1063" s="32"/>
      <c r="K1063" s="32"/>
      <c r="L1063" s="32"/>
      <c r="M1063" s="32"/>
      <c r="N1063" s="32"/>
      <c r="O1063" s="32"/>
      <c r="P1063" s="32"/>
      <c r="Q1063" s="32"/>
      <c r="R1063" s="186"/>
      <c r="S1063" s="186"/>
      <c r="T1063" s="254"/>
      <c r="U1063" s="254">
        <f t="shared" si="162"/>
        <v>0</v>
      </c>
      <c r="V1063" s="254">
        <f t="shared" si="163"/>
        <v>0</v>
      </c>
      <c r="W1063" s="255"/>
      <c r="X1063" s="26">
        <f t="shared" si="167"/>
        <v>0</v>
      </c>
      <c r="Y1063" s="26">
        <f t="shared" si="164"/>
        <v>0</v>
      </c>
      <c r="Z1063" s="26">
        <f t="shared" si="165"/>
        <v>0</v>
      </c>
      <c r="AA1063" s="32" t="str">
        <f t="shared" si="168"/>
        <v>-</v>
      </c>
      <c r="AB1063" s="289"/>
      <c r="AC1063" s="289"/>
      <c r="AD1063" s="32">
        <v>3</v>
      </c>
      <c r="AE1063" s="32" t="str">
        <f t="shared" si="169"/>
        <v>25</v>
      </c>
      <c r="AF1063" s="32"/>
      <c r="AG1063" s="32"/>
      <c r="AH1063" s="32"/>
      <c r="AI1063" s="32"/>
      <c r="AJ1063" s="32"/>
      <c r="AK1063" s="32"/>
      <c r="AL1063" s="32"/>
      <c r="AM1063" s="32">
        <v>928</v>
      </c>
      <c r="AN1063" s="32" t="str">
        <f t="shared" si="160"/>
        <v>No Retargeting</v>
      </c>
      <c r="AO1063" s="32" t="s">
        <v>589</v>
      </c>
      <c r="AP1063" s="32" t="str">
        <f t="shared" si="161"/>
        <v>no contextual</v>
      </c>
      <c r="AQ1063" s="32"/>
      <c r="AR1063" s="32"/>
      <c r="AS1063" s="32"/>
      <c r="AT1063" s="32"/>
    </row>
    <row r="1064" spans="2:46" ht="15" customHeight="1" x14ac:dyDescent="0.25">
      <c r="B1064" s="32">
        <v>20161056</v>
      </c>
      <c r="C1064" s="32"/>
      <c r="D1064" s="32"/>
      <c r="E1064" s="32"/>
      <c r="F1064" s="32"/>
      <c r="G1064" s="244"/>
      <c r="H1064" s="244"/>
      <c r="I1064" s="91">
        <f t="shared" si="166"/>
        <v>0</v>
      </c>
      <c r="J1064" s="32"/>
      <c r="K1064" s="32"/>
      <c r="L1064" s="32"/>
      <c r="M1064" s="32"/>
      <c r="N1064" s="32"/>
      <c r="O1064" s="32"/>
      <c r="P1064" s="32"/>
      <c r="Q1064" s="32"/>
      <c r="R1064" s="186"/>
      <c r="S1064" s="186"/>
      <c r="T1064" s="254"/>
      <c r="U1064" s="254">
        <f t="shared" si="162"/>
        <v>0</v>
      </c>
      <c r="V1064" s="254">
        <f t="shared" si="163"/>
        <v>0</v>
      </c>
      <c r="W1064" s="255"/>
      <c r="X1064" s="26">
        <f t="shared" si="167"/>
        <v>0</v>
      </c>
      <c r="Y1064" s="26">
        <f t="shared" si="164"/>
        <v>0</v>
      </c>
      <c r="Z1064" s="26">
        <f t="shared" si="165"/>
        <v>0</v>
      </c>
      <c r="AA1064" s="32" t="str">
        <f t="shared" si="168"/>
        <v>-</v>
      </c>
      <c r="AB1064" s="289"/>
      <c r="AC1064" s="289"/>
      <c r="AD1064" s="32">
        <v>3</v>
      </c>
      <c r="AE1064" s="32" t="str">
        <f t="shared" si="169"/>
        <v>25</v>
      </c>
      <c r="AF1064" s="32"/>
      <c r="AG1064" s="32"/>
      <c r="AH1064" s="32"/>
      <c r="AI1064" s="32"/>
      <c r="AJ1064" s="32"/>
      <c r="AK1064" s="32"/>
      <c r="AL1064" s="32"/>
      <c r="AM1064" s="32">
        <v>929</v>
      </c>
      <c r="AN1064" s="32" t="str">
        <f t="shared" si="160"/>
        <v>No Retargeting</v>
      </c>
      <c r="AO1064" s="32" t="s">
        <v>589</v>
      </c>
      <c r="AP1064" s="32" t="str">
        <f t="shared" si="161"/>
        <v>no contextual</v>
      </c>
      <c r="AQ1064" s="32"/>
      <c r="AR1064" s="32"/>
      <c r="AS1064" s="32"/>
      <c r="AT1064" s="32"/>
    </row>
    <row r="1065" spans="2:46" ht="15" customHeight="1" x14ac:dyDescent="0.25">
      <c r="B1065" s="32">
        <v>20161057</v>
      </c>
      <c r="C1065" s="32"/>
      <c r="D1065" s="32"/>
      <c r="E1065" s="32"/>
      <c r="F1065" s="32"/>
      <c r="G1065" s="244"/>
      <c r="H1065" s="244"/>
      <c r="I1065" s="91">
        <f t="shared" si="166"/>
        <v>0</v>
      </c>
      <c r="J1065" s="32"/>
      <c r="K1065" s="32"/>
      <c r="L1065" s="32"/>
      <c r="M1065" s="32"/>
      <c r="N1065" s="32"/>
      <c r="O1065" s="32"/>
      <c r="P1065" s="32"/>
      <c r="Q1065" s="32"/>
      <c r="R1065" s="186"/>
      <c r="S1065" s="186"/>
      <c r="T1065" s="254"/>
      <c r="U1065" s="254">
        <f t="shared" si="162"/>
        <v>0</v>
      </c>
      <c r="V1065" s="254">
        <f t="shared" si="163"/>
        <v>0</v>
      </c>
      <c r="W1065" s="255"/>
      <c r="X1065" s="26">
        <f t="shared" si="167"/>
        <v>0</v>
      </c>
      <c r="Y1065" s="26">
        <f t="shared" si="164"/>
        <v>0</v>
      </c>
      <c r="Z1065" s="26">
        <f t="shared" si="165"/>
        <v>0</v>
      </c>
      <c r="AA1065" s="32" t="str">
        <f t="shared" si="168"/>
        <v>-</v>
      </c>
      <c r="AB1065" s="289"/>
      <c r="AC1065" s="289"/>
      <c r="AD1065" s="32">
        <v>3</v>
      </c>
      <c r="AE1065" s="32" t="str">
        <f t="shared" si="169"/>
        <v>25</v>
      </c>
      <c r="AF1065" s="32"/>
      <c r="AG1065" s="32"/>
      <c r="AH1065" s="32"/>
      <c r="AI1065" s="32"/>
      <c r="AJ1065" s="32"/>
      <c r="AK1065" s="32"/>
      <c r="AL1065" s="32"/>
      <c r="AM1065" s="32">
        <v>930</v>
      </c>
      <c r="AN1065" s="32" t="str">
        <f t="shared" si="160"/>
        <v>No Retargeting</v>
      </c>
      <c r="AO1065" s="32" t="s">
        <v>589</v>
      </c>
      <c r="AP1065" s="32" t="str">
        <f t="shared" si="161"/>
        <v>no contextual</v>
      </c>
      <c r="AQ1065" s="32"/>
      <c r="AR1065" s="32"/>
      <c r="AS1065" s="32"/>
      <c r="AT1065" s="32"/>
    </row>
    <row r="1066" spans="2:46" ht="15" customHeight="1" x14ac:dyDescent="0.25">
      <c r="B1066" s="32">
        <v>20161058</v>
      </c>
      <c r="C1066" s="32"/>
      <c r="D1066" s="32"/>
      <c r="E1066" s="32"/>
      <c r="F1066" s="32"/>
      <c r="G1066" s="244"/>
      <c r="H1066" s="244"/>
      <c r="I1066" s="91">
        <f t="shared" si="166"/>
        <v>0</v>
      </c>
      <c r="J1066" s="32"/>
      <c r="K1066" s="32"/>
      <c r="L1066" s="32"/>
      <c r="M1066" s="32"/>
      <c r="N1066" s="32"/>
      <c r="O1066" s="32"/>
      <c r="P1066" s="32"/>
      <c r="Q1066" s="32"/>
      <c r="R1066" s="186"/>
      <c r="S1066" s="186"/>
      <c r="T1066" s="254"/>
      <c r="U1066" s="254">
        <f t="shared" si="162"/>
        <v>0</v>
      </c>
      <c r="V1066" s="254">
        <f t="shared" si="163"/>
        <v>0</v>
      </c>
      <c r="W1066" s="255"/>
      <c r="X1066" s="26">
        <f t="shared" si="167"/>
        <v>0</v>
      </c>
      <c r="Y1066" s="26">
        <f t="shared" si="164"/>
        <v>0</v>
      </c>
      <c r="Z1066" s="26">
        <f t="shared" si="165"/>
        <v>0</v>
      </c>
      <c r="AA1066" s="32" t="str">
        <f t="shared" si="168"/>
        <v>-</v>
      </c>
      <c r="AB1066" s="289"/>
      <c r="AC1066" s="289"/>
      <c r="AD1066" s="32">
        <v>3</v>
      </c>
      <c r="AE1066" s="32" t="str">
        <f t="shared" si="169"/>
        <v>25</v>
      </c>
      <c r="AF1066" s="32"/>
      <c r="AG1066" s="32"/>
      <c r="AH1066" s="32"/>
      <c r="AI1066" s="32"/>
      <c r="AJ1066" s="32"/>
      <c r="AK1066" s="32"/>
      <c r="AL1066" s="32"/>
      <c r="AM1066" s="32">
        <v>931</v>
      </c>
      <c r="AN1066" s="32" t="str">
        <f t="shared" si="160"/>
        <v>No Retargeting</v>
      </c>
      <c r="AO1066" s="32" t="s">
        <v>589</v>
      </c>
      <c r="AP1066" s="32" t="str">
        <f t="shared" si="161"/>
        <v>no contextual</v>
      </c>
      <c r="AQ1066" s="32"/>
      <c r="AR1066" s="32"/>
      <c r="AS1066" s="32"/>
      <c r="AT1066" s="32"/>
    </row>
    <row r="1067" spans="2:46" ht="15" customHeight="1" x14ac:dyDescent="0.25">
      <c r="B1067" s="32">
        <v>20161059</v>
      </c>
      <c r="C1067" s="32"/>
      <c r="D1067" s="32"/>
      <c r="E1067" s="32"/>
      <c r="F1067" s="32"/>
      <c r="G1067" s="244"/>
      <c r="H1067" s="244"/>
      <c r="I1067" s="91">
        <f t="shared" si="166"/>
        <v>0</v>
      </c>
      <c r="J1067" s="32"/>
      <c r="K1067" s="32"/>
      <c r="L1067" s="32"/>
      <c r="M1067" s="32"/>
      <c r="N1067" s="32"/>
      <c r="O1067" s="32"/>
      <c r="P1067" s="32"/>
      <c r="Q1067" s="32"/>
      <c r="R1067" s="186"/>
      <c r="S1067" s="186"/>
      <c r="T1067" s="254"/>
      <c r="U1067" s="254">
        <f t="shared" si="162"/>
        <v>0</v>
      </c>
      <c r="V1067" s="254">
        <f t="shared" si="163"/>
        <v>0</v>
      </c>
      <c r="W1067" s="255"/>
      <c r="X1067" s="26">
        <f t="shared" si="167"/>
        <v>0</v>
      </c>
      <c r="Y1067" s="26">
        <f t="shared" si="164"/>
        <v>0</v>
      </c>
      <c r="Z1067" s="26">
        <f t="shared" si="165"/>
        <v>0</v>
      </c>
      <c r="AA1067" s="32" t="str">
        <f t="shared" si="168"/>
        <v>-</v>
      </c>
      <c r="AB1067" s="289"/>
      <c r="AC1067" s="289"/>
      <c r="AD1067" s="32">
        <v>3</v>
      </c>
      <c r="AE1067" s="32" t="str">
        <f t="shared" si="169"/>
        <v>25</v>
      </c>
      <c r="AF1067" s="32"/>
      <c r="AG1067" s="32"/>
      <c r="AH1067" s="32"/>
      <c r="AI1067" s="32"/>
      <c r="AJ1067" s="32"/>
      <c r="AK1067" s="32"/>
      <c r="AL1067" s="32"/>
      <c r="AM1067" s="32">
        <v>932</v>
      </c>
      <c r="AN1067" s="32" t="str">
        <f t="shared" si="160"/>
        <v>No Retargeting</v>
      </c>
      <c r="AO1067" s="32" t="s">
        <v>589</v>
      </c>
      <c r="AP1067" s="32" t="str">
        <f t="shared" si="161"/>
        <v>no contextual</v>
      </c>
      <c r="AQ1067" s="32"/>
      <c r="AR1067" s="32"/>
      <c r="AS1067" s="32"/>
      <c r="AT1067" s="32"/>
    </row>
    <row r="1068" spans="2:46" ht="15" customHeight="1" x14ac:dyDescent="0.25">
      <c r="B1068" s="32">
        <v>20161060</v>
      </c>
      <c r="C1068" s="32"/>
      <c r="D1068" s="32"/>
      <c r="E1068" s="32"/>
      <c r="F1068" s="32"/>
      <c r="G1068" s="244"/>
      <c r="H1068" s="244"/>
      <c r="I1068" s="91">
        <f t="shared" si="166"/>
        <v>0</v>
      </c>
      <c r="J1068" s="32"/>
      <c r="K1068" s="32"/>
      <c r="L1068" s="32"/>
      <c r="M1068" s="32"/>
      <c r="N1068" s="32"/>
      <c r="O1068" s="32"/>
      <c r="P1068" s="32"/>
      <c r="Q1068" s="32"/>
      <c r="R1068" s="186"/>
      <c r="S1068" s="186"/>
      <c r="T1068" s="254"/>
      <c r="U1068" s="254">
        <f t="shared" si="162"/>
        <v>0</v>
      </c>
      <c r="V1068" s="254">
        <f t="shared" si="163"/>
        <v>0</v>
      </c>
      <c r="W1068" s="255"/>
      <c r="X1068" s="26">
        <f t="shared" si="167"/>
        <v>0</v>
      </c>
      <c r="Y1068" s="26">
        <f t="shared" si="164"/>
        <v>0</v>
      </c>
      <c r="Z1068" s="26">
        <f t="shared" si="165"/>
        <v>0</v>
      </c>
      <c r="AA1068" s="32" t="str">
        <f t="shared" si="168"/>
        <v>-</v>
      </c>
      <c r="AB1068" s="289"/>
      <c r="AC1068" s="289"/>
      <c r="AD1068" s="32">
        <v>3</v>
      </c>
      <c r="AE1068" s="32" t="str">
        <f t="shared" si="169"/>
        <v>25</v>
      </c>
      <c r="AF1068" s="32"/>
      <c r="AG1068" s="32"/>
      <c r="AH1068" s="32"/>
      <c r="AI1068" s="32"/>
      <c r="AJ1068" s="32"/>
      <c r="AK1068" s="32"/>
      <c r="AL1068" s="32"/>
      <c r="AM1068" s="32">
        <v>933</v>
      </c>
      <c r="AN1068" s="32" t="str">
        <f t="shared" si="160"/>
        <v>No Retargeting</v>
      </c>
      <c r="AO1068" s="32" t="s">
        <v>589</v>
      </c>
      <c r="AP1068" s="32" t="str">
        <f t="shared" si="161"/>
        <v>no contextual</v>
      </c>
      <c r="AQ1068" s="32"/>
      <c r="AR1068" s="32"/>
      <c r="AS1068" s="32"/>
      <c r="AT1068" s="32"/>
    </row>
    <row r="1069" spans="2:46" ht="15" customHeight="1" x14ac:dyDescent="0.25">
      <c r="B1069" s="32">
        <v>20161061</v>
      </c>
      <c r="C1069" s="32"/>
      <c r="D1069" s="32"/>
      <c r="E1069" s="32"/>
      <c r="F1069" s="32"/>
      <c r="G1069" s="244"/>
      <c r="H1069" s="244"/>
      <c r="I1069" s="91">
        <f t="shared" si="166"/>
        <v>0</v>
      </c>
      <c r="J1069" s="32"/>
      <c r="K1069" s="32"/>
      <c r="L1069" s="32"/>
      <c r="M1069" s="32"/>
      <c r="N1069" s="32"/>
      <c r="O1069" s="32"/>
      <c r="P1069" s="32"/>
      <c r="Q1069" s="32"/>
      <c r="R1069" s="186"/>
      <c r="S1069" s="186"/>
      <c r="T1069" s="254"/>
      <c r="U1069" s="254">
        <f t="shared" si="162"/>
        <v>0</v>
      </c>
      <c r="V1069" s="254">
        <f t="shared" si="163"/>
        <v>0</v>
      </c>
      <c r="W1069" s="255"/>
      <c r="X1069" s="26">
        <f t="shared" si="167"/>
        <v>0</v>
      </c>
      <c r="Y1069" s="26">
        <f t="shared" si="164"/>
        <v>0</v>
      </c>
      <c r="Z1069" s="26">
        <f t="shared" si="165"/>
        <v>0</v>
      </c>
      <c r="AA1069" s="32" t="str">
        <f t="shared" si="168"/>
        <v>-</v>
      </c>
      <c r="AB1069" s="289"/>
      <c r="AC1069" s="289"/>
      <c r="AD1069" s="32">
        <v>3</v>
      </c>
      <c r="AE1069" s="32" t="str">
        <f t="shared" si="169"/>
        <v>25</v>
      </c>
      <c r="AF1069" s="32"/>
      <c r="AG1069" s="32"/>
      <c r="AH1069" s="32"/>
      <c r="AI1069" s="32"/>
      <c r="AJ1069" s="32"/>
      <c r="AK1069" s="32"/>
      <c r="AL1069" s="32"/>
      <c r="AM1069" s="32">
        <v>934</v>
      </c>
      <c r="AN1069" s="32" t="str">
        <f t="shared" si="160"/>
        <v>No Retargeting</v>
      </c>
      <c r="AO1069" s="32" t="s">
        <v>589</v>
      </c>
      <c r="AP1069" s="32" t="str">
        <f t="shared" si="161"/>
        <v>no contextual</v>
      </c>
      <c r="AQ1069" s="32"/>
      <c r="AR1069" s="32"/>
      <c r="AS1069" s="32"/>
      <c r="AT1069" s="32"/>
    </row>
    <row r="1070" spans="2:46" ht="15" customHeight="1" x14ac:dyDescent="0.25">
      <c r="B1070" s="32">
        <v>20161062</v>
      </c>
      <c r="C1070" s="32"/>
      <c r="D1070" s="32"/>
      <c r="E1070" s="32"/>
      <c r="F1070" s="32"/>
      <c r="G1070" s="244"/>
      <c r="H1070" s="244"/>
      <c r="I1070" s="91">
        <f t="shared" si="166"/>
        <v>0</v>
      </c>
      <c r="J1070" s="32"/>
      <c r="K1070" s="32"/>
      <c r="L1070" s="32"/>
      <c r="M1070" s="32"/>
      <c r="N1070" s="32"/>
      <c r="O1070" s="32"/>
      <c r="P1070" s="32"/>
      <c r="Q1070" s="32"/>
      <c r="R1070" s="186"/>
      <c r="S1070" s="186"/>
      <c r="T1070" s="254"/>
      <c r="U1070" s="254">
        <f t="shared" si="162"/>
        <v>0</v>
      </c>
      <c r="V1070" s="254">
        <f t="shared" si="163"/>
        <v>0</v>
      </c>
      <c r="W1070" s="255"/>
      <c r="X1070" s="26">
        <f t="shared" si="167"/>
        <v>0</v>
      </c>
      <c r="Y1070" s="26">
        <f t="shared" si="164"/>
        <v>0</v>
      </c>
      <c r="Z1070" s="26">
        <f t="shared" si="165"/>
        <v>0</v>
      </c>
      <c r="AA1070" s="32" t="str">
        <f t="shared" si="168"/>
        <v>-</v>
      </c>
      <c r="AB1070" s="289"/>
      <c r="AC1070" s="289"/>
      <c r="AD1070" s="32">
        <v>3</v>
      </c>
      <c r="AE1070" s="32" t="str">
        <f t="shared" si="169"/>
        <v>25</v>
      </c>
      <c r="AF1070" s="32"/>
      <c r="AG1070" s="32"/>
      <c r="AH1070" s="32"/>
      <c r="AI1070" s="32"/>
      <c r="AJ1070" s="32"/>
      <c r="AK1070" s="32"/>
      <c r="AL1070" s="32"/>
      <c r="AM1070" s="32">
        <v>935</v>
      </c>
      <c r="AN1070" s="32" t="str">
        <f t="shared" si="160"/>
        <v>No Retargeting</v>
      </c>
      <c r="AO1070" s="32" t="s">
        <v>589</v>
      </c>
      <c r="AP1070" s="32" t="str">
        <f t="shared" si="161"/>
        <v>no contextual</v>
      </c>
      <c r="AQ1070" s="32"/>
      <c r="AR1070" s="32"/>
      <c r="AS1070" s="32"/>
      <c r="AT1070" s="32"/>
    </row>
    <row r="1071" spans="2:46" ht="15" customHeight="1" x14ac:dyDescent="0.25">
      <c r="B1071" s="32">
        <v>20161063</v>
      </c>
      <c r="C1071" s="32"/>
      <c r="D1071" s="32"/>
      <c r="E1071" s="32"/>
      <c r="F1071" s="32"/>
      <c r="G1071" s="244"/>
      <c r="H1071" s="244"/>
      <c r="I1071" s="91">
        <f t="shared" si="166"/>
        <v>0</v>
      </c>
      <c r="J1071" s="32"/>
      <c r="K1071" s="32"/>
      <c r="L1071" s="32"/>
      <c r="M1071" s="32"/>
      <c r="N1071" s="32"/>
      <c r="O1071" s="32"/>
      <c r="P1071" s="32"/>
      <c r="Q1071" s="32"/>
      <c r="R1071" s="186"/>
      <c r="S1071" s="186"/>
      <c r="T1071" s="254"/>
      <c r="U1071" s="254">
        <f t="shared" si="162"/>
        <v>0</v>
      </c>
      <c r="V1071" s="254">
        <f t="shared" si="163"/>
        <v>0</v>
      </c>
      <c r="W1071" s="255"/>
      <c r="X1071" s="26">
        <f t="shared" si="167"/>
        <v>0</v>
      </c>
      <c r="Y1071" s="26">
        <f t="shared" si="164"/>
        <v>0</v>
      </c>
      <c r="Z1071" s="26">
        <f t="shared" si="165"/>
        <v>0</v>
      </c>
      <c r="AA1071" s="32" t="str">
        <f t="shared" si="168"/>
        <v>-</v>
      </c>
      <c r="AB1071" s="289"/>
      <c r="AC1071" s="289"/>
      <c r="AD1071" s="32">
        <v>3</v>
      </c>
      <c r="AE1071" s="32" t="str">
        <f t="shared" si="169"/>
        <v>25</v>
      </c>
      <c r="AF1071" s="32"/>
      <c r="AG1071" s="32"/>
      <c r="AH1071" s="32"/>
      <c r="AI1071" s="32"/>
      <c r="AJ1071" s="32"/>
      <c r="AK1071" s="32"/>
      <c r="AL1071" s="32"/>
      <c r="AM1071" s="32">
        <v>936</v>
      </c>
      <c r="AN1071" s="32" t="str">
        <f t="shared" si="160"/>
        <v>No Retargeting</v>
      </c>
      <c r="AO1071" s="32" t="s">
        <v>589</v>
      </c>
      <c r="AP1071" s="32" t="str">
        <f t="shared" si="161"/>
        <v>no contextual</v>
      </c>
      <c r="AQ1071" s="32"/>
      <c r="AR1071" s="32"/>
      <c r="AS1071" s="32"/>
      <c r="AT1071" s="32"/>
    </row>
    <row r="1072" spans="2:46" ht="15" customHeight="1" x14ac:dyDescent="0.25">
      <c r="B1072" s="32">
        <v>20161064</v>
      </c>
      <c r="C1072" s="32"/>
      <c r="D1072" s="32"/>
      <c r="E1072" s="32"/>
      <c r="F1072" s="32"/>
      <c r="G1072" s="244"/>
      <c r="H1072" s="244"/>
      <c r="I1072" s="91">
        <f t="shared" si="166"/>
        <v>0</v>
      </c>
      <c r="J1072" s="32"/>
      <c r="K1072" s="32"/>
      <c r="L1072" s="32"/>
      <c r="M1072" s="32"/>
      <c r="N1072" s="32"/>
      <c r="O1072" s="32"/>
      <c r="P1072" s="32"/>
      <c r="Q1072" s="32"/>
      <c r="R1072" s="186"/>
      <c r="S1072" s="186"/>
      <c r="T1072" s="254"/>
      <c r="U1072" s="254">
        <f t="shared" si="162"/>
        <v>0</v>
      </c>
      <c r="V1072" s="254">
        <f t="shared" si="163"/>
        <v>0</v>
      </c>
      <c r="W1072" s="255"/>
      <c r="X1072" s="26">
        <f t="shared" si="167"/>
        <v>0</v>
      </c>
      <c r="Y1072" s="26">
        <f t="shared" si="164"/>
        <v>0</v>
      </c>
      <c r="Z1072" s="26">
        <f t="shared" si="165"/>
        <v>0</v>
      </c>
      <c r="AA1072" s="32" t="str">
        <f t="shared" si="168"/>
        <v>-</v>
      </c>
      <c r="AB1072" s="289"/>
      <c r="AC1072" s="289"/>
      <c r="AD1072" s="32">
        <v>3</v>
      </c>
      <c r="AE1072" s="32" t="str">
        <f t="shared" si="169"/>
        <v>25</v>
      </c>
      <c r="AF1072" s="32"/>
      <c r="AG1072" s="32"/>
      <c r="AH1072" s="32"/>
      <c r="AI1072" s="32"/>
      <c r="AJ1072" s="32"/>
      <c r="AK1072" s="32"/>
      <c r="AL1072" s="32"/>
      <c r="AM1072" s="32">
        <v>937</v>
      </c>
      <c r="AN1072" s="32" t="str">
        <f t="shared" si="160"/>
        <v>No Retargeting</v>
      </c>
      <c r="AO1072" s="32" t="s">
        <v>589</v>
      </c>
      <c r="AP1072" s="32" t="str">
        <f t="shared" si="161"/>
        <v>no contextual</v>
      </c>
      <c r="AQ1072" s="32"/>
      <c r="AR1072" s="32"/>
      <c r="AS1072" s="32"/>
      <c r="AT1072" s="32"/>
    </row>
    <row r="1073" spans="2:46" ht="15" customHeight="1" x14ac:dyDescent="0.25">
      <c r="B1073" s="32">
        <v>20161065</v>
      </c>
      <c r="C1073" s="32"/>
      <c r="D1073" s="32"/>
      <c r="E1073" s="32"/>
      <c r="F1073" s="32"/>
      <c r="G1073" s="244"/>
      <c r="H1073" s="244"/>
      <c r="I1073" s="91">
        <f t="shared" si="166"/>
        <v>0</v>
      </c>
      <c r="J1073" s="32"/>
      <c r="K1073" s="32"/>
      <c r="L1073" s="32"/>
      <c r="M1073" s="32"/>
      <c r="N1073" s="32"/>
      <c r="O1073" s="32"/>
      <c r="P1073" s="32"/>
      <c r="Q1073" s="32"/>
      <c r="R1073" s="186"/>
      <c r="S1073" s="186"/>
      <c r="T1073" s="254"/>
      <c r="U1073" s="254">
        <f t="shared" si="162"/>
        <v>0</v>
      </c>
      <c r="V1073" s="254">
        <f t="shared" si="163"/>
        <v>0</v>
      </c>
      <c r="W1073" s="255"/>
      <c r="X1073" s="26">
        <f t="shared" si="167"/>
        <v>0</v>
      </c>
      <c r="Y1073" s="26">
        <f t="shared" si="164"/>
        <v>0</v>
      </c>
      <c r="Z1073" s="26">
        <f t="shared" si="165"/>
        <v>0</v>
      </c>
      <c r="AA1073" s="32" t="str">
        <f t="shared" si="168"/>
        <v>-</v>
      </c>
      <c r="AB1073" s="289"/>
      <c r="AC1073" s="289"/>
      <c r="AD1073" s="32">
        <v>3</v>
      </c>
      <c r="AE1073" s="32" t="str">
        <f t="shared" si="169"/>
        <v>25</v>
      </c>
      <c r="AF1073" s="32"/>
      <c r="AG1073" s="32"/>
      <c r="AH1073" s="32"/>
      <c r="AI1073" s="32"/>
      <c r="AJ1073" s="32"/>
      <c r="AK1073" s="32"/>
      <c r="AL1073" s="32"/>
      <c r="AM1073" s="32">
        <v>938</v>
      </c>
      <c r="AN1073" s="32" t="str">
        <f t="shared" si="160"/>
        <v>No Retargeting</v>
      </c>
      <c r="AO1073" s="32" t="s">
        <v>589</v>
      </c>
      <c r="AP1073" s="32" t="str">
        <f t="shared" si="161"/>
        <v>no contextual</v>
      </c>
      <c r="AQ1073" s="32"/>
      <c r="AR1073" s="32"/>
      <c r="AS1073" s="32"/>
      <c r="AT1073" s="32"/>
    </row>
    <row r="1074" spans="2:46" ht="15" customHeight="1" x14ac:dyDescent="0.25">
      <c r="B1074" s="32">
        <v>20161066</v>
      </c>
      <c r="C1074" s="32"/>
      <c r="D1074" s="32"/>
      <c r="E1074" s="32"/>
      <c r="F1074" s="32"/>
      <c r="G1074" s="244"/>
      <c r="H1074" s="244"/>
      <c r="I1074" s="91">
        <f t="shared" si="166"/>
        <v>0</v>
      </c>
      <c r="J1074" s="32"/>
      <c r="K1074" s="32"/>
      <c r="L1074" s="32"/>
      <c r="M1074" s="32"/>
      <c r="N1074" s="32"/>
      <c r="O1074" s="32"/>
      <c r="P1074" s="32"/>
      <c r="Q1074" s="32"/>
      <c r="R1074" s="186"/>
      <c r="S1074" s="186"/>
      <c r="T1074" s="254"/>
      <c r="U1074" s="254">
        <f t="shared" si="162"/>
        <v>0</v>
      </c>
      <c r="V1074" s="254">
        <f t="shared" si="163"/>
        <v>0</v>
      </c>
      <c r="W1074" s="255"/>
      <c r="X1074" s="26">
        <f t="shared" si="167"/>
        <v>0</v>
      </c>
      <c r="Y1074" s="26">
        <f t="shared" si="164"/>
        <v>0</v>
      </c>
      <c r="Z1074" s="26">
        <f t="shared" si="165"/>
        <v>0</v>
      </c>
      <c r="AA1074" s="32" t="str">
        <f t="shared" si="168"/>
        <v>-</v>
      </c>
      <c r="AB1074" s="289"/>
      <c r="AC1074" s="289"/>
      <c r="AD1074" s="32">
        <v>3</v>
      </c>
      <c r="AE1074" s="32" t="str">
        <f t="shared" si="169"/>
        <v>25</v>
      </c>
      <c r="AF1074" s="32"/>
      <c r="AG1074" s="32"/>
      <c r="AH1074" s="32"/>
      <c r="AI1074" s="32"/>
      <c r="AJ1074" s="32"/>
      <c r="AK1074" s="32"/>
      <c r="AL1074" s="32"/>
      <c r="AM1074" s="32">
        <v>939</v>
      </c>
      <c r="AN1074" s="32" t="str">
        <f t="shared" si="160"/>
        <v>No Retargeting</v>
      </c>
      <c r="AO1074" s="32" t="s">
        <v>589</v>
      </c>
      <c r="AP1074" s="32" t="str">
        <f t="shared" si="161"/>
        <v>no contextual</v>
      </c>
      <c r="AQ1074" s="32"/>
      <c r="AR1074" s="32"/>
      <c r="AS1074" s="32"/>
      <c r="AT1074" s="32"/>
    </row>
    <row r="1075" spans="2:46" ht="15" customHeight="1" x14ac:dyDescent="0.25">
      <c r="B1075" s="32">
        <v>20161067</v>
      </c>
      <c r="C1075" s="32"/>
      <c r="D1075" s="32"/>
      <c r="E1075" s="32"/>
      <c r="F1075" s="32"/>
      <c r="G1075" s="244"/>
      <c r="H1075" s="244"/>
      <c r="I1075" s="91">
        <f t="shared" si="166"/>
        <v>0</v>
      </c>
      <c r="J1075" s="32"/>
      <c r="K1075" s="32"/>
      <c r="L1075" s="32"/>
      <c r="M1075" s="32"/>
      <c r="N1075" s="32"/>
      <c r="O1075" s="32"/>
      <c r="P1075" s="32"/>
      <c r="Q1075" s="32"/>
      <c r="R1075" s="186"/>
      <c r="S1075" s="186"/>
      <c r="T1075" s="254"/>
      <c r="U1075" s="254">
        <f t="shared" si="162"/>
        <v>0</v>
      </c>
      <c r="V1075" s="254">
        <f t="shared" si="163"/>
        <v>0</v>
      </c>
      <c r="W1075" s="255"/>
      <c r="X1075" s="26">
        <f t="shared" si="167"/>
        <v>0</v>
      </c>
      <c r="Y1075" s="26">
        <f t="shared" si="164"/>
        <v>0</v>
      </c>
      <c r="Z1075" s="26">
        <f t="shared" si="165"/>
        <v>0</v>
      </c>
      <c r="AA1075" s="32" t="str">
        <f t="shared" si="168"/>
        <v>-</v>
      </c>
      <c r="AB1075" s="289"/>
      <c r="AC1075" s="289"/>
      <c r="AD1075" s="32">
        <v>3</v>
      </c>
      <c r="AE1075" s="32" t="str">
        <f t="shared" si="169"/>
        <v>25</v>
      </c>
      <c r="AF1075" s="32"/>
      <c r="AG1075" s="32"/>
      <c r="AH1075" s="32"/>
      <c r="AI1075" s="32"/>
      <c r="AJ1075" s="32"/>
      <c r="AK1075" s="32"/>
      <c r="AL1075" s="32"/>
      <c r="AM1075" s="32">
        <v>940</v>
      </c>
      <c r="AN1075" s="32" t="str">
        <f t="shared" si="160"/>
        <v>No Retargeting</v>
      </c>
      <c r="AO1075" s="32" t="s">
        <v>589</v>
      </c>
      <c r="AP1075" s="32" t="str">
        <f t="shared" si="161"/>
        <v>no contextual</v>
      </c>
      <c r="AQ1075" s="32"/>
      <c r="AR1075" s="32"/>
      <c r="AS1075" s="32"/>
      <c r="AT1075" s="32"/>
    </row>
    <row r="1076" spans="2:46" ht="15" customHeight="1" x14ac:dyDescent="0.25">
      <c r="B1076" s="32">
        <v>20161068</v>
      </c>
      <c r="C1076" s="32"/>
      <c r="D1076" s="32"/>
      <c r="E1076" s="32"/>
      <c r="F1076" s="32"/>
      <c r="G1076" s="244"/>
      <c r="H1076" s="244"/>
      <c r="I1076" s="91">
        <f t="shared" si="166"/>
        <v>0</v>
      </c>
      <c r="J1076" s="32"/>
      <c r="K1076" s="32"/>
      <c r="L1076" s="32"/>
      <c r="M1076" s="32"/>
      <c r="N1076" s="32"/>
      <c r="O1076" s="32"/>
      <c r="P1076" s="32"/>
      <c r="Q1076" s="32"/>
      <c r="R1076" s="186"/>
      <c r="S1076" s="186"/>
      <c r="T1076" s="254"/>
      <c r="U1076" s="254">
        <f t="shared" si="162"/>
        <v>0</v>
      </c>
      <c r="V1076" s="254">
        <f t="shared" si="163"/>
        <v>0</v>
      </c>
      <c r="W1076" s="255"/>
      <c r="X1076" s="26">
        <f t="shared" si="167"/>
        <v>0</v>
      </c>
      <c r="Y1076" s="26">
        <f t="shared" si="164"/>
        <v>0</v>
      </c>
      <c r="Z1076" s="26">
        <f t="shared" si="165"/>
        <v>0</v>
      </c>
      <c r="AA1076" s="32" t="str">
        <f t="shared" si="168"/>
        <v>-</v>
      </c>
      <c r="AB1076" s="289"/>
      <c r="AC1076" s="289"/>
      <c r="AD1076" s="32">
        <v>3</v>
      </c>
      <c r="AE1076" s="32" t="str">
        <f t="shared" si="169"/>
        <v>25</v>
      </c>
      <c r="AF1076" s="32"/>
      <c r="AG1076" s="32"/>
      <c r="AH1076" s="32"/>
      <c r="AI1076" s="32"/>
      <c r="AJ1076" s="32"/>
      <c r="AK1076" s="32"/>
      <c r="AL1076" s="32"/>
      <c r="AM1076" s="32">
        <v>941</v>
      </c>
      <c r="AN1076" s="32" t="str">
        <f t="shared" si="160"/>
        <v>No Retargeting</v>
      </c>
      <c r="AO1076" s="32" t="s">
        <v>589</v>
      </c>
      <c r="AP1076" s="32" t="str">
        <f t="shared" si="161"/>
        <v>no contextual</v>
      </c>
      <c r="AQ1076" s="32"/>
      <c r="AR1076" s="32"/>
      <c r="AS1076" s="32"/>
      <c r="AT1076" s="32"/>
    </row>
    <row r="1077" spans="2:46" ht="15" customHeight="1" x14ac:dyDescent="0.25">
      <c r="B1077" s="32">
        <v>20161069</v>
      </c>
      <c r="C1077" s="32"/>
      <c r="D1077" s="32"/>
      <c r="E1077" s="32"/>
      <c r="F1077" s="32"/>
      <c r="G1077" s="244"/>
      <c r="H1077" s="244"/>
      <c r="I1077" s="91">
        <f t="shared" si="166"/>
        <v>0</v>
      </c>
      <c r="J1077" s="32"/>
      <c r="K1077" s="32"/>
      <c r="L1077" s="32"/>
      <c r="M1077" s="32"/>
      <c r="N1077" s="32"/>
      <c r="O1077" s="32"/>
      <c r="P1077" s="32"/>
      <c r="Q1077" s="32"/>
      <c r="R1077" s="186"/>
      <c r="S1077" s="186"/>
      <c r="T1077" s="254"/>
      <c r="U1077" s="254">
        <f t="shared" si="162"/>
        <v>0</v>
      </c>
      <c r="V1077" s="254">
        <f t="shared" si="163"/>
        <v>0</v>
      </c>
      <c r="W1077" s="255"/>
      <c r="X1077" s="26">
        <f t="shared" si="167"/>
        <v>0</v>
      </c>
      <c r="Y1077" s="26">
        <f t="shared" si="164"/>
        <v>0</v>
      </c>
      <c r="Z1077" s="26">
        <f t="shared" si="165"/>
        <v>0</v>
      </c>
      <c r="AA1077" s="32" t="str">
        <f t="shared" si="168"/>
        <v>-</v>
      </c>
      <c r="AB1077" s="289"/>
      <c r="AC1077" s="289"/>
      <c r="AD1077" s="32">
        <v>3</v>
      </c>
      <c r="AE1077" s="32" t="str">
        <f t="shared" si="169"/>
        <v>25</v>
      </c>
      <c r="AF1077" s="32"/>
      <c r="AG1077" s="32"/>
      <c r="AH1077" s="32"/>
      <c r="AI1077" s="32"/>
      <c r="AJ1077" s="32"/>
      <c r="AK1077" s="32"/>
      <c r="AL1077" s="32"/>
      <c r="AM1077" s="32">
        <v>942</v>
      </c>
      <c r="AN1077" s="32" t="str">
        <f t="shared" si="160"/>
        <v>No Retargeting</v>
      </c>
      <c r="AO1077" s="32" t="s">
        <v>589</v>
      </c>
      <c r="AP1077" s="32" t="str">
        <f t="shared" si="161"/>
        <v>no contextual</v>
      </c>
      <c r="AQ1077" s="32"/>
      <c r="AR1077" s="32"/>
      <c r="AS1077" s="32"/>
      <c r="AT1077" s="32"/>
    </row>
    <row r="1078" spans="2:46" ht="15" customHeight="1" x14ac:dyDescent="0.25">
      <c r="B1078" s="32">
        <v>20161070</v>
      </c>
      <c r="C1078" s="32"/>
      <c r="D1078" s="32"/>
      <c r="E1078" s="32"/>
      <c r="F1078" s="32"/>
      <c r="G1078" s="244"/>
      <c r="H1078" s="244"/>
      <c r="I1078" s="91">
        <f t="shared" si="166"/>
        <v>0</v>
      </c>
      <c r="J1078" s="32"/>
      <c r="K1078" s="32"/>
      <c r="L1078" s="32"/>
      <c r="M1078" s="32"/>
      <c r="N1078" s="32"/>
      <c r="O1078" s="32"/>
      <c r="P1078" s="32"/>
      <c r="Q1078" s="32"/>
      <c r="R1078" s="186"/>
      <c r="S1078" s="186"/>
      <c r="T1078" s="254"/>
      <c r="U1078" s="254">
        <f t="shared" si="162"/>
        <v>0</v>
      </c>
      <c r="V1078" s="254">
        <f t="shared" si="163"/>
        <v>0</v>
      </c>
      <c r="W1078" s="255"/>
      <c r="X1078" s="26">
        <f t="shared" si="167"/>
        <v>0</v>
      </c>
      <c r="Y1078" s="26">
        <f t="shared" si="164"/>
        <v>0</v>
      </c>
      <c r="Z1078" s="26">
        <f t="shared" si="165"/>
        <v>0</v>
      </c>
      <c r="AA1078" s="32" t="str">
        <f t="shared" si="168"/>
        <v>-</v>
      </c>
      <c r="AB1078" s="289"/>
      <c r="AC1078" s="289"/>
      <c r="AD1078" s="32">
        <v>3</v>
      </c>
      <c r="AE1078" s="32" t="str">
        <f t="shared" si="169"/>
        <v>25</v>
      </c>
      <c r="AF1078" s="32"/>
      <c r="AG1078" s="32"/>
      <c r="AH1078" s="32"/>
      <c r="AI1078" s="32"/>
      <c r="AJ1078" s="32"/>
      <c r="AK1078" s="32"/>
      <c r="AL1078" s="32"/>
      <c r="AM1078" s="32">
        <v>943</v>
      </c>
      <c r="AN1078" s="32" t="str">
        <f t="shared" si="160"/>
        <v>No Retargeting</v>
      </c>
      <c r="AO1078" s="32" t="s">
        <v>589</v>
      </c>
      <c r="AP1078" s="32" t="str">
        <f t="shared" si="161"/>
        <v>no contextual</v>
      </c>
      <c r="AQ1078" s="32"/>
      <c r="AR1078" s="32"/>
      <c r="AS1078" s="32"/>
      <c r="AT1078" s="32"/>
    </row>
    <row r="1079" spans="2:46" ht="15" customHeight="1" x14ac:dyDescent="0.25">
      <c r="B1079" s="32">
        <v>20161071</v>
      </c>
      <c r="C1079" s="32"/>
      <c r="D1079" s="32"/>
      <c r="E1079" s="32"/>
      <c r="F1079" s="32"/>
      <c r="G1079" s="244"/>
      <c r="H1079" s="244"/>
      <c r="I1079" s="91">
        <f t="shared" si="166"/>
        <v>0</v>
      </c>
      <c r="J1079" s="32"/>
      <c r="K1079" s="32"/>
      <c r="L1079" s="32"/>
      <c r="M1079" s="32"/>
      <c r="N1079" s="32"/>
      <c r="O1079" s="32"/>
      <c r="P1079" s="32"/>
      <c r="Q1079" s="32"/>
      <c r="R1079" s="186"/>
      <c r="S1079" s="186"/>
      <c r="T1079" s="254"/>
      <c r="U1079" s="254">
        <f t="shared" si="162"/>
        <v>0</v>
      </c>
      <c r="V1079" s="254">
        <f t="shared" si="163"/>
        <v>0</v>
      </c>
      <c r="W1079" s="255"/>
      <c r="X1079" s="26">
        <f t="shared" si="167"/>
        <v>0</v>
      </c>
      <c r="Y1079" s="26">
        <f t="shared" si="164"/>
        <v>0</v>
      </c>
      <c r="Z1079" s="26">
        <f t="shared" si="165"/>
        <v>0</v>
      </c>
      <c r="AA1079" s="32" t="str">
        <f t="shared" si="168"/>
        <v>-</v>
      </c>
      <c r="AB1079" s="289"/>
      <c r="AC1079" s="289"/>
      <c r="AD1079" s="32">
        <v>3</v>
      </c>
      <c r="AE1079" s="32" t="str">
        <f t="shared" si="169"/>
        <v>25</v>
      </c>
      <c r="AF1079" s="32"/>
      <c r="AG1079" s="32"/>
      <c r="AH1079" s="32"/>
      <c r="AI1079" s="32"/>
      <c r="AJ1079" s="32"/>
      <c r="AK1079" s="32"/>
      <c r="AL1079" s="32"/>
      <c r="AM1079" s="32">
        <v>944</v>
      </c>
      <c r="AN1079" s="32" t="str">
        <f t="shared" si="160"/>
        <v>No Retargeting</v>
      </c>
      <c r="AO1079" s="32" t="s">
        <v>589</v>
      </c>
      <c r="AP1079" s="32" t="str">
        <f t="shared" si="161"/>
        <v>no contextual</v>
      </c>
      <c r="AQ1079" s="32"/>
      <c r="AR1079" s="32"/>
      <c r="AS1079" s="32"/>
      <c r="AT1079" s="32"/>
    </row>
    <row r="1080" spans="2:46" ht="15" customHeight="1" x14ac:dyDescent="0.25">
      <c r="B1080" s="32">
        <v>20161072</v>
      </c>
      <c r="C1080" s="32"/>
      <c r="D1080" s="32"/>
      <c r="E1080" s="32"/>
      <c r="F1080" s="32"/>
      <c r="G1080" s="244"/>
      <c r="H1080" s="244"/>
      <c r="I1080" s="91">
        <f t="shared" si="166"/>
        <v>0</v>
      </c>
      <c r="J1080" s="32"/>
      <c r="K1080" s="32"/>
      <c r="L1080" s="32"/>
      <c r="M1080" s="32"/>
      <c r="N1080" s="32"/>
      <c r="O1080" s="32"/>
      <c r="P1080" s="32"/>
      <c r="Q1080" s="32"/>
      <c r="R1080" s="186"/>
      <c r="S1080" s="186"/>
      <c r="T1080" s="254"/>
      <c r="U1080" s="254">
        <f t="shared" si="162"/>
        <v>0</v>
      </c>
      <c r="V1080" s="254">
        <f t="shared" si="163"/>
        <v>0</v>
      </c>
      <c r="W1080" s="255"/>
      <c r="X1080" s="26">
        <f t="shared" si="167"/>
        <v>0</v>
      </c>
      <c r="Y1080" s="26">
        <f t="shared" si="164"/>
        <v>0</v>
      </c>
      <c r="Z1080" s="26">
        <f t="shared" si="165"/>
        <v>0</v>
      </c>
      <c r="AA1080" s="32" t="str">
        <f t="shared" si="168"/>
        <v>-</v>
      </c>
      <c r="AB1080" s="289"/>
      <c r="AC1080" s="289"/>
      <c r="AD1080" s="32">
        <v>3</v>
      </c>
      <c r="AE1080" s="32" t="str">
        <f t="shared" si="169"/>
        <v>25</v>
      </c>
      <c r="AF1080" s="32"/>
      <c r="AG1080" s="32"/>
      <c r="AH1080" s="32"/>
      <c r="AI1080" s="32"/>
      <c r="AJ1080" s="32"/>
      <c r="AK1080" s="32"/>
      <c r="AL1080" s="32"/>
      <c r="AM1080" s="32">
        <v>945</v>
      </c>
      <c r="AN1080" s="32" t="str">
        <f t="shared" si="160"/>
        <v>No Retargeting</v>
      </c>
      <c r="AO1080" s="32" t="s">
        <v>589</v>
      </c>
      <c r="AP1080" s="32" t="str">
        <f t="shared" si="161"/>
        <v>no contextual</v>
      </c>
      <c r="AQ1080" s="32"/>
      <c r="AR1080" s="32"/>
      <c r="AS1080" s="32"/>
      <c r="AT1080" s="32"/>
    </row>
    <row r="1081" spans="2:46" ht="15" customHeight="1" x14ac:dyDescent="0.25">
      <c r="B1081" s="32">
        <v>20161073</v>
      </c>
      <c r="C1081" s="32"/>
      <c r="D1081" s="32"/>
      <c r="E1081" s="32"/>
      <c r="F1081" s="32"/>
      <c r="G1081" s="244"/>
      <c r="H1081" s="244"/>
      <c r="I1081" s="91">
        <f t="shared" si="166"/>
        <v>0</v>
      </c>
      <c r="J1081" s="32"/>
      <c r="K1081" s="32"/>
      <c r="L1081" s="32"/>
      <c r="M1081" s="32"/>
      <c r="N1081" s="32"/>
      <c r="O1081" s="32"/>
      <c r="P1081" s="32"/>
      <c r="Q1081" s="32"/>
      <c r="R1081" s="186"/>
      <c r="S1081" s="186"/>
      <c r="T1081" s="254"/>
      <c r="U1081" s="254">
        <f t="shared" si="162"/>
        <v>0</v>
      </c>
      <c r="V1081" s="254">
        <f t="shared" si="163"/>
        <v>0</v>
      </c>
      <c r="W1081" s="255"/>
      <c r="X1081" s="26">
        <f t="shared" si="167"/>
        <v>0</v>
      </c>
      <c r="Y1081" s="26">
        <f t="shared" si="164"/>
        <v>0</v>
      </c>
      <c r="Z1081" s="26">
        <f t="shared" si="165"/>
        <v>0</v>
      </c>
      <c r="AA1081" s="32" t="str">
        <f t="shared" si="168"/>
        <v>-</v>
      </c>
      <c r="AB1081" s="289"/>
      <c r="AC1081" s="289"/>
      <c r="AD1081" s="32">
        <v>3</v>
      </c>
      <c r="AE1081" s="32" t="str">
        <f t="shared" si="169"/>
        <v>25</v>
      </c>
      <c r="AF1081" s="32"/>
      <c r="AG1081" s="32"/>
      <c r="AH1081" s="32"/>
      <c r="AI1081" s="32"/>
      <c r="AJ1081" s="32"/>
      <c r="AK1081" s="32"/>
      <c r="AL1081" s="32"/>
      <c r="AM1081" s="32">
        <v>946</v>
      </c>
      <c r="AN1081" s="32" t="str">
        <f t="shared" si="160"/>
        <v>No Retargeting</v>
      </c>
      <c r="AO1081" s="32" t="s">
        <v>589</v>
      </c>
      <c r="AP1081" s="32" t="str">
        <f t="shared" si="161"/>
        <v>no contextual</v>
      </c>
      <c r="AQ1081" s="32"/>
      <c r="AR1081" s="32"/>
      <c r="AS1081" s="32"/>
      <c r="AT1081" s="32"/>
    </row>
    <row r="1082" spans="2:46" ht="15" customHeight="1" x14ac:dyDescent="0.25">
      <c r="B1082" s="32">
        <v>20161074</v>
      </c>
      <c r="C1082" s="32"/>
      <c r="D1082" s="32"/>
      <c r="E1082" s="32"/>
      <c r="F1082" s="32"/>
      <c r="G1082" s="244"/>
      <c r="H1082" s="244"/>
      <c r="I1082" s="91">
        <f t="shared" si="166"/>
        <v>0</v>
      </c>
      <c r="J1082" s="32"/>
      <c r="K1082" s="32"/>
      <c r="L1082" s="32"/>
      <c r="M1082" s="32"/>
      <c r="N1082" s="32"/>
      <c r="O1082" s="32"/>
      <c r="P1082" s="32"/>
      <c r="Q1082" s="32"/>
      <c r="R1082" s="186"/>
      <c r="S1082" s="186"/>
      <c r="T1082" s="254"/>
      <c r="U1082" s="254">
        <f t="shared" si="162"/>
        <v>0</v>
      </c>
      <c r="V1082" s="254">
        <f t="shared" si="163"/>
        <v>0</v>
      </c>
      <c r="W1082" s="255"/>
      <c r="X1082" s="26">
        <f t="shared" si="167"/>
        <v>0</v>
      </c>
      <c r="Y1082" s="26">
        <f t="shared" si="164"/>
        <v>0</v>
      </c>
      <c r="Z1082" s="26">
        <f t="shared" si="165"/>
        <v>0</v>
      </c>
      <c r="AA1082" s="32" t="str">
        <f t="shared" si="168"/>
        <v>-</v>
      </c>
      <c r="AB1082" s="289"/>
      <c r="AC1082" s="289"/>
      <c r="AD1082" s="32">
        <v>3</v>
      </c>
      <c r="AE1082" s="32" t="str">
        <f t="shared" si="169"/>
        <v>25</v>
      </c>
      <c r="AF1082" s="32"/>
      <c r="AG1082" s="32"/>
      <c r="AH1082" s="32"/>
      <c r="AI1082" s="32"/>
      <c r="AJ1082" s="32"/>
      <c r="AK1082" s="32"/>
      <c r="AL1082" s="32"/>
      <c r="AM1082" s="32">
        <v>947</v>
      </c>
      <c r="AN1082" s="32" t="str">
        <f t="shared" si="160"/>
        <v>No Retargeting</v>
      </c>
      <c r="AO1082" s="32" t="s">
        <v>589</v>
      </c>
      <c r="AP1082" s="32" t="str">
        <f t="shared" si="161"/>
        <v>no contextual</v>
      </c>
      <c r="AQ1082" s="32"/>
      <c r="AR1082" s="32"/>
      <c r="AS1082" s="32"/>
      <c r="AT1082" s="32"/>
    </row>
    <row r="1083" spans="2:46" ht="15" customHeight="1" x14ac:dyDescent="0.25">
      <c r="B1083" s="32">
        <v>20161075</v>
      </c>
      <c r="C1083" s="32"/>
      <c r="D1083" s="32"/>
      <c r="E1083" s="32"/>
      <c r="F1083" s="32"/>
      <c r="G1083" s="244"/>
      <c r="H1083" s="244"/>
      <c r="I1083" s="91">
        <f t="shared" si="166"/>
        <v>0</v>
      </c>
      <c r="J1083" s="32"/>
      <c r="K1083" s="32"/>
      <c r="L1083" s="32"/>
      <c r="M1083" s="32"/>
      <c r="N1083" s="32"/>
      <c r="O1083" s="32"/>
      <c r="P1083" s="32"/>
      <c r="Q1083" s="32"/>
      <c r="R1083" s="186"/>
      <c r="S1083" s="186"/>
      <c r="T1083" s="254"/>
      <c r="U1083" s="254">
        <f t="shared" si="162"/>
        <v>0</v>
      </c>
      <c r="V1083" s="254">
        <f t="shared" si="163"/>
        <v>0</v>
      </c>
      <c r="W1083" s="255"/>
      <c r="X1083" s="26">
        <f t="shared" si="167"/>
        <v>0</v>
      </c>
      <c r="Y1083" s="26">
        <f t="shared" si="164"/>
        <v>0</v>
      </c>
      <c r="Z1083" s="26">
        <f t="shared" si="165"/>
        <v>0</v>
      </c>
      <c r="AA1083" s="32" t="str">
        <f t="shared" si="168"/>
        <v>-</v>
      </c>
      <c r="AB1083" s="289"/>
      <c r="AC1083" s="289"/>
      <c r="AD1083" s="32">
        <v>3</v>
      </c>
      <c r="AE1083" s="32" t="str">
        <f t="shared" si="169"/>
        <v>25</v>
      </c>
      <c r="AF1083" s="32"/>
      <c r="AG1083" s="32"/>
      <c r="AH1083" s="32"/>
      <c r="AI1083" s="32"/>
      <c r="AJ1083" s="32"/>
      <c r="AK1083" s="32"/>
      <c r="AL1083" s="32"/>
      <c r="AM1083" s="32">
        <v>948</v>
      </c>
      <c r="AN1083" s="32" t="str">
        <f t="shared" si="160"/>
        <v>No Retargeting</v>
      </c>
      <c r="AO1083" s="32" t="s">
        <v>589</v>
      </c>
      <c r="AP1083" s="32" t="str">
        <f t="shared" si="161"/>
        <v>no contextual</v>
      </c>
      <c r="AQ1083" s="32"/>
      <c r="AR1083" s="32"/>
      <c r="AS1083" s="32"/>
      <c r="AT1083" s="32"/>
    </row>
    <row r="1084" spans="2:46" ht="15" customHeight="1" x14ac:dyDescent="0.25">
      <c r="B1084" s="32">
        <v>20161076</v>
      </c>
      <c r="C1084" s="32"/>
      <c r="D1084" s="32"/>
      <c r="E1084" s="32"/>
      <c r="F1084" s="32"/>
      <c r="G1084" s="244"/>
      <c r="H1084" s="244"/>
      <c r="I1084" s="91">
        <f t="shared" si="166"/>
        <v>0</v>
      </c>
      <c r="J1084" s="32"/>
      <c r="K1084" s="32"/>
      <c r="L1084" s="32"/>
      <c r="M1084" s="32"/>
      <c r="N1084" s="32"/>
      <c r="O1084" s="32"/>
      <c r="P1084" s="32"/>
      <c r="Q1084" s="32"/>
      <c r="R1084" s="186"/>
      <c r="S1084" s="186"/>
      <c r="T1084" s="254"/>
      <c r="U1084" s="254">
        <f t="shared" si="162"/>
        <v>0</v>
      </c>
      <c r="V1084" s="254">
        <f t="shared" si="163"/>
        <v>0</v>
      </c>
      <c r="W1084" s="255"/>
      <c r="X1084" s="26">
        <f t="shared" si="167"/>
        <v>0</v>
      </c>
      <c r="Y1084" s="26">
        <f t="shared" si="164"/>
        <v>0</v>
      </c>
      <c r="Z1084" s="26">
        <f t="shared" si="165"/>
        <v>0</v>
      </c>
      <c r="AA1084" s="32" t="str">
        <f t="shared" si="168"/>
        <v>-</v>
      </c>
      <c r="AB1084" s="289"/>
      <c r="AC1084" s="289"/>
      <c r="AD1084" s="32">
        <v>3</v>
      </c>
      <c r="AE1084" s="32" t="str">
        <f t="shared" si="169"/>
        <v>25</v>
      </c>
      <c r="AF1084" s="32"/>
      <c r="AG1084" s="32"/>
      <c r="AH1084" s="32"/>
      <c r="AI1084" s="32"/>
      <c r="AJ1084" s="32"/>
      <c r="AK1084" s="32"/>
      <c r="AL1084" s="32"/>
      <c r="AM1084" s="32">
        <v>949</v>
      </c>
      <c r="AN1084" s="32" t="str">
        <f t="shared" si="160"/>
        <v>No Retargeting</v>
      </c>
      <c r="AO1084" s="32" t="s">
        <v>589</v>
      </c>
      <c r="AP1084" s="32" t="str">
        <f t="shared" si="161"/>
        <v>no contextual</v>
      </c>
      <c r="AQ1084" s="32"/>
      <c r="AR1084" s="32"/>
      <c r="AS1084" s="32"/>
      <c r="AT1084" s="32"/>
    </row>
    <row r="1085" spans="2:46" ht="15" customHeight="1" x14ac:dyDescent="0.25">
      <c r="B1085" s="32">
        <v>20161077</v>
      </c>
      <c r="C1085" s="32"/>
      <c r="D1085" s="32"/>
      <c r="E1085" s="32"/>
      <c r="F1085" s="32"/>
      <c r="G1085" s="244"/>
      <c r="H1085" s="244"/>
      <c r="I1085" s="91">
        <f t="shared" si="166"/>
        <v>0</v>
      </c>
      <c r="J1085" s="32"/>
      <c r="K1085" s="32"/>
      <c r="L1085" s="32"/>
      <c r="M1085" s="32"/>
      <c r="N1085" s="32"/>
      <c r="O1085" s="32"/>
      <c r="P1085" s="32"/>
      <c r="Q1085" s="32"/>
      <c r="R1085" s="186"/>
      <c r="S1085" s="186"/>
      <c r="T1085" s="254"/>
      <c r="U1085" s="254">
        <f t="shared" si="162"/>
        <v>0</v>
      </c>
      <c r="V1085" s="254">
        <f t="shared" si="163"/>
        <v>0</v>
      </c>
      <c r="W1085" s="255"/>
      <c r="X1085" s="26">
        <f t="shared" si="167"/>
        <v>0</v>
      </c>
      <c r="Y1085" s="26">
        <f t="shared" si="164"/>
        <v>0</v>
      </c>
      <c r="Z1085" s="26">
        <f t="shared" si="165"/>
        <v>0</v>
      </c>
      <c r="AA1085" s="32" t="str">
        <f t="shared" si="168"/>
        <v>-</v>
      </c>
      <c r="AB1085" s="289"/>
      <c r="AC1085" s="289"/>
      <c r="AD1085" s="32">
        <v>3</v>
      </c>
      <c r="AE1085" s="32" t="str">
        <f t="shared" si="169"/>
        <v>25</v>
      </c>
      <c r="AF1085" s="32"/>
      <c r="AG1085" s="32"/>
      <c r="AH1085" s="32"/>
      <c r="AI1085" s="32"/>
      <c r="AJ1085" s="32"/>
      <c r="AK1085" s="32"/>
      <c r="AL1085" s="32"/>
      <c r="AM1085" s="32">
        <v>950</v>
      </c>
      <c r="AN1085" s="32" t="str">
        <f t="shared" si="160"/>
        <v>No Retargeting</v>
      </c>
      <c r="AO1085" s="32" t="s">
        <v>589</v>
      </c>
      <c r="AP1085" s="32" t="str">
        <f t="shared" si="161"/>
        <v>no contextual</v>
      </c>
      <c r="AQ1085" s="32"/>
      <c r="AR1085" s="32"/>
      <c r="AS1085" s="32"/>
      <c r="AT1085" s="32"/>
    </row>
    <row r="1086" spans="2:46" ht="15" customHeight="1" x14ac:dyDescent="0.25">
      <c r="B1086" s="32">
        <v>20161078</v>
      </c>
      <c r="C1086" s="32"/>
      <c r="D1086" s="32"/>
      <c r="E1086" s="32"/>
      <c r="F1086" s="32"/>
      <c r="G1086" s="244"/>
      <c r="H1086" s="244"/>
      <c r="I1086" s="91">
        <f t="shared" si="166"/>
        <v>0</v>
      </c>
      <c r="J1086" s="32"/>
      <c r="K1086" s="32"/>
      <c r="L1086" s="32"/>
      <c r="M1086" s="32"/>
      <c r="N1086" s="32"/>
      <c r="O1086" s="32"/>
      <c r="P1086" s="32"/>
      <c r="Q1086" s="32"/>
      <c r="R1086" s="186"/>
      <c r="S1086" s="186"/>
      <c r="T1086" s="254"/>
      <c r="U1086" s="254">
        <f t="shared" si="162"/>
        <v>0</v>
      </c>
      <c r="V1086" s="254">
        <f t="shared" si="163"/>
        <v>0</v>
      </c>
      <c r="W1086" s="255"/>
      <c r="X1086" s="26">
        <f t="shared" si="167"/>
        <v>0</v>
      </c>
      <c r="Y1086" s="26">
        <f t="shared" si="164"/>
        <v>0</v>
      </c>
      <c r="Z1086" s="26">
        <f t="shared" si="165"/>
        <v>0</v>
      </c>
      <c r="AA1086" s="32" t="str">
        <f t="shared" si="168"/>
        <v>-</v>
      </c>
      <c r="AB1086" s="289"/>
      <c r="AC1086" s="289"/>
      <c r="AD1086" s="32">
        <v>3</v>
      </c>
      <c r="AE1086" s="32" t="str">
        <f t="shared" si="169"/>
        <v>25</v>
      </c>
      <c r="AF1086" s="32"/>
      <c r="AG1086" s="32"/>
      <c r="AH1086" s="32"/>
      <c r="AI1086" s="32"/>
      <c r="AJ1086" s="32"/>
      <c r="AK1086" s="32"/>
      <c r="AL1086" s="32"/>
      <c r="AM1086" s="32">
        <v>951</v>
      </c>
      <c r="AN1086" s="32" t="str">
        <f t="shared" si="160"/>
        <v>No Retargeting</v>
      </c>
      <c r="AO1086" s="32" t="s">
        <v>589</v>
      </c>
      <c r="AP1086" s="32" t="str">
        <f t="shared" si="161"/>
        <v>no contextual</v>
      </c>
      <c r="AQ1086" s="32"/>
      <c r="AR1086" s="32"/>
      <c r="AS1086" s="32"/>
      <c r="AT1086" s="32"/>
    </row>
    <row r="1087" spans="2:46" ht="15" customHeight="1" x14ac:dyDescent="0.25">
      <c r="B1087" s="32">
        <v>20161079</v>
      </c>
      <c r="C1087" s="32"/>
      <c r="D1087" s="32"/>
      <c r="E1087" s="32"/>
      <c r="F1087" s="32"/>
      <c r="G1087" s="244"/>
      <c r="H1087" s="244"/>
      <c r="I1087" s="91">
        <f t="shared" si="166"/>
        <v>0</v>
      </c>
      <c r="J1087" s="32"/>
      <c r="K1087" s="32"/>
      <c r="L1087" s="32"/>
      <c r="M1087" s="32"/>
      <c r="N1087" s="32"/>
      <c r="O1087" s="32"/>
      <c r="P1087" s="32"/>
      <c r="Q1087" s="32"/>
      <c r="R1087" s="186"/>
      <c r="S1087" s="186"/>
      <c r="T1087" s="254"/>
      <c r="U1087" s="254">
        <f t="shared" si="162"/>
        <v>0</v>
      </c>
      <c r="V1087" s="254">
        <f t="shared" si="163"/>
        <v>0</v>
      </c>
      <c r="W1087" s="255"/>
      <c r="X1087" s="26">
        <f t="shared" si="167"/>
        <v>0</v>
      </c>
      <c r="Y1087" s="26">
        <f t="shared" si="164"/>
        <v>0</v>
      </c>
      <c r="Z1087" s="26">
        <f t="shared" si="165"/>
        <v>0</v>
      </c>
      <c r="AA1087" s="32" t="str">
        <f t="shared" si="168"/>
        <v>-</v>
      </c>
      <c r="AB1087" s="289"/>
      <c r="AC1087" s="289"/>
      <c r="AD1087" s="32">
        <v>3</v>
      </c>
      <c r="AE1087" s="32" t="str">
        <f t="shared" si="169"/>
        <v>25</v>
      </c>
      <c r="AF1087" s="32"/>
      <c r="AG1087" s="32"/>
      <c r="AH1087" s="32"/>
      <c r="AI1087" s="32"/>
      <c r="AJ1087" s="32"/>
      <c r="AK1087" s="32"/>
      <c r="AL1087" s="32"/>
      <c r="AM1087" s="32">
        <v>952</v>
      </c>
      <c r="AN1087" s="32" t="str">
        <f t="shared" si="160"/>
        <v>No Retargeting</v>
      </c>
      <c r="AO1087" s="32" t="s">
        <v>589</v>
      </c>
      <c r="AP1087" s="32" t="str">
        <f t="shared" si="161"/>
        <v>no contextual</v>
      </c>
      <c r="AQ1087" s="32"/>
      <c r="AR1087" s="32"/>
      <c r="AS1087" s="32"/>
      <c r="AT1087" s="32"/>
    </row>
    <row r="1088" spans="2:46" ht="15" customHeight="1" x14ac:dyDescent="0.25">
      <c r="B1088" s="32">
        <v>20161080</v>
      </c>
      <c r="C1088" s="32"/>
      <c r="D1088" s="32"/>
      <c r="E1088" s="32"/>
      <c r="F1088" s="32"/>
      <c r="G1088" s="244"/>
      <c r="H1088" s="244"/>
      <c r="I1088" s="91">
        <f t="shared" si="166"/>
        <v>0</v>
      </c>
      <c r="J1088" s="32"/>
      <c r="K1088" s="32"/>
      <c r="L1088" s="32"/>
      <c r="M1088" s="32"/>
      <c r="N1088" s="32"/>
      <c r="O1088" s="32"/>
      <c r="P1088" s="32"/>
      <c r="Q1088" s="32"/>
      <c r="R1088" s="186"/>
      <c r="S1088" s="186"/>
      <c r="T1088" s="254"/>
      <c r="U1088" s="254">
        <f t="shared" si="162"/>
        <v>0</v>
      </c>
      <c r="V1088" s="254">
        <f t="shared" si="163"/>
        <v>0</v>
      </c>
      <c r="W1088" s="255"/>
      <c r="X1088" s="26">
        <f t="shared" si="167"/>
        <v>0</v>
      </c>
      <c r="Y1088" s="26">
        <f t="shared" si="164"/>
        <v>0</v>
      </c>
      <c r="Z1088" s="26">
        <f t="shared" si="165"/>
        <v>0</v>
      </c>
      <c r="AA1088" s="32" t="str">
        <f t="shared" si="168"/>
        <v>-</v>
      </c>
      <c r="AB1088" s="289"/>
      <c r="AC1088" s="289"/>
      <c r="AD1088" s="32">
        <v>3</v>
      </c>
      <c r="AE1088" s="32" t="str">
        <f t="shared" si="169"/>
        <v>25</v>
      </c>
      <c r="AF1088" s="32"/>
      <c r="AG1088" s="32"/>
      <c r="AH1088" s="32"/>
      <c r="AI1088" s="32"/>
      <c r="AJ1088" s="32"/>
      <c r="AK1088" s="32"/>
      <c r="AL1088" s="32"/>
      <c r="AM1088" s="32">
        <v>953</v>
      </c>
      <c r="AN1088" s="32" t="str">
        <f t="shared" si="160"/>
        <v>No Retargeting</v>
      </c>
      <c r="AO1088" s="32" t="s">
        <v>589</v>
      </c>
      <c r="AP1088" s="32" t="str">
        <f t="shared" si="161"/>
        <v>no contextual</v>
      </c>
      <c r="AQ1088" s="32"/>
      <c r="AR1088" s="32"/>
      <c r="AS1088" s="32"/>
      <c r="AT1088" s="32"/>
    </row>
    <row r="1089" spans="2:46" ht="15" customHeight="1" x14ac:dyDescent="0.25">
      <c r="B1089" s="32">
        <v>20161081</v>
      </c>
      <c r="C1089" s="32"/>
      <c r="D1089" s="32"/>
      <c r="E1089" s="32"/>
      <c r="F1089" s="32"/>
      <c r="G1089" s="244"/>
      <c r="H1089" s="244"/>
      <c r="I1089" s="91">
        <f t="shared" si="166"/>
        <v>0</v>
      </c>
      <c r="J1089" s="32"/>
      <c r="K1089" s="32"/>
      <c r="L1089" s="32"/>
      <c r="M1089" s="32"/>
      <c r="N1089" s="32"/>
      <c r="O1089" s="32"/>
      <c r="P1089" s="32"/>
      <c r="Q1089" s="32"/>
      <c r="R1089" s="186"/>
      <c r="S1089" s="186"/>
      <c r="T1089" s="254"/>
      <c r="U1089" s="254">
        <f t="shared" si="162"/>
        <v>0</v>
      </c>
      <c r="V1089" s="254">
        <f t="shared" si="163"/>
        <v>0</v>
      </c>
      <c r="W1089" s="255"/>
      <c r="X1089" s="26">
        <f t="shared" si="167"/>
        <v>0</v>
      </c>
      <c r="Y1089" s="26">
        <f t="shared" si="164"/>
        <v>0</v>
      </c>
      <c r="Z1089" s="26">
        <f t="shared" si="165"/>
        <v>0</v>
      </c>
      <c r="AA1089" s="32" t="str">
        <f t="shared" si="168"/>
        <v>-</v>
      </c>
      <c r="AB1089" s="289"/>
      <c r="AC1089" s="289"/>
      <c r="AD1089" s="32">
        <v>3</v>
      </c>
      <c r="AE1089" s="32" t="str">
        <f t="shared" si="169"/>
        <v>25</v>
      </c>
      <c r="AF1089" s="32"/>
      <c r="AG1089" s="32"/>
      <c r="AH1089" s="32"/>
      <c r="AI1089" s="32"/>
      <c r="AJ1089" s="32"/>
      <c r="AK1089" s="32"/>
      <c r="AL1089" s="32"/>
      <c r="AM1089" s="32">
        <v>954</v>
      </c>
      <c r="AN1089" s="32" t="str">
        <f t="shared" si="160"/>
        <v>No Retargeting</v>
      </c>
      <c r="AO1089" s="32" t="s">
        <v>589</v>
      </c>
      <c r="AP1089" s="32" t="str">
        <f t="shared" si="161"/>
        <v>no contextual</v>
      </c>
      <c r="AQ1089" s="32"/>
      <c r="AR1089" s="32"/>
      <c r="AS1089" s="32"/>
      <c r="AT1089" s="32"/>
    </row>
    <row r="1090" spans="2:46" ht="15" customHeight="1" x14ac:dyDescent="0.25">
      <c r="B1090" s="32">
        <v>20161082</v>
      </c>
      <c r="C1090" s="32"/>
      <c r="D1090" s="32"/>
      <c r="E1090" s="32"/>
      <c r="F1090" s="32"/>
      <c r="G1090" s="244"/>
      <c r="H1090" s="244"/>
      <c r="I1090" s="91">
        <f t="shared" si="166"/>
        <v>0</v>
      </c>
      <c r="J1090" s="32"/>
      <c r="K1090" s="32"/>
      <c r="L1090" s="32"/>
      <c r="M1090" s="32"/>
      <c r="N1090" s="32"/>
      <c r="O1090" s="32"/>
      <c r="P1090" s="32"/>
      <c r="Q1090" s="32"/>
      <c r="R1090" s="186"/>
      <c r="S1090" s="186"/>
      <c r="T1090" s="254"/>
      <c r="U1090" s="254">
        <f t="shared" si="162"/>
        <v>0</v>
      </c>
      <c r="V1090" s="254">
        <f t="shared" si="163"/>
        <v>0</v>
      </c>
      <c r="W1090" s="255"/>
      <c r="X1090" s="26">
        <f t="shared" si="167"/>
        <v>0</v>
      </c>
      <c r="Y1090" s="26">
        <f t="shared" si="164"/>
        <v>0</v>
      </c>
      <c r="Z1090" s="26">
        <f t="shared" si="165"/>
        <v>0</v>
      </c>
      <c r="AA1090" s="32" t="str">
        <f t="shared" si="168"/>
        <v>-</v>
      </c>
      <c r="AB1090" s="289"/>
      <c r="AC1090" s="289"/>
      <c r="AD1090" s="32">
        <v>3</v>
      </c>
      <c r="AE1090" s="32" t="str">
        <f t="shared" si="169"/>
        <v>25</v>
      </c>
      <c r="AF1090" s="32"/>
      <c r="AG1090" s="32"/>
      <c r="AH1090" s="32"/>
      <c r="AI1090" s="32"/>
      <c r="AJ1090" s="32"/>
      <c r="AK1090" s="32"/>
      <c r="AL1090" s="32"/>
      <c r="AM1090" s="32">
        <v>955</v>
      </c>
      <c r="AN1090" s="32" t="str">
        <f t="shared" si="160"/>
        <v>No Retargeting</v>
      </c>
      <c r="AO1090" s="32" t="s">
        <v>589</v>
      </c>
      <c r="AP1090" s="32" t="str">
        <f t="shared" si="161"/>
        <v>no contextual</v>
      </c>
      <c r="AQ1090" s="32"/>
      <c r="AR1090" s="32"/>
      <c r="AS1090" s="32"/>
      <c r="AT1090" s="32"/>
    </row>
    <row r="1091" spans="2:46" ht="15" customHeight="1" x14ac:dyDescent="0.25">
      <c r="B1091" s="32">
        <v>20161083</v>
      </c>
      <c r="C1091" s="32"/>
      <c r="D1091" s="32"/>
      <c r="E1091" s="32"/>
      <c r="F1091" s="32"/>
      <c r="G1091" s="244"/>
      <c r="H1091" s="244"/>
      <c r="I1091" s="91">
        <f t="shared" si="166"/>
        <v>0</v>
      </c>
      <c r="J1091" s="32"/>
      <c r="K1091" s="32"/>
      <c r="L1091" s="32"/>
      <c r="M1091" s="32"/>
      <c r="N1091" s="32"/>
      <c r="O1091" s="32"/>
      <c r="P1091" s="32"/>
      <c r="Q1091" s="32"/>
      <c r="R1091" s="186"/>
      <c r="S1091" s="186"/>
      <c r="T1091" s="254"/>
      <c r="U1091" s="254">
        <f t="shared" si="162"/>
        <v>0</v>
      </c>
      <c r="V1091" s="254">
        <f t="shared" si="163"/>
        <v>0</v>
      </c>
      <c r="W1091" s="255"/>
      <c r="X1091" s="26">
        <f t="shared" si="167"/>
        <v>0</v>
      </c>
      <c r="Y1091" s="26">
        <f t="shared" si="164"/>
        <v>0</v>
      </c>
      <c r="Z1091" s="26">
        <f t="shared" si="165"/>
        <v>0</v>
      </c>
      <c r="AA1091" s="32" t="str">
        <f t="shared" si="168"/>
        <v>-</v>
      </c>
      <c r="AB1091" s="289"/>
      <c r="AC1091" s="289"/>
      <c r="AD1091" s="32">
        <v>3</v>
      </c>
      <c r="AE1091" s="32" t="str">
        <f t="shared" si="169"/>
        <v>25</v>
      </c>
      <c r="AF1091" s="32"/>
      <c r="AG1091" s="32"/>
      <c r="AH1091" s="32"/>
      <c r="AI1091" s="32"/>
      <c r="AJ1091" s="32"/>
      <c r="AK1091" s="32"/>
      <c r="AL1091" s="32"/>
      <c r="AM1091" s="32">
        <v>956</v>
      </c>
      <c r="AN1091" s="32" t="str">
        <f t="shared" si="160"/>
        <v>No Retargeting</v>
      </c>
      <c r="AO1091" s="32" t="s">
        <v>589</v>
      </c>
      <c r="AP1091" s="32" t="str">
        <f t="shared" si="161"/>
        <v>no contextual</v>
      </c>
      <c r="AQ1091" s="32"/>
      <c r="AR1091" s="32"/>
      <c r="AS1091" s="32"/>
      <c r="AT1091" s="32"/>
    </row>
    <row r="1092" spans="2:46" ht="15" customHeight="1" x14ac:dyDescent="0.25">
      <c r="B1092" s="32">
        <v>20161084</v>
      </c>
      <c r="C1092" s="32"/>
      <c r="D1092" s="32"/>
      <c r="E1092" s="32"/>
      <c r="F1092" s="32"/>
      <c r="G1092" s="244"/>
      <c r="H1092" s="244"/>
      <c r="I1092" s="91">
        <f t="shared" si="166"/>
        <v>0</v>
      </c>
      <c r="J1092" s="32"/>
      <c r="K1092" s="32"/>
      <c r="L1092" s="32"/>
      <c r="M1092" s="32"/>
      <c r="N1092" s="32"/>
      <c r="O1092" s="32"/>
      <c r="P1092" s="32"/>
      <c r="Q1092" s="32"/>
      <c r="R1092" s="186"/>
      <c r="S1092" s="186"/>
      <c r="T1092" s="254"/>
      <c r="U1092" s="254">
        <f t="shared" si="162"/>
        <v>0</v>
      </c>
      <c r="V1092" s="254">
        <f t="shared" si="163"/>
        <v>0</v>
      </c>
      <c r="W1092" s="255"/>
      <c r="X1092" s="26">
        <f t="shared" si="167"/>
        <v>0</v>
      </c>
      <c r="Y1092" s="26">
        <f t="shared" si="164"/>
        <v>0</v>
      </c>
      <c r="Z1092" s="26">
        <f t="shared" si="165"/>
        <v>0</v>
      </c>
      <c r="AA1092" s="32" t="str">
        <f t="shared" si="168"/>
        <v>-</v>
      </c>
      <c r="AB1092" s="289"/>
      <c r="AC1092" s="289"/>
      <c r="AD1092" s="32">
        <v>3</v>
      </c>
      <c r="AE1092" s="32" t="str">
        <f t="shared" si="169"/>
        <v>25</v>
      </c>
      <c r="AF1092" s="32"/>
      <c r="AG1092" s="32"/>
      <c r="AH1092" s="32"/>
      <c r="AI1092" s="32"/>
      <c r="AJ1092" s="32"/>
      <c r="AK1092" s="32"/>
      <c r="AL1092" s="32"/>
      <c r="AM1092" s="32">
        <v>957</v>
      </c>
      <c r="AN1092" s="32" t="str">
        <f t="shared" si="160"/>
        <v>No Retargeting</v>
      </c>
      <c r="AO1092" s="32" t="s">
        <v>589</v>
      </c>
      <c r="AP1092" s="32" t="str">
        <f t="shared" si="161"/>
        <v>no contextual</v>
      </c>
      <c r="AQ1092" s="32"/>
      <c r="AR1092" s="32"/>
      <c r="AS1092" s="32"/>
      <c r="AT1092" s="32"/>
    </row>
    <row r="1093" spans="2:46" ht="15" customHeight="1" x14ac:dyDescent="0.25">
      <c r="B1093" s="32">
        <v>20161085</v>
      </c>
      <c r="C1093" s="32"/>
      <c r="D1093" s="32"/>
      <c r="E1093" s="32"/>
      <c r="F1093" s="32"/>
      <c r="G1093" s="244"/>
      <c r="H1093" s="244"/>
      <c r="I1093" s="91">
        <f t="shared" si="166"/>
        <v>0</v>
      </c>
      <c r="J1093" s="32"/>
      <c r="K1093" s="32"/>
      <c r="L1093" s="32"/>
      <c r="M1093" s="32"/>
      <c r="N1093" s="32"/>
      <c r="O1093" s="32"/>
      <c r="P1093" s="32"/>
      <c r="Q1093" s="32"/>
      <c r="R1093" s="186"/>
      <c r="S1093" s="186"/>
      <c r="T1093" s="254"/>
      <c r="U1093" s="254">
        <f t="shared" si="162"/>
        <v>0</v>
      </c>
      <c r="V1093" s="254">
        <f t="shared" si="163"/>
        <v>0</v>
      </c>
      <c r="W1093" s="255"/>
      <c r="X1093" s="26">
        <f t="shared" si="167"/>
        <v>0</v>
      </c>
      <c r="Y1093" s="26">
        <f t="shared" si="164"/>
        <v>0</v>
      </c>
      <c r="Z1093" s="26">
        <f t="shared" si="165"/>
        <v>0</v>
      </c>
      <c r="AA1093" s="32" t="str">
        <f t="shared" si="168"/>
        <v>-</v>
      </c>
      <c r="AB1093" s="289"/>
      <c r="AC1093" s="289"/>
      <c r="AD1093" s="32">
        <v>3</v>
      </c>
      <c r="AE1093" s="32" t="str">
        <f t="shared" si="169"/>
        <v>25</v>
      </c>
      <c r="AF1093" s="32"/>
      <c r="AG1093" s="32"/>
      <c r="AH1093" s="32"/>
      <c r="AI1093" s="32"/>
      <c r="AJ1093" s="32"/>
      <c r="AK1093" s="32"/>
      <c r="AL1093" s="32"/>
      <c r="AM1093" s="32">
        <v>958</v>
      </c>
      <c r="AN1093" s="32" t="str">
        <f t="shared" si="160"/>
        <v>No Retargeting</v>
      </c>
      <c r="AO1093" s="32" t="s">
        <v>589</v>
      </c>
      <c r="AP1093" s="32" t="str">
        <f t="shared" si="161"/>
        <v>no contextual</v>
      </c>
      <c r="AQ1093" s="32"/>
      <c r="AR1093" s="32"/>
      <c r="AS1093" s="32"/>
      <c r="AT1093" s="32"/>
    </row>
    <row r="1094" spans="2:46" ht="15" customHeight="1" x14ac:dyDescent="0.25">
      <c r="B1094" s="32">
        <v>20161086</v>
      </c>
      <c r="C1094" s="32"/>
      <c r="D1094" s="32"/>
      <c r="E1094" s="32"/>
      <c r="F1094" s="32"/>
      <c r="G1094" s="244"/>
      <c r="H1094" s="244"/>
      <c r="I1094" s="91">
        <f t="shared" si="166"/>
        <v>0</v>
      </c>
      <c r="J1094" s="32"/>
      <c r="K1094" s="32"/>
      <c r="L1094" s="32"/>
      <c r="M1094" s="32"/>
      <c r="N1094" s="32"/>
      <c r="O1094" s="32"/>
      <c r="P1094" s="32"/>
      <c r="Q1094" s="32"/>
      <c r="R1094" s="186"/>
      <c r="S1094" s="186"/>
      <c r="T1094" s="254"/>
      <c r="U1094" s="254">
        <f t="shared" si="162"/>
        <v>0</v>
      </c>
      <c r="V1094" s="254">
        <f t="shared" si="163"/>
        <v>0</v>
      </c>
      <c r="W1094" s="255"/>
      <c r="X1094" s="26">
        <f t="shared" si="167"/>
        <v>0</v>
      </c>
      <c r="Y1094" s="26">
        <f t="shared" si="164"/>
        <v>0</v>
      </c>
      <c r="Z1094" s="26">
        <f t="shared" si="165"/>
        <v>0</v>
      </c>
      <c r="AA1094" s="32" t="str">
        <f t="shared" si="168"/>
        <v>-</v>
      </c>
      <c r="AB1094" s="289"/>
      <c r="AC1094" s="289"/>
      <c r="AD1094" s="32">
        <v>3</v>
      </c>
      <c r="AE1094" s="32" t="str">
        <f t="shared" si="169"/>
        <v>25</v>
      </c>
      <c r="AF1094" s="32"/>
      <c r="AG1094" s="32"/>
      <c r="AH1094" s="32"/>
      <c r="AI1094" s="32"/>
      <c r="AJ1094" s="32"/>
      <c r="AK1094" s="32"/>
      <c r="AL1094" s="32"/>
      <c r="AM1094" s="32">
        <v>959</v>
      </c>
      <c r="AN1094" s="32" t="str">
        <f t="shared" si="160"/>
        <v>No Retargeting</v>
      </c>
      <c r="AO1094" s="32" t="s">
        <v>589</v>
      </c>
      <c r="AP1094" s="32" t="str">
        <f t="shared" si="161"/>
        <v>no contextual</v>
      </c>
      <c r="AQ1094" s="32"/>
      <c r="AR1094" s="32"/>
      <c r="AS1094" s="32"/>
      <c r="AT1094" s="32"/>
    </row>
    <row r="1095" spans="2:46" ht="15" customHeight="1" x14ac:dyDescent="0.25">
      <c r="B1095" s="32">
        <v>20161087</v>
      </c>
      <c r="C1095" s="32"/>
      <c r="D1095" s="32"/>
      <c r="E1095" s="32"/>
      <c r="F1095" s="32"/>
      <c r="G1095" s="244"/>
      <c r="H1095" s="244"/>
      <c r="I1095" s="91">
        <f t="shared" si="166"/>
        <v>0</v>
      </c>
      <c r="J1095" s="32"/>
      <c r="K1095" s="32"/>
      <c r="L1095" s="32"/>
      <c r="M1095" s="32"/>
      <c r="N1095" s="32"/>
      <c r="O1095" s="32"/>
      <c r="P1095" s="32"/>
      <c r="Q1095" s="32"/>
      <c r="R1095" s="186"/>
      <c r="S1095" s="186"/>
      <c r="T1095" s="254"/>
      <c r="U1095" s="254">
        <f t="shared" si="162"/>
        <v>0</v>
      </c>
      <c r="V1095" s="254">
        <f t="shared" si="163"/>
        <v>0</v>
      </c>
      <c r="W1095" s="255"/>
      <c r="X1095" s="26">
        <f t="shared" si="167"/>
        <v>0</v>
      </c>
      <c r="Y1095" s="26">
        <f t="shared" si="164"/>
        <v>0</v>
      </c>
      <c r="Z1095" s="26">
        <f t="shared" si="165"/>
        <v>0</v>
      </c>
      <c r="AA1095" s="32" t="str">
        <f t="shared" si="168"/>
        <v>-</v>
      </c>
      <c r="AB1095" s="289"/>
      <c r="AC1095" s="289"/>
      <c r="AD1095" s="32">
        <v>3</v>
      </c>
      <c r="AE1095" s="32" t="str">
        <f t="shared" si="169"/>
        <v>25</v>
      </c>
      <c r="AF1095" s="32"/>
      <c r="AG1095" s="32"/>
      <c r="AH1095" s="32"/>
      <c r="AI1095" s="32"/>
      <c r="AJ1095" s="32"/>
      <c r="AK1095" s="32"/>
      <c r="AL1095" s="32"/>
      <c r="AM1095" s="32">
        <v>960</v>
      </c>
      <c r="AN1095" s="32" t="str">
        <f t="shared" si="160"/>
        <v>No Retargeting</v>
      </c>
      <c r="AO1095" s="32" t="s">
        <v>589</v>
      </c>
      <c r="AP1095" s="32" t="str">
        <f t="shared" si="161"/>
        <v>no contextual</v>
      </c>
      <c r="AQ1095" s="32"/>
      <c r="AR1095" s="32"/>
      <c r="AS1095" s="32"/>
      <c r="AT1095" s="32"/>
    </row>
    <row r="1096" spans="2:46" ht="15" customHeight="1" x14ac:dyDescent="0.25">
      <c r="B1096" s="32">
        <v>20161088</v>
      </c>
      <c r="C1096" s="32"/>
      <c r="D1096" s="32"/>
      <c r="E1096" s="32"/>
      <c r="F1096" s="32"/>
      <c r="G1096" s="244"/>
      <c r="H1096" s="244"/>
      <c r="I1096" s="91">
        <f t="shared" si="166"/>
        <v>0</v>
      </c>
      <c r="J1096" s="32"/>
      <c r="K1096" s="32"/>
      <c r="L1096" s="32"/>
      <c r="M1096" s="32"/>
      <c r="N1096" s="32"/>
      <c r="O1096" s="32"/>
      <c r="P1096" s="32"/>
      <c r="Q1096" s="32"/>
      <c r="R1096" s="186"/>
      <c r="S1096" s="186"/>
      <c r="T1096" s="254"/>
      <c r="U1096" s="254">
        <f t="shared" si="162"/>
        <v>0</v>
      </c>
      <c r="V1096" s="254">
        <f t="shared" si="163"/>
        <v>0</v>
      </c>
      <c r="W1096" s="255"/>
      <c r="X1096" s="26">
        <f t="shared" si="167"/>
        <v>0</v>
      </c>
      <c r="Y1096" s="26">
        <f t="shared" si="164"/>
        <v>0</v>
      </c>
      <c r="Z1096" s="26">
        <f t="shared" si="165"/>
        <v>0</v>
      </c>
      <c r="AA1096" s="32" t="str">
        <f t="shared" si="168"/>
        <v>-</v>
      </c>
      <c r="AB1096" s="289"/>
      <c r="AC1096" s="289"/>
      <c r="AD1096" s="32">
        <v>3</v>
      </c>
      <c r="AE1096" s="32" t="str">
        <f t="shared" si="169"/>
        <v>25</v>
      </c>
      <c r="AF1096" s="32"/>
      <c r="AG1096" s="32"/>
      <c r="AH1096" s="32"/>
      <c r="AI1096" s="32"/>
      <c r="AJ1096" s="32"/>
      <c r="AK1096" s="32"/>
      <c r="AL1096" s="32"/>
      <c r="AM1096" s="32">
        <v>961</v>
      </c>
      <c r="AN1096" s="32" t="str">
        <f t="shared" si="160"/>
        <v>No Retargeting</v>
      </c>
      <c r="AO1096" s="32" t="s">
        <v>589</v>
      </c>
      <c r="AP1096" s="32" t="str">
        <f t="shared" si="161"/>
        <v>no contextual</v>
      </c>
      <c r="AQ1096" s="32"/>
      <c r="AR1096" s="32"/>
      <c r="AS1096" s="32"/>
      <c r="AT1096" s="32"/>
    </row>
    <row r="1097" spans="2:46" ht="15" customHeight="1" x14ac:dyDescent="0.25">
      <c r="B1097" s="32">
        <v>20161089</v>
      </c>
      <c r="C1097" s="32"/>
      <c r="D1097" s="32"/>
      <c r="E1097" s="32"/>
      <c r="F1097" s="32"/>
      <c r="G1097" s="244"/>
      <c r="H1097" s="244"/>
      <c r="I1097" s="91">
        <f t="shared" si="166"/>
        <v>0</v>
      </c>
      <c r="J1097" s="32"/>
      <c r="K1097" s="32"/>
      <c r="L1097" s="32"/>
      <c r="M1097" s="32"/>
      <c r="N1097" s="32"/>
      <c r="O1097" s="32"/>
      <c r="P1097" s="32"/>
      <c r="Q1097" s="32"/>
      <c r="R1097" s="186"/>
      <c r="S1097" s="186"/>
      <c r="T1097" s="254"/>
      <c r="U1097" s="254">
        <f t="shared" si="162"/>
        <v>0</v>
      </c>
      <c r="V1097" s="254">
        <f t="shared" si="163"/>
        <v>0</v>
      </c>
      <c r="W1097" s="255"/>
      <c r="X1097" s="26">
        <f t="shared" si="167"/>
        <v>0</v>
      </c>
      <c r="Y1097" s="26">
        <f t="shared" si="164"/>
        <v>0</v>
      </c>
      <c r="Z1097" s="26">
        <f t="shared" si="165"/>
        <v>0</v>
      </c>
      <c r="AA1097" s="32" t="str">
        <f t="shared" si="168"/>
        <v>-</v>
      </c>
      <c r="AB1097" s="289"/>
      <c r="AC1097" s="289"/>
      <c r="AD1097" s="32">
        <v>3</v>
      </c>
      <c r="AE1097" s="32" t="str">
        <f t="shared" si="169"/>
        <v>25</v>
      </c>
      <c r="AF1097" s="32"/>
      <c r="AG1097" s="32"/>
      <c r="AH1097" s="32"/>
      <c r="AI1097" s="32"/>
      <c r="AJ1097" s="32"/>
      <c r="AK1097" s="32"/>
      <c r="AL1097" s="32"/>
      <c r="AM1097" s="32">
        <v>962</v>
      </c>
      <c r="AN1097" s="32" t="str">
        <f t="shared" ref="AN1097:AN1127" si="170">IF(ISNUMBER(SEARCH("retargeting",L1097&amp;M1097&amp;N1097&amp;O1097,1)),"Specify Tagging","No Retargeting")</f>
        <v>No Retargeting</v>
      </c>
      <c r="AO1097" s="32" t="s">
        <v>589</v>
      </c>
      <c r="AP1097" s="32" t="str">
        <f t="shared" ref="AP1097:AP1127" si="171">IF(ISNUMBER(SEARCH("Context",L1097&amp;M1097&amp;N1097&amp;O1097,1)),"Please Provide list","no contextual")</f>
        <v>no contextual</v>
      </c>
      <c r="AQ1097" s="32"/>
      <c r="AR1097" s="32"/>
      <c r="AS1097" s="32"/>
      <c r="AT1097" s="32"/>
    </row>
    <row r="1098" spans="2:46" ht="15" customHeight="1" x14ac:dyDescent="0.25">
      <c r="B1098" s="32">
        <v>20161090</v>
      </c>
      <c r="C1098" s="32"/>
      <c r="D1098" s="32"/>
      <c r="E1098" s="32"/>
      <c r="F1098" s="32"/>
      <c r="G1098" s="244"/>
      <c r="H1098" s="244"/>
      <c r="I1098" s="91">
        <f t="shared" si="166"/>
        <v>0</v>
      </c>
      <c r="J1098" s="32"/>
      <c r="K1098" s="32"/>
      <c r="L1098" s="32"/>
      <c r="M1098" s="32"/>
      <c r="N1098" s="32"/>
      <c r="O1098" s="32"/>
      <c r="P1098" s="32"/>
      <c r="Q1098" s="32"/>
      <c r="R1098" s="186"/>
      <c r="S1098" s="186"/>
      <c r="T1098" s="254"/>
      <c r="U1098" s="254">
        <f t="shared" ref="U1098:U1135" si="172">T1098*R1098</f>
        <v>0</v>
      </c>
      <c r="V1098" s="254">
        <f t="shared" ref="V1098:V1135" si="173">T1098*S1098</f>
        <v>0</v>
      </c>
      <c r="W1098" s="255"/>
      <c r="X1098" s="26">
        <f t="shared" si="167"/>
        <v>0</v>
      </c>
      <c r="Y1098" s="26">
        <f t="shared" ref="Y1098:Y1135" si="174">X1098*R1098</f>
        <v>0</v>
      </c>
      <c r="Z1098" s="26">
        <f t="shared" ref="Z1098:Z1135" si="175">X1098*S1098</f>
        <v>0</v>
      </c>
      <c r="AA1098" s="32" t="str">
        <f t="shared" si="168"/>
        <v>-</v>
      </c>
      <c r="AB1098" s="289"/>
      <c r="AC1098" s="289"/>
      <c r="AD1098" s="32">
        <v>3</v>
      </c>
      <c r="AE1098" s="32" t="str">
        <f t="shared" si="169"/>
        <v>25</v>
      </c>
      <c r="AF1098" s="32"/>
      <c r="AG1098" s="32"/>
      <c r="AH1098" s="32"/>
      <c r="AI1098" s="32"/>
      <c r="AJ1098" s="32"/>
      <c r="AK1098" s="32"/>
      <c r="AL1098" s="32"/>
      <c r="AM1098" s="32">
        <v>963</v>
      </c>
      <c r="AN1098" s="32" t="str">
        <f t="shared" si="170"/>
        <v>No Retargeting</v>
      </c>
      <c r="AO1098" s="32" t="s">
        <v>589</v>
      </c>
      <c r="AP1098" s="32" t="str">
        <f t="shared" si="171"/>
        <v>no contextual</v>
      </c>
      <c r="AQ1098" s="32"/>
      <c r="AR1098" s="32"/>
      <c r="AS1098" s="32"/>
      <c r="AT1098" s="32"/>
    </row>
    <row r="1099" spans="2:46" ht="15" customHeight="1" x14ac:dyDescent="0.25">
      <c r="B1099" s="32">
        <v>20161091</v>
      </c>
      <c r="C1099" s="32"/>
      <c r="D1099" s="32"/>
      <c r="E1099" s="32"/>
      <c r="F1099" s="32"/>
      <c r="G1099" s="244"/>
      <c r="H1099" s="244"/>
      <c r="I1099" s="91">
        <f t="shared" si="166"/>
        <v>0</v>
      </c>
      <c r="J1099" s="32"/>
      <c r="K1099" s="32"/>
      <c r="L1099" s="32"/>
      <c r="M1099" s="32"/>
      <c r="N1099" s="32"/>
      <c r="O1099" s="32"/>
      <c r="P1099" s="32"/>
      <c r="Q1099" s="32"/>
      <c r="R1099" s="186"/>
      <c r="S1099" s="186"/>
      <c r="T1099" s="254"/>
      <c r="U1099" s="254">
        <f t="shared" si="172"/>
        <v>0</v>
      </c>
      <c r="V1099" s="254">
        <f t="shared" si="173"/>
        <v>0</v>
      </c>
      <c r="W1099" s="255"/>
      <c r="X1099" s="26">
        <f t="shared" si="167"/>
        <v>0</v>
      </c>
      <c r="Y1099" s="26">
        <f t="shared" si="174"/>
        <v>0</v>
      </c>
      <c r="Z1099" s="26">
        <f t="shared" si="175"/>
        <v>0</v>
      </c>
      <c r="AA1099" s="32" t="str">
        <f t="shared" si="168"/>
        <v>-</v>
      </c>
      <c r="AB1099" s="289"/>
      <c r="AC1099" s="289"/>
      <c r="AD1099" s="32">
        <v>3</v>
      </c>
      <c r="AE1099" s="32" t="str">
        <f t="shared" si="169"/>
        <v>25</v>
      </c>
      <c r="AF1099" s="32"/>
      <c r="AG1099" s="32"/>
      <c r="AH1099" s="32"/>
      <c r="AI1099" s="32"/>
      <c r="AJ1099" s="32"/>
      <c r="AK1099" s="32"/>
      <c r="AL1099" s="32"/>
      <c r="AM1099" s="32">
        <v>964</v>
      </c>
      <c r="AN1099" s="32" t="str">
        <f t="shared" si="170"/>
        <v>No Retargeting</v>
      </c>
      <c r="AO1099" s="32" t="s">
        <v>589</v>
      </c>
      <c r="AP1099" s="32" t="str">
        <f t="shared" si="171"/>
        <v>no contextual</v>
      </c>
      <c r="AQ1099" s="32"/>
      <c r="AR1099" s="32"/>
      <c r="AS1099" s="32"/>
      <c r="AT1099" s="32"/>
    </row>
    <row r="1100" spans="2:46" ht="15" customHeight="1" x14ac:dyDescent="0.25">
      <c r="B1100" s="32">
        <v>20161092</v>
      </c>
      <c r="C1100" s="32"/>
      <c r="D1100" s="32"/>
      <c r="E1100" s="32"/>
      <c r="F1100" s="32"/>
      <c r="G1100" s="244"/>
      <c r="H1100" s="244"/>
      <c r="I1100" s="91">
        <f t="shared" si="166"/>
        <v>0</v>
      </c>
      <c r="J1100" s="32"/>
      <c r="K1100" s="32"/>
      <c r="L1100" s="32"/>
      <c r="M1100" s="32"/>
      <c r="N1100" s="32"/>
      <c r="O1100" s="32"/>
      <c r="P1100" s="32"/>
      <c r="Q1100" s="32"/>
      <c r="R1100" s="186"/>
      <c r="S1100" s="186"/>
      <c r="T1100" s="254"/>
      <c r="U1100" s="254">
        <f t="shared" si="172"/>
        <v>0</v>
      </c>
      <c r="V1100" s="254">
        <f t="shared" si="173"/>
        <v>0</v>
      </c>
      <c r="W1100" s="255"/>
      <c r="X1100" s="26">
        <f t="shared" si="167"/>
        <v>0</v>
      </c>
      <c r="Y1100" s="26">
        <f t="shared" si="174"/>
        <v>0</v>
      </c>
      <c r="Z1100" s="26">
        <f t="shared" si="175"/>
        <v>0</v>
      </c>
      <c r="AA1100" s="32" t="str">
        <f t="shared" si="168"/>
        <v>-</v>
      </c>
      <c r="AB1100" s="289"/>
      <c r="AC1100" s="289"/>
      <c r="AD1100" s="32">
        <v>3</v>
      </c>
      <c r="AE1100" s="32" t="str">
        <f t="shared" si="169"/>
        <v>25</v>
      </c>
      <c r="AF1100" s="32"/>
      <c r="AG1100" s="32"/>
      <c r="AH1100" s="32"/>
      <c r="AI1100" s="32"/>
      <c r="AJ1100" s="32"/>
      <c r="AK1100" s="32"/>
      <c r="AL1100" s="32"/>
      <c r="AM1100" s="32">
        <v>965</v>
      </c>
      <c r="AN1100" s="32" t="str">
        <f t="shared" si="170"/>
        <v>No Retargeting</v>
      </c>
      <c r="AO1100" s="32" t="s">
        <v>589</v>
      </c>
      <c r="AP1100" s="32" t="str">
        <f t="shared" si="171"/>
        <v>no contextual</v>
      </c>
      <c r="AQ1100" s="32"/>
      <c r="AR1100" s="32"/>
      <c r="AS1100" s="32"/>
      <c r="AT1100" s="32"/>
    </row>
    <row r="1101" spans="2:46" ht="15" customHeight="1" x14ac:dyDescent="0.25">
      <c r="B1101" s="32">
        <v>20161093</v>
      </c>
      <c r="C1101" s="32"/>
      <c r="D1101" s="32"/>
      <c r="E1101" s="32"/>
      <c r="F1101" s="32"/>
      <c r="G1101" s="244"/>
      <c r="H1101" s="244"/>
      <c r="I1101" s="91">
        <f t="shared" si="166"/>
        <v>0</v>
      </c>
      <c r="J1101" s="32"/>
      <c r="K1101" s="32"/>
      <c r="L1101" s="32"/>
      <c r="M1101" s="32"/>
      <c r="N1101" s="32"/>
      <c r="O1101" s="32"/>
      <c r="P1101" s="32"/>
      <c r="Q1101" s="32"/>
      <c r="R1101" s="186"/>
      <c r="S1101" s="186"/>
      <c r="T1101" s="254"/>
      <c r="U1101" s="254">
        <f t="shared" si="172"/>
        <v>0</v>
      </c>
      <c r="V1101" s="254">
        <f t="shared" si="173"/>
        <v>0</v>
      </c>
      <c r="W1101" s="255"/>
      <c r="X1101" s="26">
        <f t="shared" si="167"/>
        <v>0</v>
      </c>
      <c r="Y1101" s="26">
        <f t="shared" si="174"/>
        <v>0</v>
      </c>
      <c r="Z1101" s="26">
        <f t="shared" si="175"/>
        <v>0</v>
      </c>
      <c r="AA1101" s="32" t="str">
        <f t="shared" si="168"/>
        <v>-</v>
      </c>
      <c r="AB1101" s="289"/>
      <c r="AC1101" s="289"/>
      <c r="AD1101" s="32">
        <v>3</v>
      </c>
      <c r="AE1101" s="32" t="str">
        <f t="shared" si="169"/>
        <v>25</v>
      </c>
      <c r="AF1101" s="32"/>
      <c r="AG1101" s="32"/>
      <c r="AH1101" s="32"/>
      <c r="AI1101" s="32"/>
      <c r="AJ1101" s="32"/>
      <c r="AK1101" s="32"/>
      <c r="AL1101" s="32"/>
      <c r="AM1101" s="32">
        <v>966</v>
      </c>
      <c r="AN1101" s="32" t="str">
        <f t="shared" si="170"/>
        <v>No Retargeting</v>
      </c>
      <c r="AO1101" s="32" t="s">
        <v>589</v>
      </c>
      <c r="AP1101" s="32" t="str">
        <f t="shared" si="171"/>
        <v>no contextual</v>
      </c>
      <c r="AQ1101" s="32"/>
      <c r="AR1101" s="32"/>
      <c r="AS1101" s="32"/>
      <c r="AT1101" s="32"/>
    </row>
    <row r="1102" spans="2:46" ht="15" customHeight="1" x14ac:dyDescent="0.25">
      <c r="B1102" s="32">
        <v>20161094</v>
      </c>
      <c r="C1102" s="32"/>
      <c r="D1102" s="32"/>
      <c r="E1102" s="32"/>
      <c r="F1102" s="32"/>
      <c r="G1102" s="244"/>
      <c r="H1102" s="244"/>
      <c r="I1102" s="91">
        <f t="shared" si="166"/>
        <v>0</v>
      </c>
      <c r="J1102" s="32"/>
      <c r="K1102" s="32"/>
      <c r="L1102" s="32"/>
      <c r="M1102" s="32"/>
      <c r="N1102" s="32"/>
      <c r="O1102" s="32"/>
      <c r="P1102" s="32"/>
      <c r="Q1102" s="32"/>
      <c r="R1102" s="186"/>
      <c r="S1102" s="186"/>
      <c r="T1102" s="254"/>
      <c r="U1102" s="254">
        <f t="shared" si="172"/>
        <v>0</v>
      </c>
      <c r="V1102" s="254">
        <f t="shared" si="173"/>
        <v>0</v>
      </c>
      <c r="W1102" s="255"/>
      <c r="X1102" s="26">
        <f t="shared" si="167"/>
        <v>0</v>
      </c>
      <c r="Y1102" s="26">
        <f t="shared" si="174"/>
        <v>0</v>
      </c>
      <c r="Z1102" s="26">
        <f t="shared" si="175"/>
        <v>0</v>
      </c>
      <c r="AA1102" s="32" t="str">
        <f t="shared" si="168"/>
        <v>-</v>
      </c>
      <c r="AB1102" s="289"/>
      <c r="AC1102" s="289"/>
      <c r="AD1102" s="32">
        <v>3</v>
      </c>
      <c r="AE1102" s="32" t="str">
        <f t="shared" si="169"/>
        <v>25</v>
      </c>
      <c r="AF1102" s="32"/>
      <c r="AG1102" s="32"/>
      <c r="AH1102" s="32"/>
      <c r="AI1102" s="32"/>
      <c r="AJ1102" s="32"/>
      <c r="AK1102" s="32"/>
      <c r="AL1102" s="32"/>
      <c r="AM1102" s="32">
        <v>967</v>
      </c>
      <c r="AN1102" s="32" t="str">
        <f t="shared" si="170"/>
        <v>No Retargeting</v>
      </c>
      <c r="AO1102" s="32" t="s">
        <v>589</v>
      </c>
      <c r="AP1102" s="32" t="str">
        <f t="shared" si="171"/>
        <v>no contextual</v>
      </c>
      <c r="AQ1102" s="32"/>
      <c r="AR1102" s="32"/>
      <c r="AS1102" s="32"/>
      <c r="AT1102" s="32"/>
    </row>
    <row r="1103" spans="2:46" ht="15" customHeight="1" x14ac:dyDescent="0.25">
      <c r="B1103" s="32">
        <v>20161095</v>
      </c>
      <c r="C1103" s="32"/>
      <c r="D1103" s="32"/>
      <c r="E1103" s="32"/>
      <c r="F1103" s="32"/>
      <c r="G1103" s="244"/>
      <c r="H1103" s="244"/>
      <c r="I1103" s="91">
        <f t="shared" si="166"/>
        <v>0</v>
      </c>
      <c r="J1103" s="32"/>
      <c r="K1103" s="32"/>
      <c r="L1103" s="32"/>
      <c r="M1103" s="32"/>
      <c r="N1103" s="32"/>
      <c r="O1103" s="32"/>
      <c r="P1103" s="32"/>
      <c r="Q1103" s="32"/>
      <c r="R1103" s="186"/>
      <c r="S1103" s="186"/>
      <c r="T1103" s="254"/>
      <c r="U1103" s="254">
        <f t="shared" si="172"/>
        <v>0</v>
      </c>
      <c r="V1103" s="254">
        <f t="shared" si="173"/>
        <v>0</v>
      </c>
      <c r="W1103" s="255"/>
      <c r="X1103" s="26">
        <f t="shared" si="167"/>
        <v>0</v>
      </c>
      <c r="Y1103" s="26">
        <f t="shared" si="174"/>
        <v>0</v>
      </c>
      <c r="Z1103" s="26">
        <f t="shared" si="175"/>
        <v>0</v>
      </c>
      <c r="AA1103" s="32" t="str">
        <f t="shared" si="168"/>
        <v>-</v>
      </c>
      <c r="AB1103" s="289"/>
      <c r="AC1103" s="289"/>
      <c r="AD1103" s="32">
        <v>3</v>
      </c>
      <c r="AE1103" s="32" t="str">
        <f t="shared" si="169"/>
        <v>25</v>
      </c>
      <c r="AF1103" s="32"/>
      <c r="AG1103" s="32"/>
      <c r="AH1103" s="32"/>
      <c r="AI1103" s="32"/>
      <c r="AJ1103" s="32"/>
      <c r="AK1103" s="32"/>
      <c r="AL1103" s="32"/>
      <c r="AM1103" s="32">
        <v>968</v>
      </c>
      <c r="AN1103" s="32" t="str">
        <f t="shared" si="170"/>
        <v>No Retargeting</v>
      </c>
      <c r="AO1103" s="32" t="s">
        <v>589</v>
      </c>
      <c r="AP1103" s="32" t="str">
        <f t="shared" si="171"/>
        <v>no contextual</v>
      </c>
      <c r="AQ1103" s="32"/>
      <c r="AR1103" s="32"/>
      <c r="AS1103" s="32"/>
      <c r="AT1103" s="32"/>
    </row>
    <row r="1104" spans="2:46" ht="15" customHeight="1" x14ac:dyDescent="0.25">
      <c r="B1104" s="32">
        <v>20161096</v>
      </c>
      <c r="C1104" s="32"/>
      <c r="D1104" s="32"/>
      <c r="E1104" s="32"/>
      <c r="F1104" s="32"/>
      <c r="G1104" s="244"/>
      <c r="H1104" s="244"/>
      <c r="I1104" s="91">
        <f t="shared" ref="I1104:I1127" si="176">IF(G1104=0,0,(WORKDAY(G1104,-5,Holidays)))</f>
        <v>0</v>
      </c>
      <c r="J1104" s="32"/>
      <c r="K1104" s="32"/>
      <c r="L1104" s="32"/>
      <c r="M1104" s="32"/>
      <c r="N1104" s="32"/>
      <c r="O1104" s="32"/>
      <c r="P1104" s="32"/>
      <c r="Q1104" s="32"/>
      <c r="R1104" s="186"/>
      <c r="S1104" s="186"/>
      <c r="T1104" s="254"/>
      <c r="U1104" s="254">
        <f t="shared" si="172"/>
        <v>0</v>
      </c>
      <c r="V1104" s="254">
        <f t="shared" si="173"/>
        <v>0</v>
      </c>
      <c r="W1104" s="255"/>
      <c r="X1104" s="26">
        <f t="shared" ref="X1104:X1127" si="177">T1104/1000*W1104</f>
        <v>0</v>
      </c>
      <c r="Y1104" s="26">
        <f t="shared" si="174"/>
        <v>0</v>
      </c>
      <c r="Z1104" s="26">
        <f t="shared" si="175"/>
        <v>0</v>
      </c>
      <c r="AA1104" s="32" t="str">
        <f t="shared" ref="AA1104:AA1127" si="178">IF(ISNUMBER(SEARCH("Signed",Q1104,1)),"Missing PO","-")</f>
        <v>-</v>
      </c>
      <c r="AB1104" s="289"/>
      <c r="AC1104" s="289"/>
      <c r="AD1104" s="32">
        <v>3</v>
      </c>
      <c r="AE1104" s="32" t="str">
        <f t="shared" ref="AE1104:AE1127" si="179">IF(J1104="xaxis TV","10","25")</f>
        <v>25</v>
      </c>
      <c r="AF1104" s="32"/>
      <c r="AG1104" s="32"/>
      <c r="AH1104" s="32"/>
      <c r="AI1104" s="32"/>
      <c r="AJ1104" s="32"/>
      <c r="AK1104" s="32"/>
      <c r="AL1104" s="32"/>
      <c r="AM1104" s="32">
        <v>969</v>
      </c>
      <c r="AN1104" s="32" t="str">
        <f t="shared" si="170"/>
        <v>No Retargeting</v>
      </c>
      <c r="AO1104" s="32" t="s">
        <v>589</v>
      </c>
      <c r="AP1104" s="32" t="str">
        <f t="shared" si="171"/>
        <v>no contextual</v>
      </c>
      <c r="AQ1104" s="32"/>
      <c r="AR1104" s="32"/>
      <c r="AS1104" s="32"/>
      <c r="AT1104" s="32"/>
    </row>
    <row r="1105" spans="2:46" ht="15" customHeight="1" x14ac:dyDescent="0.25">
      <c r="B1105" s="32">
        <v>20161097</v>
      </c>
      <c r="C1105" s="32"/>
      <c r="D1105" s="32"/>
      <c r="E1105" s="32"/>
      <c r="F1105" s="32"/>
      <c r="G1105" s="244"/>
      <c r="H1105" s="244"/>
      <c r="I1105" s="91">
        <f t="shared" si="176"/>
        <v>0</v>
      </c>
      <c r="J1105" s="32"/>
      <c r="K1105" s="32"/>
      <c r="L1105" s="32"/>
      <c r="M1105" s="32"/>
      <c r="N1105" s="32"/>
      <c r="O1105" s="32"/>
      <c r="P1105" s="32"/>
      <c r="Q1105" s="32"/>
      <c r="R1105" s="186"/>
      <c r="S1105" s="186"/>
      <c r="T1105" s="254"/>
      <c r="U1105" s="254">
        <f t="shared" si="172"/>
        <v>0</v>
      </c>
      <c r="V1105" s="254">
        <f t="shared" si="173"/>
        <v>0</v>
      </c>
      <c r="W1105" s="255"/>
      <c r="X1105" s="26">
        <f t="shared" si="177"/>
        <v>0</v>
      </c>
      <c r="Y1105" s="26">
        <f t="shared" si="174"/>
        <v>0</v>
      </c>
      <c r="Z1105" s="26">
        <f t="shared" si="175"/>
        <v>0</v>
      </c>
      <c r="AA1105" s="32" t="str">
        <f t="shared" si="178"/>
        <v>-</v>
      </c>
      <c r="AB1105" s="289"/>
      <c r="AC1105" s="289"/>
      <c r="AD1105" s="32">
        <v>3</v>
      </c>
      <c r="AE1105" s="32" t="str">
        <f t="shared" si="179"/>
        <v>25</v>
      </c>
      <c r="AF1105" s="32"/>
      <c r="AG1105" s="32"/>
      <c r="AH1105" s="32"/>
      <c r="AI1105" s="32"/>
      <c r="AJ1105" s="32"/>
      <c r="AK1105" s="32"/>
      <c r="AL1105" s="32"/>
      <c r="AM1105" s="32">
        <v>970</v>
      </c>
      <c r="AN1105" s="32" t="str">
        <f t="shared" si="170"/>
        <v>No Retargeting</v>
      </c>
      <c r="AO1105" s="32" t="s">
        <v>589</v>
      </c>
      <c r="AP1105" s="32" t="str">
        <f t="shared" si="171"/>
        <v>no contextual</v>
      </c>
      <c r="AQ1105" s="32"/>
      <c r="AR1105" s="32"/>
      <c r="AS1105" s="32"/>
      <c r="AT1105" s="32"/>
    </row>
    <row r="1106" spans="2:46" ht="15" customHeight="1" x14ac:dyDescent="0.25">
      <c r="B1106" s="32">
        <v>20161098</v>
      </c>
      <c r="C1106" s="32"/>
      <c r="D1106" s="32"/>
      <c r="E1106" s="32"/>
      <c r="F1106" s="32"/>
      <c r="G1106" s="244"/>
      <c r="H1106" s="244"/>
      <c r="I1106" s="91">
        <f t="shared" si="176"/>
        <v>0</v>
      </c>
      <c r="J1106" s="32"/>
      <c r="K1106" s="32"/>
      <c r="L1106" s="32"/>
      <c r="M1106" s="32"/>
      <c r="N1106" s="32"/>
      <c r="O1106" s="32"/>
      <c r="P1106" s="32"/>
      <c r="Q1106" s="32"/>
      <c r="R1106" s="186"/>
      <c r="S1106" s="186"/>
      <c r="T1106" s="254"/>
      <c r="U1106" s="254">
        <f t="shared" si="172"/>
        <v>0</v>
      </c>
      <c r="V1106" s="254">
        <f t="shared" si="173"/>
        <v>0</v>
      </c>
      <c r="W1106" s="255"/>
      <c r="X1106" s="26">
        <f t="shared" si="177"/>
        <v>0</v>
      </c>
      <c r="Y1106" s="26">
        <f t="shared" si="174"/>
        <v>0</v>
      </c>
      <c r="Z1106" s="26">
        <f t="shared" si="175"/>
        <v>0</v>
      </c>
      <c r="AA1106" s="32" t="str">
        <f t="shared" si="178"/>
        <v>-</v>
      </c>
      <c r="AB1106" s="289"/>
      <c r="AC1106" s="289"/>
      <c r="AD1106" s="32">
        <v>3</v>
      </c>
      <c r="AE1106" s="32" t="str">
        <f t="shared" si="179"/>
        <v>25</v>
      </c>
      <c r="AF1106" s="32"/>
      <c r="AG1106" s="32"/>
      <c r="AH1106" s="32"/>
      <c r="AI1106" s="32"/>
      <c r="AJ1106" s="32"/>
      <c r="AK1106" s="32"/>
      <c r="AL1106" s="32"/>
      <c r="AM1106" s="32">
        <v>971</v>
      </c>
      <c r="AN1106" s="32" t="str">
        <f t="shared" si="170"/>
        <v>No Retargeting</v>
      </c>
      <c r="AO1106" s="32" t="s">
        <v>589</v>
      </c>
      <c r="AP1106" s="32" t="str">
        <f t="shared" si="171"/>
        <v>no contextual</v>
      </c>
      <c r="AQ1106" s="32"/>
      <c r="AR1106" s="32"/>
      <c r="AS1106" s="32"/>
      <c r="AT1106" s="32"/>
    </row>
    <row r="1107" spans="2:46" ht="15" customHeight="1" x14ac:dyDescent="0.25">
      <c r="B1107" s="32">
        <v>20161099</v>
      </c>
      <c r="C1107" s="32"/>
      <c r="D1107" s="32"/>
      <c r="E1107" s="32"/>
      <c r="F1107" s="32"/>
      <c r="G1107" s="244"/>
      <c r="H1107" s="244"/>
      <c r="I1107" s="91">
        <f t="shared" si="176"/>
        <v>0</v>
      </c>
      <c r="J1107" s="32"/>
      <c r="K1107" s="32"/>
      <c r="L1107" s="32"/>
      <c r="M1107" s="32"/>
      <c r="N1107" s="32"/>
      <c r="O1107" s="32"/>
      <c r="P1107" s="32"/>
      <c r="Q1107" s="32"/>
      <c r="R1107" s="186"/>
      <c r="S1107" s="186"/>
      <c r="T1107" s="254"/>
      <c r="U1107" s="254">
        <f t="shared" si="172"/>
        <v>0</v>
      </c>
      <c r="V1107" s="254">
        <f t="shared" si="173"/>
        <v>0</v>
      </c>
      <c r="W1107" s="255"/>
      <c r="X1107" s="26">
        <f t="shared" si="177"/>
        <v>0</v>
      </c>
      <c r="Y1107" s="26">
        <f t="shared" si="174"/>
        <v>0</v>
      </c>
      <c r="Z1107" s="26">
        <f t="shared" si="175"/>
        <v>0</v>
      </c>
      <c r="AA1107" s="32" t="str">
        <f t="shared" si="178"/>
        <v>-</v>
      </c>
      <c r="AB1107" s="289"/>
      <c r="AC1107" s="289"/>
      <c r="AD1107" s="32">
        <v>3</v>
      </c>
      <c r="AE1107" s="32" t="str">
        <f t="shared" si="179"/>
        <v>25</v>
      </c>
      <c r="AF1107" s="32"/>
      <c r="AG1107" s="32"/>
      <c r="AH1107" s="32"/>
      <c r="AI1107" s="32"/>
      <c r="AJ1107" s="32"/>
      <c r="AK1107" s="32"/>
      <c r="AL1107" s="32"/>
      <c r="AM1107" s="32">
        <v>972</v>
      </c>
      <c r="AN1107" s="32" t="str">
        <f t="shared" si="170"/>
        <v>No Retargeting</v>
      </c>
      <c r="AO1107" s="32" t="s">
        <v>589</v>
      </c>
      <c r="AP1107" s="32" t="str">
        <f t="shared" si="171"/>
        <v>no contextual</v>
      </c>
      <c r="AQ1107" s="32"/>
      <c r="AR1107" s="32"/>
      <c r="AS1107" s="32"/>
      <c r="AT1107" s="32"/>
    </row>
    <row r="1108" spans="2:46" ht="15" customHeight="1" x14ac:dyDescent="0.25">
      <c r="B1108" s="32">
        <v>20161100</v>
      </c>
      <c r="C1108" s="32"/>
      <c r="D1108" s="32"/>
      <c r="E1108" s="32"/>
      <c r="F1108" s="32"/>
      <c r="G1108" s="244"/>
      <c r="H1108" s="244"/>
      <c r="I1108" s="91">
        <f t="shared" si="176"/>
        <v>0</v>
      </c>
      <c r="J1108" s="32"/>
      <c r="K1108" s="32"/>
      <c r="L1108" s="32"/>
      <c r="M1108" s="32"/>
      <c r="N1108" s="32"/>
      <c r="O1108" s="32"/>
      <c r="P1108" s="32"/>
      <c r="Q1108" s="32"/>
      <c r="R1108" s="186"/>
      <c r="S1108" s="186"/>
      <c r="T1108" s="254"/>
      <c r="U1108" s="254">
        <f t="shared" si="172"/>
        <v>0</v>
      </c>
      <c r="V1108" s="254">
        <f t="shared" si="173"/>
        <v>0</v>
      </c>
      <c r="W1108" s="255"/>
      <c r="X1108" s="26">
        <f t="shared" si="177"/>
        <v>0</v>
      </c>
      <c r="Y1108" s="26">
        <f t="shared" si="174"/>
        <v>0</v>
      </c>
      <c r="Z1108" s="26">
        <f t="shared" si="175"/>
        <v>0</v>
      </c>
      <c r="AA1108" s="32" t="str">
        <f t="shared" si="178"/>
        <v>-</v>
      </c>
      <c r="AB1108" s="289"/>
      <c r="AC1108" s="289"/>
      <c r="AD1108" s="32">
        <v>3</v>
      </c>
      <c r="AE1108" s="32" t="str">
        <f t="shared" si="179"/>
        <v>25</v>
      </c>
      <c r="AF1108" s="32"/>
      <c r="AG1108" s="32"/>
      <c r="AH1108" s="32"/>
      <c r="AI1108" s="32"/>
      <c r="AJ1108" s="32"/>
      <c r="AK1108" s="32"/>
      <c r="AL1108" s="32"/>
      <c r="AM1108" s="32">
        <v>973</v>
      </c>
      <c r="AN1108" s="32" t="str">
        <f t="shared" si="170"/>
        <v>No Retargeting</v>
      </c>
      <c r="AO1108" s="32" t="s">
        <v>589</v>
      </c>
      <c r="AP1108" s="32" t="str">
        <f t="shared" si="171"/>
        <v>no contextual</v>
      </c>
      <c r="AQ1108" s="32"/>
      <c r="AR1108" s="32"/>
      <c r="AS1108" s="32"/>
      <c r="AT1108" s="32"/>
    </row>
    <row r="1109" spans="2:46" ht="15" customHeight="1" x14ac:dyDescent="0.25">
      <c r="B1109" s="32">
        <v>20161101</v>
      </c>
      <c r="C1109" s="32"/>
      <c r="D1109" s="32"/>
      <c r="E1109" s="32"/>
      <c r="F1109" s="32"/>
      <c r="G1109" s="244"/>
      <c r="H1109" s="244"/>
      <c r="I1109" s="91">
        <f t="shared" si="176"/>
        <v>0</v>
      </c>
      <c r="J1109" s="32"/>
      <c r="K1109" s="32"/>
      <c r="L1109" s="32"/>
      <c r="M1109" s="32"/>
      <c r="N1109" s="32"/>
      <c r="O1109" s="32"/>
      <c r="P1109" s="32"/>
      <c r="Q1109" s="32"/>
      <c r="R1109" s="186"/>
      <c r="S1109" s="186"/>
      <c r="T1109" s="254"/>
      <c r="U1109" s="254">
        <f t="shared" si="172"/>
        <v>0</v>
      </c>
      <c r="V1109" s="254">
        <f t="shared" si="173"/>
        <v>0</v>
      </c>
      <c r="W1109" s="255"/>
      <c r="X1109" s="26">
        <f t="shared" si="177"/>
        <v>0</v>
      </c>
      <c r="Y1109" s="26">
        <f t="shared" si="174"/>
        <v>0</v>
      </c>
      <c r="Z1109" s="26">
        <f t="shared" si="175"/>
        <v>0</v>
      </c>
      <c r="AA1109" s="32" t="str">
        <f t="shared" si="178"/>
        <v>-</v>
      </c>
      <c r="AB1109" s="289"/>
      <c r="AC1109" s="289"/>
      <c r="AD1109" s="32">
        <v>3</v>
      </c>
      <c r="AE1109" s="32" t="str">
        <f t="shared" si="179"/>
        <v>25</v>
      </c>
      <c r="AF1109" s="32"/>
      <c r="AG1109" s="32"/>
      <c r="AH1109" s="32"/>
      <c r="AI1109" s="32"/>
      <c r="AJ1109" s="32"/>
      <c r="AK1109" s="32"/>
      <c r="AL1109" s="32"/>
      <c r="AM1109" s="32">
        <v>974</v>
      </c>
      <c r="AN1109" s="32" t="str">
        <f t="shared" si="170"/>
        <v>No Retargeting</v>
      </c>
      <c r="AO1109" s="32" t="s">
        <v>589</v>
      </c>
      <c r="AP1109" s="32" t="str">
        <f t="shared" si="171"/>
        <v>no contextual</v>
      </c>
      <c r="AQ1109" s="32"/>
      <c r="AR1109" s="32"/>
      <c r="AS1109" s="32"/>
      <c r="AT1109" s="32"/>
    </row>
    <row r="1110" spans="2:46" ht="15" customHeight="1" x14ac:dyDescent="0.25">
      <c r="B1110" s="32">
        <v>20161102</v>
      </c>
      <c r="C1110" s="32"/>
      <c r="D1110" s="32"/>
      <c r="E1110" s="32"/>
      <c r="F1110" s="32"/>
      <c r="G1110" s="244"/>
      <c r="H1110" s="244"/>
      <c r="I1110" s="91">
        <f t="shared" si="176"/>
        <v>0</v>
      </c>
      <c r="J1110" s="32"/>
      <c r="K1110" s="32"/>
      <c r="L1110" s="32"/>
      <c r="M1110" s="32"/>
      <c r="N1110" s="32"/>
      <c r="O1110" s="32"/>
      <c r="P1110" s="32"/>
      <c r="Q1110" s="32"/>
      <c r="R1110" s="186"/>
      <c r="S1110" s="186"/>
      <c r="T1110" s="254"/>
      <c r="U1110" s="254">
        <f t="shared" si="172"/>
        <v>0</v>
      </c>
      <c r="V1110" s="254">
        <f t="shared" si="173"/>
        <v>0</v>
      </c>
      <c r="W1110" s="255"/>
      <c r="X1110" s="26">
        <f t="shared" si="177"/>
        <v>0</v>
      </c>
      <c r="Y1110" s="26">
        <f t="shared" si="174"/>
        <v>0</v>
      </c>
      <c r="Z1110" s="26">
        <f t="shared" si="175"/>
        <v>0</v>
      </c>
      <c r="AA1110" s="32" t="str">
        <f t="shared" si="178"/>
        <v>-</v>
      </c>
      <c r="AB1110" s="289"/>
      <c r="AC1110" s="289"/>
      <c r="AD1110" s="32">
        <v>3</v>
      </c>
      <c r="AE1110" s="32" t="str">
        <f t="shared" si="179"/>
        <v>25</v>
      </c>
      <c r="AF1110" s="32"/>
      <c r="AG1110" s="32"/>
      <c r="AH1110" s="32"/>
      <c r="AI1110" s="32"/>
      <c r="AJ1110" s="32"/>
      <c r="AK1110" s="32"/>
      <c r="AL1110" s="32"/>
      <c r="AM1110" s="32">
        <v>975</v>
      </c>
      <c r="AN1110" s="32" t="str">
        <f t="shared" si="170"/>
        <v>No Retargeting</v>
      </c>
      <c r="AO1110" s="32" t="s">
        <v>589</v>
      </c>
      <c r="AP1110" s="32" t="str">
        <f t="shared" si="171"/>
        <v>no contextual</v>
      </c>
      <c r="AQ1110" s="32"/>
      <c r="AR1110" s="32"/>
      <c r="AS1110" s="32"/>
      <c r="AT1110" s="32"/>
    </row>
    <row r="1111" spans="2:46" ht="15" customHeight="1" x14ac:dyDescent="0.25">
      <c r="B1111" s="32">
        <v>20161103</v>
      </c>
      <c r="C1111" s="32"/>
      <c r="D1111" s="32"/>
      <c r="E1111" s="32"/>
      <c r="F1111" s="32"/>
      <c r="G1111" s="244"/>
      <c r="H1111" s="244"/>
      <c r="I1111" s="91">
        <f t="shared" si="176"/>
        <v>0</v>
      </c>
      <c r="J1111" s="32"/>
      <c r="K1111" s="32"/>
      <c r="L1111" s="32"/>
      <c r="M1111" s="32"/>
      <c r="N1111" s="32"/>
      <c r="O1111" s="32"/>
      <c r="P1111" s="32"/>
      <c r="Q1111" s="32"/>
      <c r="R1111" s="186"/>
      <c r="S1111" s="186"/>
      <c r="T1111" s="254"/>
      <c r="U1111" s="254">
        <f t="shared" si="172"/>
        <v>0</v>
      </c>
      <c r="V1111" s="254">
        <f t="shared" si="173"/>
        <v>0</v>
      </c>
      <c r="W1111" s="255"/>
      <c r="X1111" s="26">
        <f t="shared" si="177"/>
        <v>0</v>
      </c>
      <c r="Y1111" s="26">
        <f t="shared" si="174"/>
        <v>0</v>
      </c>
      <c r="Z1111" s="26">
        <f t="shared" si="175"/>
        <v>0</v>
      </c>
      <c r="AA1111" s="32" t="str">
        <f t="shared" si="178"/>
        <v>-</v>
      </c>
      <c r="AB1111" s="289"/>
      <c r="AC1111" s="289"/>
      <c r="AD1111" s="32">
        <v>3</v>
      </c>
      <c r="AE1111" s="32" t="str">
        <f t="shared" si="179"/>
        <v>25</v>
      </c>
      <c r="AF1111" s="32"/>
      <c r="AG1111" s="32"/>
      <c r="AH1111" s="32"/>
      <c r="AI1111" s="32"/>
      <c r="AJ1111" s="32"/>
      <c r="AK1111" s="32"/>
      <c r="AL1111" s="32"/>
      <c r="AM1111" s="32">
        <v>976</v>
      </c>
      <c r="AN1111" s="32" t="str">
        <f t="shared" si="170"/>
        <v>No Retargeting</v>
      </c>
      <c r="AO1111" s="32" t="s">
        <v>589</v>
      </c>
      <c r="AP1111" s="32" t="str">
        <f t="shared" si="171"/>
        <v>no contextual</v>
      </c>
      <c r="AQ1111" s="32"/>
      <c r="AR1111" s="32"/>
      <c r="AS1111" s="32"/>
      <c r="AT1111" s="32"/>
    </row>
    <row r="1112" spans="2:46" ht="15" customHeight="1" x14ac:dyDescent="0.25">
      <c r="B1112" s="32">
        <v>20161104</v>
      </c>
      <c r="C1112" s="32"/>
      <c r="D1112" s="32"/>
      <c r="E1112" s="32"/>
      <c r="F1112" s="32"/>
      <c r="G1112" s="244"/>
      <c r="H1112" s="244"/>
      <c r="I1112" s="91">
        <f t="shared" si="176"/>
        <v>0</v>
      </c>
      <c r="J1112" s="32"/>
      <c r="K1112" s="32"/>
      <c r="L1112" s="32"/>
      <c r="M1112" s="32"/>
      <c r="N1112" s="32"/>
      <c r="O1112" s="32"/>
      <c r="P1112" s="32"/>
      <c r="Q1112" s="32"/>
      <c r="R1112" s="186"/>
      <c r="S1112" s="186"/>
      <c r="T1112" s="254"/>
      <c r="U1112" s="254">
        <f t="shared" si="172"/>
        <v>0</v>
      </c>
      <c r="V1112" s="254">
        <f t="shared" si="173"/>
        <v>0</v>
      </c>
      <c r="W1112" s="255"/>
      <c r="X1112" s="26">
        <f t="shared" si="177"/>
        <v>0</v>
      </c>
      <c r="Y1112" s="26">
        <f t="shared" si="174"/>
        <v>0</v>
      </c>
      <c r="Z1112" s="26">
        <f t="shared" si="175"/>
        <v>0</v>
      </c>
      <c r="AA1112" s="32" t="str">
        <f t="shared" si="178"/>
        <v>-</v>
      </c>
      <c r="AB1112" s="289"/>
      <c r="AC1112" s="289"/>
      <c r="AD1112" s="32">
        <v>3</v>
      </c>
      <c r="AE1112" s="32" t="str">
        <f t="shared" si="179"/>
        <v>25</v>
      </c>
      <c r="AF1112" s="32"/>
      <c r="AG1112" s="32"/>
      <c r="AH1112" s="32"/>
      <c r="AI1112" s="32"/>
      <c r="AJ1112" s="32"/>
      <c r="AK1112" s="32"/>
      <c r="AL1112" s="32"/>
      <c r="AM1112" s="32">
        <v>977</v>
      </c>
      <c r="AN1112" s="32" t="str">
        <f t="shared" si="170"/>
        <v>No Retargeting</v>
      </c>
      <c r="AO1112" s="32" t="s">
        <v>589</v>
      </c>
      <c r="AP1112" s="32" t="str">
        <f t="shared" si="171"/>
        <v>no contextual</v>
      </c>
      <c r="AQ1112" s="32"/>
      <c r="AR1112" s="32"/>
      <c r="AS1112" s="32"/>
      <c r="AT1112" s="32"/>
    </row>
    <row r="1113" spans="2:46" ht="15" customHeight="1" x14ac:dyDescent="0.25">
      <c r="B1113" s="32">
        <v>20161105</v>
      </c>
      <c r="C1113" s="32"/>
      <c r="D1113" s="32"/>
      <c r="E1113" s="32"/>
      <c r="F1113" s="32"/>
      <c r="G1113" s="244"/>
      <c r="H1113" s="244"/>
      <c r="I1113" s="91">
        <f t="shared" si="176"/>
        <v>0</v>
      </c>
      <c r="J1113" s="32"/>
      <c r="K1113" s="32"/>
      <c r="L1113" s="32"/>
      <c r="M1113" s="32"/>
      <c r="N1113" s="32"/>
      <c r="O1113" s="32"/>
      <c r="P1113" s="32"/>
      <c r="Q1113" s="32"/>
      <c r="R1113" s="186"/>
      <c r="S1113" s="186"/>
      <c r="T1113" s="254"/>
      <c r="U1113" s="254">
        <f t="shared" si="172"/>
        <v>0</v>
      </c>
      <c r="V1113" s="254">
        <f t="shared" si="173"/>
        <v>0</v>
      </c>
      <c r="W1113" s="255"/>
      <c r="X1113" s="26">
        <f t="shared" si="177"/>
        <v>0</v>
      </c>
      <c r="Y1113" s="26">
        <f t="shared" si="174"/>
        <v>0</v>
      </c>
      <c r="Z1113" s="26">
        <f t="shared" si="175"/>
        <v>0</v>
      </c>
      <c r="AA1113" s="32" t="str">
        <f t="shared" si="178"/>
        <v>-</v>
      </c>
      <c r="AB1113" s="289"/>
      <c r="AC1113" s="289"/>
      <c r="AD1113" s="32">
        <v>3</v>
      </c>
      <c r="AE1113" s="32" t="str">
        <f t="shared" si="179"/>
        <v>25</v>
      </c>
      <c r="AF1113" s="32"/>
      <c r="AG1113" s="32"/>
      <c r="AH1113" s="32"/>
      <c r="AI1113" s="32"/>
      <c r="AJ1113" s="32"/>
      <c r="AK1113" s="32"/>
      <c r="AL1113" s="32"/>
      <c r="AM1113" s="32">
        <v>978</v>
      </c>
      <c r="AN1113" s="32" t="str">
        <f t="shared" si="170"/>
        <v>No Retargeting</v>
      </c>
      <c r="AO1113" s="32" t="s">
        <v>589</v>
      </c>
      <c r="AP1113" s="32" t="str">
        <f t="shared" si="171"/>
        <v>no contextual</v>
      </c>
      <c r="AQ1113" s="32"/>
      <c r="AR1113" s="32"/>
      <c r="AS1113" s="32"/>
      <c r="AT1113" s="32"/>
    </row>
    <row r="1114" spans="2:46" ht="15" customHeight="1" x14ac:dyDescent="0.25">
      <c r="B1114" s="32">
        <v>20161106</v>
      </c>
      <c r="C1114" s="32"/>
      <c r="D1114" s="32"/>
      <c r="E1114" s="32"/>
      <c r="F1114" s="32"/>
      <c r="G1114" s="244"/>
      <c r="H1114" s="244"/>
      <c r="I1114" s="91">
        <f t="shared" si="176"/>
        <v>0</v>
      </c>
      <c r="J1114" s="32"/>
      <c r="K1114" s="32"/>
      <c r="L1114" s="32"/>
      <c r="M1114" s="32"/>
      <c r="N1114" s="32"/>
      <c r="O1114" s="32"/>
      <c r="P1114" s="32"/>
      <c r="Q1114" s="32"/>
      <c r="R1114" s="186"/>
      <c r="S1114" s="186"/>
      <c r="T1114" s="254"/>
      <c r="U1114" s="254">
        <f t="shared" si="172"/>
        <v>0</v>
      </c>
      <c r="V1114" s="254">
        <f t="shared" si="173"/>
        <v>0</v>
      </c>
      <c r="W1114" s="255"/>
      <c r="X1114" s="26">
        <f t="shared" si="177"/>
        <v>0</v>
      </c>
      <c r="Y1114" s="26">
        <f t="shared" si="174"/>
        <v>0</v>
      </c>
      <c r="Z1114" s="26">
        <f t="shared" si="175"/>
        <v>0</v>
      </c>
      <c r="AA1114" s="32" t="str">
        <f t="shared" si="178"/>
        <v>-</v>
      </c>
      <c r="AB1114" s="289"/>
      <c r="AC1114" s="289"/>
      <c r="AD1114" s="32">
        <v>3</v>
      </c>
      <c r="AE1114" s="32" t="str">
        <f t="shared" si="179"/>
        <v>25</v>
      </c>
      <c r="AF1114" s="32"/>
      <c r="AG1114" s="32"/>
      <c r="AH1114" s="32"/>
      <c r="AI1114" s="32"/>
      <c r="AJ1114" s="32"/>
      <c r="AK1114" s="32"/>
      <c r="AL1114" s="32"/>
      <c r="AM1114" s="32">
        <v>979</v>
      </c>
      <c r="AN1114" s="32" t="str">
        <f t="shared" si="170"/>
        <v>No Retargeting</v>
      </c>
      <c r="AO1114" s="32" t="s">
        <v>589</v>
      </c>
      <c r="AP1114" s="32" t="str">
        <f t="shared" si="171"/>
        <v>no contextual</v>
      </c>
      <c r="AQ1114" s="32"/>
      <c r="AR1114" s="32"/>
      <c r="AS1114" s="32"/>
      <c r="AT1114" s="32"/>
    </row>
    <row r="1115" spans="2:46" ht="15" customHeight="1" x14ac:dyDescent="0.25">
      <c r="B1115" s="32">
        <v>20161107</v>
      </c>
      <c r="C1115" s="32"/>
      <c r="D1115" s="32"/>
      <c r="E1115" s="32"/>
      <c r="F1115" s="32"/>
      <c r="G1115" s="244"/>
      <c r="H1115" s="244"/>
      <c r="I1115" s="91">
        <f t="shared" si="176"/>
        <v>0</v>
      </c>
      <c r="J1115" s="32"/>
      <c r="K1115" s="32"/>
      <c r="L1115" s="32"/>
      <c r="M1115" s="32"/>
      <c r="N1115" s="32"/>
      <c r="O1115" s="32"/>
      <c r="P1115" s="32"/>
      <c r="Q1115" s="32"/>
      <c r="R1115" s="186"/>
      <c r="S1115" s="186"/>
      <c r="T1115" s="254"/>
      <c r="U1115" s="254">
        <f t="shared" si="172"/>
        <v>0</v>
      </c>
      <c r="V1115" s="254">
        <f t="shared" si="173"/>
        <v>0</v>
      </c>
      <c r="W1115" s="255"/>
      <c r="X1115" s="26">
        <f t="shared" si="177"/>
        <v>0</v>
      </c>
      <c r="Y1115" s="26">
        <f t="shared" si="174"/>
        <v>0</v>
      </c>
      <c r="Z1115" s="26">
        <f t="shared" si="175"/>
        <v>0</v>
      </c>
      <c r="AA1115" s="32" t="str">
        <f t="shared" si="178"/>
        <v>-</v>
      </c>
      <c r="AB1115" s="289"/>
      <c r="AC1115" s="289"/>
      <c r="AD1115" s="32">
        <v>3</v>
      </c>
      <c r="AE1115" s="32" t="str">
        <f t="shared" si="179"/>
        <v>25</v>
      </c>
      <c r="AF1115" s="32"/>
      <c r="AG1115" s="32"/>
      <c r="AH1115" s="32"/>
      <c r="AI1115" s="32"/>
      <c r="AJ1115" s="32"/>
      <c r="AK1115" s="32"/>
      <c r="AL1115" s="32"/>
      <c r="AM1115" s="32">
        <v>980</v>
      </c>
      <c r="AN1115" s="32" t="str">
        <f t="shared" si="170"/>
        <v>No Retargeting</v>
      </c>
      <c r="AO1115" s="32" t="s">
        <v>589</v>
      </c>
      <c r="AP1115" s="32" t="str">
        <f t="shared" si="171"/>
        <v>no contextual</v>
      </c>
      <c r="AQ1115" s="32"/>
      <c r="AR1115" s="32"/>
      <c r="AS1115" s="32"/>
      <c r="AT1115" s="32"/>
    </row>
    <row r="1116" spans="2:46" ht="15" customHeight="1" x14ac:dyDescent="0.25">
      <c r="B1116" s="32">
        <v>20161108</v>
      </c>
      <c r="C1116" s="32"/>
      <c r="D1116" s="32"/>
      <c r="E1116" s="32"/>
      <c r="F1116" s="32"/>
      <c r="G1116" s="244"/>
      <c r="H1116" s="244"/>
      <c r="I1116" s="91">
        <f t="shared" si="176"/>
        <v>0</v>
      </c>
      <c r="J1116" s="32"/>
      <c r="K1116" s="32"/>
      <c r="L1116" s="32"/>
      <c r="M1116" s="32"/>
      <c r="N1116" s="32"/>
      <c r="O1116" s="32"/>
      <c r="P1116" s="32"/>
      <c r="Q1116" s="32"/>
      <c r="R1116" s="186"/>
      <c r="S1116" s="186"/>
      <c r="T1116" s="254"/>
      <c r="U1116" s="254">
        <f t="shared" si="172"/>
        <v>0</v>
      </c>
      <c r="V1116" s="254">
        <f t="shared" si="173"/>
        <v>0</v>
      </c>
      <c r="W1116" s="255"/>
      <c r="X1116" s="26">
        <f t="shared" si="177"/>
        <v>0</v>
      </c>
      <c r="Y1116" s="26">
        <f t="shared" si="174"/>
        <v>0</v>
      </c>
      <c r="Z1116" s="26">
        <f t="shared" si="175"/>
        <v>0</v>
      </c>
      <c r="AA1116" s="32" t="str">
        <f t="shared" si="178"/>
        <v>-</v>
      </c>
      <c r="AB1116" s="289"/>
      <c r="AC1116" s="289"/>
      <c r="AD1116" s="32">
        <v>3</v>
      </c>
      <c r="AE1116" s="32" t="str">
        <f t="shared" si="179"/>
        <v>25</v>
      </c>
      <c r="AF1116" s="32"/>
      <c r="AG1116" s="32"/>
      <c r="AH1116" s="32"/>
      <c r="AI1116" s="32"/>
      <c r="AJ1116" s="32"/>
      <c r="AK1116" s="32"/>
      <c r="AL1116" s="32"/>
      <c r="AM1116" s="32">
        <v>981</v>
      </c>
      <c r="AN1116" s="32" t="str">
        <f t="shared" si="170"/>
        <v>No Retargeting</v>
      </c>
      <c r="AO1116" s="32" t="s">
        <v>589</v>
      </c>
      <c r="AP1116" s="32" t="str">
        <f t="shared" si="171"/>
        <v>no contextual</v>
      </c>
      <c r="AQ1116" s="32"/>
      <c r="AR1116" s="32"/>
      <c r="AS1116" s="32"/>
      <c r="AT1116" s="32"/>
    </row>
    <row r="1117" spans="2:46" ht="15" customHeight="1" x14ac:dyDescent="0.25">
      <c r="B1117" s="32">
        <v>20161109</v>
      </c>
      <c r="C1117" s="32"/>
      <c r="D1117" s="32"/>
      <c r="E1117" s="32"/>
      <c r="F1117" s="32"/>
      <c r="G1117" s="244"/>
      <c r="H1117" s="244"/>
      <c r="I1117" s="91">
        <f t="shared" si="176"/>
        <v>0</v>
      </c>
      <c r="J1117" s="32"/>
      <c r="K1117" s="32"/>
      <c r="L1117" s="32"/>
      <c r="M1117" s="32"/>
      <c r="N1117" s="32"/>
      <c r="O1117" s="32"/>
      <c r="P1117" s="32"/>
      <c r="Q1117" s="32"/>
      <c r="R1117" s="186"/>
      <c r="S1117" s="186"/>
      <c r="T1117" s="254"/>
      <c r="U1117" s="254">
        <f t="shared" si="172"/>
        <v>0</v>
      </c>
      <c r="V1117" s="254">
        <f t="shared" si="173"/>
        <v>0</v>
      </c>
      <c r="W1117" s="255"/>
      <c r="X1117" s="26">
        <f t="shared" si="177"/>
        <v>0</v>
      </c>
      <c r="Y1117" s="26">
        <f t="shared" si="174"/>
        <v>0</v>
      </c>
      <c r="Z1117" s="26">
        <f t="shared" si="175"/>
        <v>0</v>
      </c>
      <c r="AA1117" s="32" t="str">
        <f t="shared" si="178"/>
        <v>-</v>
      </c>
      <c r="AB1117" s="289"/>
      <c r="AC1117" s="289"/>
      <c r="AD1117" s="32">
        <v>3</v>
      </c>
      <c r="AE1117" s="32" t="str">
        <f t="shared" si="179"/>
        <v>25</v>
      </c>
      <c r="AF1117" s="32"/>
      <c r="AG1117" s="32"/>
      <c r="AH1117" s="32"/>
      <c r="AI1117" s="32"/>
      <c r="AJ1117" s="32"/>
      <c r="AK1117" s="32"/>
      <c r="AL1117" s="32"/>
      <c r="AM1117" s="32">
        <v>982</v>
      </c>
      <c r="AN1117" s="32" t="str">
        <f t="shared" si="170"/>
        <v>No Retargeting</v>
      </c>
      <c r="AO1117" s="32" t="s">
        <v>589</v>
      </c>
      <c r="AP1117" s="32" t="str">
        <f t="shared" si="171"/>
        <v>no contextual</v>
      </c>
      <c r="AQ1117" s="32"/>
      <c r="AR1117" s="32"/>
      <c r="AS1117" s="32"/>
      <c r="AT1117" s="32"/>
    </row>
    <row r="1118" spans="2:46" ht="15" customHeight="1" x14ac:dyDescent="0.25">
      <c r="B1118" s="32">
        <v>20161110</v>
      </c>
      <c r="C1118" s="32"/>
      <c r="D1118" s="32"/>
      <c r="E1118" s="32"/>
      <c r="F1118" s="32"/>
      <c r="G1118" s="244"/>
      <c r="H1118" s="244"/>
      <c r="I1118" s="91">
        <f t="shared" si="176"/>
        <v>0</v>
      </c>
      <c r="J1118" s="32"/>
      <c r="K1118" s="32"/>
      <c r="L1118" s="32"/>
      <c r="M1118" s="32"/>
      <c r="N1118" s="32"/>
      <c r="O1118" s="32"/>
      <c r="P1118" s="32"/>
      <c r="Q1118" s="32"/>
      <c r="R1118" s="186"/>
      <c r="S1118" s="186"/>
      <c r="T1118" s="254"/>
      <c r="U1118" s="254">
        <f t="shared" si="172"/>
        <v>0</v>
      </c>
      <c r="V1118" s="254">
        <f t="shared" si="173"/>
        <v>0</v>
      </c>
      <c r="W1118" s="255"/>
      <c r="X1118" s="26">
        <f t="shared" si="177"/>
        <v>0</v>
      </c>
      <c r="Y1118" s="26">
        <f t="shared" si="174"/>
        <v>0</v>
      </c>
      <c r="Z1118" s="26">
        <f t="shared" si="175"/>
        <v>0</v>
      </c>
      <c r="AA1118" s="32" t="str">
        <f t="shared" si="178"/>
        <v>-</v>
      </c>
      <c r="AB1118" s="289"/>
      <c r="AC1118" s="289"/>
      <c r="AD1118" s="32">
        <v>3</v>
      </c>
      <c r="AE1118" s="32" t="str">
        <f t="shared" si="179"/>
        <v>25</v>
      </c>
      <c r="AF1118" s="32"/>
      <c r="AG1118" s="32"/>
      <c r="AH1118" s="32"/>
      <c r="AI1118" s="32"/>
      <c r="AJ1118" s="32"/>
      <c r="AK1118" s="32"/>
      <c r="AL1118" s="32"/>
      <c r="AM1118" s="32">
        <v>983</v>
      </c>
      <c r="AN1118" s="32" t="str">
        <f t="shared" si="170"/>
        <v>No Retargeting</v>
      </c>
      <c r="AO1118" s="32" t="s">
        <v>589</v>
      </c>
      <c r="AP1118" s="32" t="str">
        <f t="shared" si="171"/>
        <v>no contextual</v>
      </c>
      <c r="AQ1118" s="32"/>
      <c r="AR1118" s="32"/>
      <c r="AS1118" s="32"/>
      <c r="AT1118" s="32"/>
    </row>
    <row r="1119" spans="2:46" ht="15" customHeight="1" x14ac:dyDescent="0.25">
      <c r="B1119" s="32">
        <v>20161111</v>
      </c>
      <c r="C1119" s="32"/>
      <c r="D1119" s="32"/>
      <c r="E1119" s="32"/>
      <c r="F1119" s="32"/>
      <c r="G1119" s="244"/>
      <c r="H1119" s="244"/>
      <c r="I1119" s="91">
        <f t="shared" si="176"/>
        <v>0</v>
      </c>
      <c r="J1119" s="32"/>
      <c r="K1119" s="32"/>
      <c r="L1119" s="32"/>
      <c r="M1119" s="32"/>
      <c r="N1119" s="32"/>
      <c r="O1119" s="32"/>
      <c r="P1119" s="32"/>
      <c r="Q1119" s="32"/>
      <c r="R1119" s="186"/>
      <c r="S1119" s="186"/>
      <c r="T1119" s="254"/>
      <c r="U1119" s="254">
        <f t="shared" si="172"/>
        <v>0</v>
      </c>
      <c r="V1119" s="254">
        <f t="shared" si="173"/>
        <v>0</v>
      </c>
      <c r="W1119" s="255"/>
      <c r="X1119" s="26">
        <f t="shared" si="177"/>
        <v>0</v>
      </c>
      <c r="Y1119" s="26">
        <f t="shared" si="174"/>
        <v>0</v>
      </c>
      <c r="Z1119" s="26">
        <f t="shared" si="175"/>
        <v>0</v>
      </c>
      <c r="AA1119" s="32" t="str">
        <f t="shared" si="178"/>
        <v>-</v>
      </c>
      <c r="AB1119" s="289"/>
      <c r="AC1119" s="289"/>
      <c r="AD1119" s="32">
        <v>3</v>
      </c>
      <c r="AE1119" s="32" t="str">
        <f t="shared" si="179"/>
        <v>25</v>
      </c>
      <c r="AF1119" s="32"/>
      <c r="AG1119" s="32"/>
      <c r="AH1119" s="32"/>
      <c r="AI1119" s="32"/>
      <c r="AJ1119" s="32"/>
      <c r="AK1119" s="32"/>
      <c r="AL1119" s="32"/>
      <c r="AM1119" s="32">
        <v>984</v>
      </c>
      <c r="AN1119" s="32" t="str">
        <f t="shared" si="170"/>
        <v>No Retargeting</v>
      </c>
      <c r="AO1119" s="32" t="s">
        <v>589</v>
      </c>
      <c r="AP1119" s="32" t="str">
        <f t="shared" si="171"/>
        <v>no contextual</v>
      </c>
      <c r="AQ1119" s="32"/>
      <c r="AR1119" s="32"/>
      <c r="AS1119" s="32"/>
      <c r="AT1119" s="32"/>
    </row>
    <row r="1120" spans="2:46" ht="15" customHeight="1" x14ac:dyDescent="0.25">
      <c r="B1120" s="32">
        <v>20161112</v>
      </c>
      <c r="C1120" s="32"/>
      <c r="D1120" s="32"/>
      <c r="E1120" s="32"/>
      <c r="F1120" s="32"/>
      <c r="G1120" s="244"/>
      <c r="H1120" s="244"/>
      <c r="I1120" s="91">
        <f t="shared" si="176"/>
        <v>0</v>
      </c>
      <c r="J1120" s="32"/>
      <c r="K1120" s="32"/>
      <c r="L1120" s="32"/>
      <c r="M1120" s="32"/>
      <c r="N1120" s="32"/>
      <c r="O1120" s="32"/>
      <c r="P1120" s="32"/>
      <c r="Q1120" s="32"/>
      <c r="R1120" s="186"/>
      <c r="S1120" s="186"/>
      <c r="T1120" s="254"/>
      <c r="U1120" s="254">
        <f t="shared" si="172"/>
        <v>0</v>
      </c>
      <c r="V1120" s="254">
        <f t="shared" si="173"/>
        <v>0</v>
      </c>
      <c r="W1120" s="255"/>
      <c r="X1120" s="26">
        <f t="shared" si="177"/>
        <v>0</v>
      </c>
      <c r="Y1120" s="26">
        <f t="shared" si="174"/>
        <v>0</v>
      </c>
      <c r="Z1120" s="26">
        <f t="shared" si="175"/>
        <v>0</v>
      </c>
      <c r="AA1120" s="32" t="str">
        <f t="shared" si="178"/>
        <v>-</v>
      </c>
      <c r="AB1120" s="289"/>
      <c r="AC1120" s="289"/>
      <c r="AD1120" s="32">
        <v>3</v>
      </c>
      <c r="AE1120" s="32" t="str">
        <f t="shared" si="179"/>
        <v>25</v>
      </c>
      <c r="AF1120" s="32"/>
      <c r="AG1120" s="32"/>
      <c r="AH1120" s="32"/>
      <c r="AI1120" s="32"/>
      <c r="AJ1120" s="32"/>
      <c r="AK1120" s="32"/>
      <c r="AL1120" s="32"/>
      <c r="AM1120" s="32">
        <v>985</v>
      </c>
      <c r="AN1120" s="32" t="str">
        <f t="shared" si="170"/>
        <v>No Retargeting</v>
      </c>
      <c r="AO1120" s="32" t="s">
        <v>589</v>
      </c>
      <c r="AP1120" s="32" t="str">
        <f t="shared" si="171"/>
        <v>no contextual</v>
      </c>
      <c r="AQ1120" s="32"/>
      <c r="AR1120" s="32"/>
      <c r="AS1120" s="32"/>
      <c r="AT1120" s="32"/>
    </row>
    <row r="1121" spans="2:46" ht="15" customHeight="1" x14ac:dyDescent="0.25">
      <c r="B1121" s="32">
        <v>20161113</v>
      </c>
      <c r="C1121" s="32"/>
      <c r="D1121" s="32"/>
      <c r="E1121" s="32"/>
      <c r="F1121" s="32"/>
      <c r="G1121" s="244"/>
      <c r="H1121" s="244"/>
      <c r="I1121" s="91">
        <f t="shared" si="176"/>
        <v>0</v>
      </c>
      <c r="J1121" s="32"/>
      <c r="K1121" s="32"/>
      <c r="L1121" s="32"/>
      <c r="M1121" s="32"/>
      <c r="N1121" s="32"/>
      <c r="O1121" s="32"/>
      <c r="P1121" s="32"/>
      <c r="Q1121" s="32"/>
      <c r="R1121" s="186"/>
      <c r="S1121" s="186"/>
      <c r="T1121" s="254"/>
      <c r="U1121" s="254">
        <f t="shared" si="172"/>
        <v>0</v>
      </c>
      <c r="V1121" s="254">
        <f t="shared" si="173"/>
        <v>0</v>
      </c>
      <c r="W1121" s="255"/>
      <c r="X1121" s="26">
        <f t="shared" si="177"/>
        <v>0</v>
      </c>
      <c r="Y1121" s="26">
        <f t="shared" si="174"/>
        <v>0</v>
      </c>
      <c r="Z1121" s="26">
        <f t="shared" si="175"/>
        <v>0</v>
      </c>
      <c r="AA1121" s="32" t="str">
        <f t="shared" si="178"/>
        <v>-</v>
      </c>
      <c r="AB1121" s="289"/>
      <c r="AC1121" s="289"/>
      <c r="AD1121" s="32">
        <v>3</v>
      </c>
      <c r="AE1121" s="32" t="str">
        <f t="shared" si="179"/>
        <v>25</v>
      </c>
      <c r="AF1121" s="32"/>
      <c r="AG1121" s="32"/>
      <c r="AH1121" s="32"/>
      <c r="AI1121" s="32"/>
      <c r="AJ1121" s="32"/>
      <c r="AK1121" s="32"/>
      <c r="AL1121" s="32"/>
      <c r="AM1121" s="32">
        <v>986</v>
      </c>
      <c r="AN1121" s="32" t="str">
        <f t="shared" si="170"/>
        <v>No Retargeting</v>
      </c>
      <c r="AO1121" s="32" t="s">
        <v>589</v>
      </c>
      <c r="AP1121" s="32" t="str">
        <f t="shared" si="171"/>
        <v>no contextual</v>
      </c>
      <c r="AQ1121" s="32"/>
      <c r="AR1121" s="32"/>
      <c r="AS1121" s="32"/>
      <c r="AT1121" s="32"/>
    </row>
    <row r="1122" spans="2:46" ht="15" customHeight="1" x14ac:dyDescent="0.25">
      <c r="B1122" s="32">
        <v>20161114</v>
      </c>
      <c r="C1122" s="32"/>
      <c r="D1122" s="32"/>
      <c r="E1122" s="32"/>
      <c r="F1122" s="32"/>
      <c r="G1122" s="244"/>
      <c r="H1122" s="244"/>
      <c r="I1122" s="91">
        <f t="shared" si="176"/>
        <v>0</v>
      </c>
      <c r="J1122" s="32"/>
      <c r="K1122" s="32"/>
      <c r="L1122" s="32"/>
      <c r="M1122" s="32"/>
      <c r="N1122" s="32"/>
      <c r="O1122" s="32"/>
      <c r="P1122" s="32"/>
      <c r="Q1122" s="32"/>
      <c r="R1122" s="186"/>
      <c r="S1122" s="186"/>
      <c r="T1122" s="254"/>
      <c r="U1122" s="254">
        <f t="shared" si="172"/>
        <v>0</v>
      </c>
      <c r="V1122" s="254">
        <f t="shared" si="173"/>
        <v>0</v>
      </c>
      <c r="W1122" s="255"/>
      <c r="X1122" s="26">
        <f t="shared" si="177"/>
        <v>0</v>
      </c>
      <c r="Y1122" s="26">
        <f t="shared" si="174"/>
        <v>0</v>
      </c>
      <c r="Z1122" s="26">
        <f t="shared" si="175"/>
        <v>0</v>
      </c>
      <c r="AA1122" s="32" t="str">
        <f t="shared" si="178"/>
        <v>-</v>
      </c>
      <c r="AB1122" s="289"/>
      <c r="AC1122" s="289"/>
      <c r="AD1122" s="32">
        <v>3</v>
      </c>
      <c r="AE1122" s="32" t="str">
        <f t="shared" si="179"/>
        <v>25</v>
      </c>
      <c r="AF1122" s="32"/>
      <c r="AG1122" s="32"/>
      <c r="AH1122" s="32"/>
      <c r="AI1122" s="32"/>
      <c r="AJ1122" s="32"/>
      <c r="AK1122" s="32"/>
      <c r="AL1122" s="32"/>
      <c r="AM1122" s="32">
        <v>987</v>
      </c>
      <c r="AN1122" s="32" t="str">
        <f t="shared" si="170"/>
        <v>No Retargeting</v>
      </c>
      <c r="AO1122" s="32" t="s">
        <v>589</v>
      </c>
      <c r="AP1122" s="32" t="str">
        <f t="shared" si="171"/>
        <v>no contextual</v>
      </c>
      <c r="AQ1122" s="32"/>
      <c r="AR1122" s="32"/>
      <c r="AS1122" s="32"/>
      <c r="AT1122" s="32"/>
    </row>
    <row r="1123" spans="2:46" ht="15" customHeight="1" x14ac:dyDescent="0.25">
      <c r="B1123" s="32">
        <v>20161115</v>
      </c>
      <c r="C1123" s="32"/>
      <c r="D1123" s="32"/>
      <c r="E1123" s="32"/>
      <c r="F1123" s="32"/>
      <c r="G1123" s="244"/>
      <c r="H1123" s="244"/>
      <c r="I1123" s="91">
        <f t="shared" si="176"/>
        <v>0</v>
      </c>
      <c r="J1123" s="32"/>
      <c r="K1123" s="32"/>
      <c r="L1123" s="32"/>
      <c r="M1123" s="32"/>
      <c r="N1123" s="32"/>
      <c r="O1123" s="32"/>
      <c r="P1123" s="32"/>
      <c r="Q1123" s="32"/>
      <c r="R1123" s="186"/>
      <c r="S1123" s="186"/>
      <c r="T1123" s="254"/>
      <c r="U1123" s="254">
        <f t="shared" si="172"/>
        <v>0</v>
      </c>
      <c r="V1123" s="254">
        <f t="shared" si="173"/>
        <v>0</v>
      </c>
      <c r="W1123" s="255"/>
      <c r="X1123" s="26">
        <f t="shared" si="177"/>
        <v>0</v>
      </c>
      <c r="Y1123" s="26">
        <f t="shared" si="174"/>
        <v>0</v>
      </c>
      <c r="Z1123" s="26">
        <f t="shared" si="175"/>
        <v>0</v>
      </c>
      <c r="AA1123" s="32" t="str">
        <f t="shared" si="178"/>
        <v>-</v>
      </c>
      <c r="AB1123" s="289"/>
      <c r="AC1123" s="289"/>
      <c r="AD1123" s="32">
        <v>3</v>
      </c>
      <c r="AE1123" s="32" t="str">
        <f t="shared" si="179"/>
        <v>25</v>
      </c>
      <c r="AF1123" s="32"/>
      <c r="AG1123" s="32"/>
      <c r="AH1123" s="32"/>
      <c r="AI1123" s="32"/>
      <c r="AJ1123" s="32"/>
      <c r="AK1123" s="32"/>
      <c r="AL1123" s="32"/>
      <c r="AM1123" s="32">
        <v>988</v>
      </c>
      <c r="AN1123" s="32" t="str">
        <f t="shared" si="170"/>
        <v>No Retargeting</v>
      </c>
      <c r="AO1123" s="32" t="s">
        <v>589</v>
      </c>
      <c r="AP1123" s="32" t="str">
        <f t="shared" si="171"/>
        <v>no contextual</v>
      </c>
      <c r="AQ1123" s="32"/>
      <c r="AR1123" s="32"/>
      <c r="AS1123" s="32"/>
      <c r="AT1123" s="32"/>
    </row>
    <row r="1124" spans="2:46" ht="15" customHeight="1" x14ac:dyDescent="0.25">
      <c r="B1124" s="32">
        <v>20161116</v>
      </c>
      <c r="C1124" s="32"/>
      <c r="D1124" s="32"/>
      <c r="E1124" s="32"/>
      <c r="F1124" s="32"/>
      <c r="G1124" s="244"/>
      <c r="H1124" s="244"/>
      <c r="I1124" s="91">
        <f t="shared" si="176"/>
        <v>0</v>
      </c>
      <c r="J1124" s="32"/>
      <c r="K1124" s="32"/>
      <c r="L1124" s="32"/>
      <c r="M1124" s="32"/>
      <c r="N1124" s="32"/>
      <c r="O1124" s="32"/>
      <c r="P1124" s="32"/>
      <c r="Q1124" s="32"/>
      <c r="R1124" s="186"/>
      <c r="S1124" s="186"/>
      <c r="T1124" s="254"/>
      <c r="U1124" s="254">
        <f t="shared" si="172"/>
        <v>0</v>
      </c>
      <c r="V1124" s="254">
        <f t="shared" si="173"/>
        <v>0</v>
      </c>
      <c r="W1124" s="255"/>
      <c r="X1124" s="26">
        <f t="shared" si="177"/>
        <v>0</v>
      </c>
      <c r="Y1124" s="26">
        <f t="shared" si="174"/>
        <v>0</v>
      </c>
      <c r="Z1124" s="26">
        <f t="shared" si="175"/>
        <v>0</v>
      </c>
      <c r="AA1124" s="32" t="str">
        <f t="shared" si="178"/>
        <v>-</v>
      </c>
      <c r="AB1124" s="289"/>
      <c r="AC1124" s="289"/>
      <c r="AD1124" s="32">
        <v>3</v>
      </c>
      <c r="AE1124" s="32" t="str">
        <f t="shared" si="179"/>
        <v>25</v>
      </c>
      <c r="AF1124" s="32"/>
      <c r="AG1124" s="32"/>
      <c r="AH1124" s="32"/>
      <c r="AI1124" s="32"/>
      <c r="AJ1124" s="32"/>
      <c r="AK1124" s="32"/>
      <c r="AL1124" s="32"/>
      <c r="AM1124" s="32">
        <v>989</v>
      </c>
      <c r="AN1124" s="32" t="str">
        <f t="shared" si="170"/>
        <v>No Retargeting</v>
      </c>
      <c r="AO1124" s="32" t="s">
        <v>589</v>
      </c>
      <c r="AP1124" s="32" t="str">
        <f t="shared" si="171"/>
        <v>no contextual</v>
      </c>
      <c r="AQ1124" s="32"/>
      <c r="AR1124" s="32"/>
      <c r="AS1124" s="32"/>
      <c r="AT1124" s="32"/>
    </row>
    <row r="1125" spans="2:46" ht="15" customHeight="1" x14ac:dyDescent="0.25">
      <c r="B1125" s="32">
        <v>20161117</v>
      </c>
      <c r="C1125" s="32"/>
      <c r="D1125" s="32"/>
      <c r="E1125" s="32"/>
      <c r="F1125" s="32"/>
      <c r="G1125" s="244"/>
      <c r="H1125" s="244"/>
      <c r="I1125" s="91">
        <f t="shared" si="176"/>
        <v>0</v>
      </c>
      <c r="J1125" s="32"/>
      <c r="K1125" s="32"/>
      <c r="L1125" s="32"/>
      <c r="M1125" s="32"/>
      <c r="N1125" s="32"/>
      <c r="O1125" s="32"/>
      <c r="P1125" s="32"/>
      <c r="Q1125" s="32"/>
      <c r="R1125" s="186"/>
      <c r="S1125" s="186"/>
      <c r="T1125" s="254"/>
      <c r="U1125" s="254">
        <f t="shared" si="172"/>
        <v>0</v>
      </c>
      <c r="V1125" s="254">
        <f t="shared" si="173"/>
        <v>0</v>
      </c>
      <c r="W1125" s="255"/>
      <c r="X1125" s="26">
        <f t="shared" si="177"/>
        <v>0</v>
      </c>
      <c r="Y1125" s="26">
        <f t="shared" si="174"/>
        <v>0</v>
      </c>
      <c r="Z1125" s="26">
        <f t="shared" si="175"/>
        <v>0</v>
      </c>
      <c r="AA1125" s="32" t="str">
        <f t="shared" si="178"/>
        <v>-</v>
      </c>
      <c r="AB1125" s="289"/>
      <c r="AC1125" s="289"/>
      <c r="AD1125" s="32">
        <v>3</v>
      </c>
      <c r="AE1125" s="32" t="str">
        <f t="shared" si="179"/>
        <v>25</v>
      </c>
      <c r="AF1125" s="32"/>
      <c r="AG1125" s="32"/>
      <c r="AH1125" s="32"/>
      <c r="AI1125" s="32"/>
      <c r="AJ1125" s="32"/>
      <c r="AK1125" s="32"/>
      <c r="AL1125" s="32"/>
      <c r="AM1125" s="32">
        <v>990</v>
      </c>
      <c r="AN1125" s="32" t="str">
        <f t="shared" si="170"/>
        <v>No Retargeting</v>
      </c>
      <c r="AO1125" s="32" t="s">
        <v>589</v>
      </c>
      <c r="AP1125" s="32" t="str">
        <f t="shared" si="171"/>
        <v>no contextual</v>
      </c>
      <c r="AQ1125" s="32"/>
      <c r="AR1125" s="32"/>
      <c r="AS1125" s="32"/>
      <c r="AT1125" s="32"/>
    </row>
    <row r="1126" spans="2:46" ht="15" customHeight="1" x14ac:dyDescent="0.25">
      <c r="B1126" s="32">
        <v>20161118</v>
      </c>
      <c r="C1126" s="32"/>
      <c r="D1126" s="32"/>
      <c r="E1126" s="32"/>
      <c r="F1126" s="32"/>
      <c r="G1126" s="244"/>
      <c r="H1126" s="244"/>
      <c r="I1126" s="91">
        <f t="shared" si="176"/>
        <v>0</v>
      </c>
      <c r="J1126" s="32"/>
      <c r="K1126" s="32"/>
      <c r="L1126" s="32"/>
      <c r="M1126" s="32"/>
      <c r="N1126" s="32"/>
      <c r="O1126" s="32"/>
      <c r="P1126" s="32"/>
      <c r="Q1126" s="32"/>
      <c r="R1126" s="186"/>
      <c r="S1126" s="186"/>
      <c r="T1126" s="254"/>
      <c r="U1126" s="254">
        <f t="shared" si="172"/>
        <v>0</v>
      </c>
      <c r="V1126" s="254">
        <f t="shared" si="173"/>
        <v>0</v>
      </c>
      <c r="W1126" s="255"/>
      <c r="X1126" s="26">
        <f t="shared" si="177"/>
        <v>0</v>
      </c>
      <c r="Y1126" s="26">
        <f t="shared" si="174"/>
        <v>0</v>
      </c>
      <c r="Z1126" s="26">
        <f t="shared" si="175"/>
        <v>0</v>
      </c>
      <c r="AA1126" s="32" t="str">
        <f t="shared" si="178"/>
        <v>-</v>
      </c>
      <c r="AB1126" s="289"/>
      <c r="AC1126" s="289"/>
      <c r="AD1126" s="32">
        <v>3</v>
      </c>
      <c r="AE1126" s="32" t="str">
        <f t="shared" si="179"/>
        <v>25</v>
      </c>
      <c r="AF1126" s="32"/>
      <c r="AG1126" s="32"/>
      <c r="AH1126" s="32"/>
      <c r="AI1126" s="32"/>
      <c r="AJ1126" s="32"/>
      <c r="AK1126" s="32"/>
      <c r="AL1126" s="32"/>
      <c r="AM1126" s="32">
        <v>991</v>
      </c>
      <c r="AN1126" s="32" t="str">
        <f t="shared" si="170"/>
        <v>No Retargeting</v>
      </c>
      <c r="AO1126" s="32" t="s">
        <v>589</v>
      </c>
      <c r="AP1126" s="32" t="str">
        <f t="shared" si="171"/>
        <v>no contextual</v>
      </c>
      <c r="AQ1126" s="32"/>
      <c r="AR1126" s="32"/>
      <c r="AS1126" s="32"/>
      <c r="AT1126" s="32"/>
    </row>
    <row r="1127" spans="2:46" ht="15" customHeight="1" x14ac:dyDescent="0.25">
      <c r="B1127" s="32">
        <v>20161119</v>
      </c>
      <c r="C1127" s="32"/>
      <c r="D1127" s="32"/>
      <c r="E1127" s="32"/>
      <c r="F1127" s="32"/>
      <c r="G1127" s="244"/>
      <c r="H1127" s="244"/>
      <c r="I1127" s="91">
        <f t="shared" si="176"/>
        <v>0</v>
      </c>
      <c r="J1127" s="32"/>
      <c r="K1127" s="32"/>
      <c r="L1127" s="32"/>
      <c r="M1127" s="32"/>
      <c r="N1127" s="32"/>
      <c r="O1127" s="32"/>
      <c r="P1127" s="32"/>
      <c r="Q1127" s="32"/>
      <c r="R1127" s="186"/>
      <c r="S1127" s="186"/>
      <c r="T1127" s="254"/>
      <c r="U1127" s="254">
        <f t="shared" si="172"/>
        <v>0</v>
      </c>
      <c r="V1127" s="254">
        <f t="shared" si="173"/>
        <v>0</v>
      </c>
      <c r="W1127" s="255"/>
      <c r="X1127" s="26">
        <f t="shared" si="177"/>
        <v>0</v>
      </c>
      <c r="Y1127" s="26">
        <f t="shared" si="174"/>
        <v>0</v>
      </c>
      <c r="Z1127" s="26">
        <f t="shared" si="175"/>
        <v>0</v>
      </c>
      <c r="AA1127" s="32" t="str">
        <f t="shared" si="178"/>
        <v>-</v>
      </c>
      <c r="AB1127" s="289"/>
      <c r="AC1127" s="289"/>
      <c r="AD1127" s="32">
        <v>3</v>
      </c>
      <c r="AE1127" s="32" t="str">
        <f t="shared" si="179"/>
        <v>25</v>
      </c>
      <c r="AF1127" s="32"/>
      <c r="AG1127" s="32"/>
      <c r="AH1127" s="32"/>
      <c r="AI1127" s="32"/>
      <c r="AJ1127" s="32"/>
      <c r="AK1127" s="32"/>
      <c r="AL1127" s="32"/>
      <c r="AM1127" s="32">
        <v>992</v>
      </c>
      <c r="AN1127" s="32" t="str">
        <f t="shared" si="170"/>
        <v>No Retargeting</v>
      </c>
      <c r="AO1127" s="32" t="s">
        <v>589</v>
      </c>
      <c r="AP1127" s="32" t="str">
        <f t="shared" si="171"/>
        <v>no contextual</v>
      </c>
      <c r="AQ1127" s="32"/>
      <c r="AR1127" s="32"/>
      <c r="AS1127" s="32"/>
      <c r="AT1127" s="32"/>
    </row>
    <row r="1128" spans="2:46" ht="15" customHeight="1" x14ac:dyDescent="0.25">
      <c r="B1128" s="32">
        <v>20161120</v>
      </c>
      <c r="U1128" s="254">
        <f t="shared" si="172"/>
        <v>0</v>
      </c>
      <c r="V1128" s="254">
        <f t="shared" si="173"/>
        <v>0</v>
      </c>
      <c r="Y1128" s="26">
        <f t="shared" si="174"/>
        <v>0</v>
      </c>
      <c r="Z1128" s="26">
        <f t="shared" si="175"/>
        <v>0</v>
      </c>
      <c r="AD1128" s="32">
        <v>3</v>
      </c>
      <c r="AO1128" s="32" t="s">
        <v>589</v>
      </c>
    </row>
    <row r="1129" spans="2:46" ht="15" customHeight="1" x14ac:dyDescent="0.25">
      <c r="B1129" s="32">
        <v>20161121</v>
      </c>
      <c r="U1129" s="254">
        <f t="shared" si="172"/>
        <v>0</v>
      </c>
      <c r="V1129" s="254">
        <f t="shared" si="173"/>
        <v>0</v>
      </c>
      <c r="Y1129" s="26">
        <f t="shared" si="174"/>
        <v>0</v>
      </c>
      <c r="Z1129" s="26">
        <f t="shared" si="175"/>
        <v>0</v>
      </c>
      <c r="AD1129" s="32">
        <v>3</v>
      </c>
      <c r="AO1129" s="32" t="s">
        <v>589</v>
      </c>
    </row>
    <row r="1130" spans="2:46" ht="15" customHeight="1" x14ac:dyDescent="0.25">
      <c r="B1130" s="32">
        <v>20161122</v>
      </c>
      <c r="U1130" s="254">
        <f t="shared" si="172"/>
        <v>0</v>
      </c>
      <c r="V1130" s="254">
        <f t="shared" si="173"/>
        <v>0</v>
      </c>
      <c r="Y1130" s="26">
        <f t="shared" si="174"/>
        <v>0</v>
      </c>
      <c r="Z1130" s="26">
        <f t="shared" si="175"/>
        <v>0</v>
      </c>
      <c r="AD1130" s="32">
        <v>3</v>
      </c>
      <c r="AO1130" s="32" t="s">
        <v>589</v>
      </c>
    </row>
    <row r="1131" spans="2:46" ht="15" customHeight="1" x14ac:dyDescent="0.25">
      <c r="B1131" s="32">
        <v>20161123</v>
      </c>
      <c r="U1131" s="254">
        <f t="shared" si="172"/>
        <v>0</v>
      </c>
      <c r="V1131" s="254">
        <f t="shared" si="173"/>
        <v>0</v>
      </c>
      <c r="Y1131" s="26">
        <f t="shared" si="174"/>
        <v>0</v>
      </c>
      <c r="Z1131" s="26">
        <f t="shared" si="175"/>
        <v>0</v>
      </c>
      <c r="AD1131" s="32">
        <v>3</v>
      </c>
      <c r="AO1131" s="32" t="s">
        <v>589</v>
      </c>
    </row>
    <row r="1132" spans="2:46" ht="15" customHeight="1" x14ac:dyDescent="0.25">
      <c r="B1132" s="32">
        <v>20161124</v>
      </c>
      <c r="U1132" s="254">
        <f t="shared" si="172"/>
        <v>0</v>
      </c>
      <c r="V1132" s="254">
        <f t="shared" si="173"/>
        <v>0</v>
      </c>
      <c r="Y1132" s="26">
        <f t="shared" si="174"/>
        <v>0</v>
      </c>
      <c r="Z1132" s="26">
        <f t="shared" si="175"/>
        <v>0</v>
      </c>
      <c r="AD1132" s="32">
        <v>3</v>
      </c>
      <c r="AO1132" s="32" t="s">
        <v>589</v>
      </c>
    </row>
    <row r="1133" spans="2:46" ht="15" customHeight="1" x14ac:dyDescent="0.25">
      <c r="B1133" s="32">
        <v>20161125</v>
      </c>
      <c r="U1133" s="254">
        <f t="shared" si="172"/>
        <v>0</v>
      </c>
      <c r="V1133" s="254">
        <f t="shared" si="173"/>
        <v>0</v>
      </c>
      <c r="Y1133" s="26">
        <f t="shared" si="174"/>
        <v>0</v>
      </c>
      <c r="Z1133" s="26">
        <f t="shared" si="175"/>
        <v>0</v>
      </c>
      <c r="AD1133" s="32">
        <v>3</v>
      </c>
      <c r="AO1133" s="32" t="s">
        <v>589</v>
      </c>
    </row>
    <row r="1134" spans="2:46" ht="15" customHeight="1" x14ac:dyDescent="0.25">
      <c r="B1134" s="32">
        <v>20161126</v>
      </c>
      <c r="U1134" s="254">
        <f t="shared" si="172"/>
        <v>0</v>
      </c>
      <c r="V1134" s="254">
        <f t="shared" si="173"/>
        <v>0</v>
      </c>
      <c r="Y1134" s="26">
        <f t="shared" si="174"/>
        <v>0</v>
      </c>
      <c r="Z1134" s="26">
        <f t="shared" si="175"/>
        <v>0</v>
      </c>
      <c r="AD1134" s="32">
        <v>3</v>
      </c>
      <c r="AO1134" s="32" t="s">
        <v>589</v>
      </c>
    </row>
    <row r="1135" spans="2:46" ht="15" customHeight="1" x14ac:dyDescent="0.25">
      <c r="B1135" s="32">
        <v>20161127</v>
      </c>
      <c r="U1135" s="254">
        <f t="shared" si="172"/>
        <v>0</v>
      </c>
      <c r="V1135" s="254">
        <f t="shared" si="173"/>
        <v>0</v>
      </c>
      <c r="Y1135" s="26">
        <f t="shared" si="174"/>
        <v>0</v>
      </c>
      <c r="Z1135" s="26">
        <f t="shared" si="175"/>
        <v>0</v>
      </c>
      <c r="AD1135" s="32">
        <v>3</v>
      </c>
      <c r="AO1135" s="32" t="s">
        <v>589</v>
      </c>
    </row>
  </sheetData>
  <autoFilter ref="B5:AP1135"/>
  <sortState ref="B6:AL141">
    <sortCondition ref="B6:B141"/>
  </sortState>
  <mergeCells count="2">
    <mergeCell ref="R8:S8"/>
    <mergeCell ref="AH8:AK8"/>
  </mergeCells>
  <conditionalFormatting sqref="B5:O5 AQ5 Q5:X5 I36 AA129:AB130 AD129:AM130 AA131:AM132 AA133:AB133 AD133:AM133 AU136:XFD136 AA134:AM135 AQ136:AT164 C136:T164 AD136:AM164 AR165:AT165 C166:T169 C170:E170 G170:T170 C226:D226 F226:T226 C227:T231 C232:G232 I232:T232 AC247 C233:T284 C286:G286 I286:O286 C287:O288 C285:O285 P285:T288 AD166:AM297 AD299:AD1135 AF298:AJ298 X298 AC299:AC301 C171:T225 C289:T297 C338:M338 Q338 S338 C341:E342 C339:T340 G341:T342 C343:J343 L343:T343 AE299:AM1127 C299:T337 AQ166:AT1127 C344:T1127 B10:B1135 AN10:AN1127 AO10:AO1135 AP10:AP1127 B9:I9 C10:I35 R9:XFD9 R36:S36 AQ10:XFD135 J9:Q135 C37:I135 R37:T135 AA10:AM128 A6:A7 B8 C6:X7 R10:T35 W339:X1127 W290 W291:X297 W299:X337 W166:X289 W10:X164 U10:V1135 AA6:XFD7 AA5:AO5 AA136:AB138 AA139:AC164 AA166:AC166 AA167:AB167 AA168:AA170 AA171:AC246 AA247:AA248 AA299:AA301 AA249:AC297 AA302:AC1127 Y10:Z1135">
    <cfRule type="expression" dxfId="471" priority="1050">
      <formula>INDIRECT("P"&amp;ROW())="Not agreed"</formula>
    </cfRule>
  </conditionalFormatting>
  <conditionalFormatting sqref="I166:I297 I299:I1127 I9:I164">
    <cfRule type="cellIs" dxfId="470" priority="1055" operator="between">
      <formula>WORKDAY(TODAY(),-5,Holidays)</formula>
      <formula>WORKDAY(TODAY(),-2,Holidays)</formula>
    </cfRule>
    <cfRule type="cellIs" dxfId="469" priority="1057" operator="equal">
      <formula>WORKDAY(TODAY(),-1,Holidays)</formula>
    </cfRule>
  </conditionalFormatting>
  <conditionalFormatting sqref="B5:O5 AQ5 Q5:X5 I36 AA129:AB130 AD129:AM130 AA131:AM132 AA133:AB133 AD133:AM133 AU136:XFD136 AA134:AM135 AQ136:AT164 C136:T164 AD136:AM164 AR165:AT165 C166:T169 C170:E170 G170:T170 C226:D226 F226:T226 C227:T231 C232:G232 I232:T232 AC247 C233:T284 C286:G286 I286:O286 C287:O288 C285:O285 P285:T288 AD166:AM297 AD299:AD1135 AF298:AJ298 X298 AC299:AC301 C171:T225 C289:T297 C338:M338 Q338 S338 C341:E342 C339:T340 G341:T342 C343:J343 L343:T343 AE299:AM1127 C299:T337 AQ166:AT1127 C344:T1127 B10:B1135 AN10:AN1127 AO10:AO1135 AP10:AP1127 B9:I9 C10:I35 R9:XFD9 R36:S36 AQ10:XFD135 J9:Q135 C37:I135 R37:T135 AA10:AM128 A6:A7 B8 C6:X7 R10:T35 W339:X1127 W290 W291:X297 W299:X337 W166:X289 W10:X164 U10:V1135 AA6:XFD7 AA5:AO5 AA136:AB138 AA139:AC164 AA166:AC166 AA167:AB167 AA168:AA170 AA171:AC246 AA247:AA248 AA299:AA301 AA249:AC297 AA302:AC1127 Y10:Z1135">
    <cfRule type="expression" dxfId="468" priority="1252">
      <formula>INDIRECT("P"&amp;ROW())="Pending"</formula>
    </cfRule>
  </conditionalFormatting>
  <conditionalFormatting sqref="P5">
    <cfRule type="expression" dxfId="467" priority="676">
      <formula>INDIRECT("O"&amp;ROW())="Not agreed"</formula>
    </cfRule>
  </conditionalFormatting>
  <conditionalFormatting sqref="P5">
    <cfRule type="expression" dxfId="466" priority="677">
      <formula>INDIRECT("O"&amp;ROW())="Pending"</formula>
    </cfRule>
  </conditionalFormatting>
  <conditionalFormatting sqref="AP5">
    <cfRule type="expression" dxfId="465" priority="671">
      <formula>INDIRECT("O"&amp;ROW())="Not agreed"</formula>
    </cfRule>
  </conditionalFormatting>
  <conditionalFormatting sqref="AP5">
    <cfRule type="expression" dxfId="464" priority="672">
      <formula>INDIRECT("O"&amp;ROW())="Pending"</formula>
    </cfRule>
  </conditionalFormatting>
  <conditionalFormatting sqref="I36 AA129:AB130 AD129:AM130 AA131:AM132 AA133:AB133 AD133:AM133 AU136:XFD136 AA134:AM135 AQ136:AT164 C136:Q164 AD136:AM164 AR165:AT165 C166:Q169 C170:E170 G170:Q170 C226:D226 F226:Q226 C227:Q231 C232:G232 I232:Q232 AC247 C233:Q284 C286:G286 I286:O286 C287:O288 C285:O285 P285:Q288 AD166:AM297 C289:Q297 AD299:AD1135 AF298:AJ298 X298 AC299:AC301 C171:Q225 T299:T337 T166:T297 C338:M338 Q338 C339:Q340 C341:E342 G341:Q342 C343:J343 L343:Q343 AE299:AM1127 C299:Q337 T339:T1127 AQ166:AT1127 C344:Q1127 B10:B1135 AN10:AN1127 AO10:AO1135 AP10:AP1127 B9:I9 T9:XFD9 C10:I35 T37:T164 AQ10:XFD135 J9:Q135 C37:I135 AA10:AM128 C6:Q7 B8 T10:T35 W339:X1127 W290 W291:X297 W299:X337 W166:X289 W10:X164 U10:V1135 AA136:AB138 AA139:AC164 AA166:AC166 AA167:AB167 AA168:AA170 AA171:AC246 AA247:AA248 AA299:AA301 AA249:AC297 AA302:AC1127 Y10:Z1135">
    <cfRule type="expression" dxfId="463" priority="455">
      <formula>INDIRECT("P"&amp;ROW())="Signed"</formula>
    </cfRule>
    <cfRule type="expression" dxfId="462" priority="456">
      <formula>INDIRECT("P"&amp;ROW())="Pending+Matos"</formula>
    </cfRule>
  </conditionalFormatting>
  <conditionalFormatting sqref="T36">
    <cfRule type="expression" dxfId="461" priority="139">
      <formula>INDIRECT("P"&amp;ROW())="Not agreed"</formula>
    </cfRule>
  </conditionalFormatting>
  <conditionalFormatting sqref="T36">
    <cfRule type="expression" dxfId="460" priority="140">
      <formula>INDIRECT("P"&amp;ROW())="Pending"</formula>
    </cfRule>
  </conditionalFormatting>
  <conditionalFormatting sqref="T36">
    <cfRule type="expression" dxfId="459" priority="138">
      <formula>INDIRECT("P"&amp;ROW())="Pending"</formula>
    </cfRule>
  </conditionalFormatting>
  <conditionalFormatting sqref="T36">
    <cfRule type="expression" dxfId="458" priority="136">
      <formula>INDIRECT("P"&amp;ROW())="Signed"</formula>
    </cfRule>
    <cfRule type="expression" dxfId="457" priority="137">
      <formula>INDIRECT("P"&amp;ROW())="Pending+Matos"</formula>
    </cfRule>
  </conditionalFormatting>
  <conditionalFormatting sqref="F97:F99">
    <cfRule type="duplicateValues" dxfId="456" priority="134"/>
  </conditionalFormatting>
  <conditionalFormatting sqref="F100:F101">
    <cfRule type="duplicateValues" dxfId="455" priority="133"/>
  </conditionalFormatting>
  <conditionalFormatting sqref="AC129:AC130">
    <cfRule type="expression" dxfId="454" priority="123">
      <formula>INDIRECT("P"&amp;ROW())="Not agreed"</formula>
    </cfRule>
  </conditionalFormatting>
  <conditionalFormatting sqref="AC129:AC130">
    <cfRule type="expression" dxfId="453" priority="124">
      <formula>INDIRECT("P"&amp;ROW())="Pending"</formula>
    </cfRule>
  </conditionalFormatting>
  <conditionalFormatting sqref="AC129:AC130">
    <cfRule type="expression" dxfId="452" priority="121">
      <formula>INDIRECT("P"&amp;ROW())="Signed"</formula>
    </cfRule>
    <cfRule type="expression" dxfId="451" priority="122">
      <formula>INDIRECT("P"&amp;ROW())="Pending+Matos"</formula>
    </cfRule>
  </conditionalFormatting>
  <conditionalFormatting sqref="AC133">
    <cfRule type="expression" dxfId="450" priority="119">
      <formula>INDIRECT("P"&amp;ROW())="Not agreed"</formula>
    </cfRule>
  </conditionalFormatting>
  <conditionalFormatting sqref="AC133">
    <cfRule type="expression" dxfId="449" priority="120">
      <formula>INDIRECT("P"&amp;ROW())="Pending"</formula>
    </cfRule>
  </conditionalFormatting>
  <conditionalFormatting sqref="AC133">
    <cfRule type="expression" dxfId="448" priority="117">
      <formula>INDIRECT("P"&amp;ROW())="Signed"</formula>
    </cfRule>
    <cfRule type="expression" dxfId="447" priority="118">
      <formula>INDIRECT("P"&amp;ROW())="Pending+Matos"</formula>
    </cfRule>
  </conditionalFormatting>
  <conditionalFormatting sqref="AC136">
    <cfRule type="expression" dxfId="446" priority="115">
      <formula>INDIRECT("P"&amp;ROW())="Not agreed"</formula>
    </cfRule>
  </conditionalFormatting>
  <conditionalFormatting sqref="AC136">
    <cfRule type="expression" dxfId="445" priority="116">
      <formula>INDIRECT("P"&amp;ROW())="Pending"</formula>
    </cfRule>
  </conditionalFormatting>
  <conditionalFormatting sqref="AC136">
    <cfRule type="expression" dxfId="444" priority="113">
      <formula>INDIRECT("P"&amp;ROW())="Signed"</formula>
    </cfRule>
    <cfRule type="expression" dxfId="443" priority="114">
      <formula>INDIRECT("P"&amp;ROW())="Pending+Matos"</formula>
    </cfRule>
  </conditionalFormatting>
  <conditionalFormatting sqref="AC138">
    <cfRule type="expression" dxfId="442" priority="111">
      <formula>INDIRECT("P"&amp;ROW())="Not agreed"</formula>
    </cfRule>
  </conditionalFormatting>
  <conditionalFormatting sqref="AC138">
    <cfRule type="expression" dxfId="441" priority="112">
      <formula>INDIRECT("P"&amp;ROW())="Pending"</formula>
    </cfRule>
  </conditionalFormatting>
  <conditionalFormatting sqref="AC138">
    <cfRule type="expression" dxfId="440" priority="109">
      <formula>INDIRECT("P"&amp;ROW())="Signed"</formula>
    </cfRule>
    <cfRule type="expression" dxfId="439" priority="110">
      <formula>INDIRECT("P"&amp;ROW())="Pending+Matos"</formula>
    </cfRule>
  </conditionalFormatting>
  <conditionalFormatting sqref="AC137">
    <cfRule type="expression" dxfId="438" priority="107">
      <formula>INDIRECT("P"&amp;ROW())="Not agreed"</formula>
    </cfRule>
  </conditionalFormatting>
  <conditionalFormatting sqref="AC137">
    <cfRule type="expression" dxfId="437" priority="108">
      <formula>INDIRECT("P"&amp;ROW())="Pending"</formula>
    </cfRule>
  </conditionalFormatting>
  <conditionalFormatting sqref="AC137">
    <cfRule type="expression" dxfId="436" priority="105">
      <formula>INDIRECT("P"&amp;ROW())="Signed"</formula>
    </cfRule>
    <cfRule type="expression" dxfId="435" priority="106">
      <formula>INDIRECT("P"&amp;ROW())="Pending+Matos"</formula>
    </cfRule>
  </conditionalFormatting>
  <conditionalFormatting sqref="C165:T165 X290 X338 AQ165 W165:X165 AA165:AM165">
    <cfRule type="expression" dxfId="434" priority="101">
      <formula>INDIRECT("P"&amp;ROW())="Not agreed"</formula>
    </cfRule>
  </conditionalFormatting>
  <conditionalFormatting sqref="I165">
    <cfRule type="cellIs" dxfId="433" priority="102" operator="between">
      <formula>WORKDAY(TODAY(),-5,Holidays)</formula>
      <formula>WORKDAY(TODAY(),-2,Holidays)</formula>
    </cfRule>
    <cfRule type="cellIs" dxfId="432" priority="103" operator="equal">
      <formula>WORKDAY(TODAY(),-1,Holidays)</formula>
    </cfRule>
  </conditionalFormatting>
  <conditionalFormatting sqref="C165:T165 X290 X338 AQ165 W165:X165 AA165:AM165">
    <cfRule type="expression" dxfId="431" priority="104">
      <formula>INDIRECT("P"&amp;ROW())="Pending"</formula>
    </cfRule>
  </conditionalFormatting>
  <conditionalFormatting sqref="T165 C165:Q165 X290 X338 AQ165 W165:X165 AA165:AM165">
    <cfRule type="expression" dxfId="430" priority="99">
      <formula>INDIRECT("P"&amp;ROW())="Signed"</formula>
    </cfRule>
    <cfRule type="expression" dxfId="429" priority="100">
      <formula>INDIRECT("P"&amp;ROW())="Pending+Matos"</formula>
    </cfRule>
  </conditionalFormatting>
  <conditionalFormatting sqref="AC167">
    <cfRule type="expression" dxfId="428" priority="97">
      <formula>INDIRECT("P"&amp;ROW())="Not agreed"</formula>
    </cfRule>
  </conditionalFormatting>
  <conditionalFormatting sqref="AC167">
    <cfRule type="expression" dxfId="427" priority="98">
      <formula>INDIRECT("P"&amp;ROW())="Pending"</formula>
    </cfRule>
  </conditionalFormatting>
  <conditionalFormatting sqref="AC167">
    <cfRule type="expression" dxfId="426" priority="95">
      <formula>INDIRECT("P"&amp;ROW())="Signed"</formula>
    </cfRule>
    <cfRule type="expression" dxfId="425" priority="96">
      <formula>INDIRECT("P"&amp;ROW())="Pending+Matos"</formula>
    </cfRule>
  </conditionalFormatting>
  <conditionalFormatting sqref="AB168:AC168">
    <cfRule type="expression" dxfId="424" priority="93">
      <formula>INDIRECT("P"&amp;ROW())="Not agreed"</formula>
    </cfRule>
  </conditionalFormatting>
  <conditionalFormatting sqref="AB168:AC168">
    <cfRule type="expression" dxfId="423" priority="94">
      <formula>INDIRECT("P"&amp;ROW())="Pending"</formula>
    </cfRule>
  </conditionalFormatting>
  <conditionalFormatting sqref="AB168:AC168">
    <cfRule type="expression" dxfId="422" priority="91">
      <formula>INDIRECT("P"&amp;ROW())="Signed"</formula>
    </cfRule>
    <cfRule type="expression" dxfId="421" priority="92">
      <formula>INDIRECT("P"&amp;ROW())="Pending+Matos"</formula>
    </cfRule>
  </conditionalFormatting>
  <conditionalFormatting sqref="AB169:AC169">
    <cfRule type="expression" dxfId="420" priority="89">
      <formula>INDIRECT("P"&amp;ROW())="Not agreed"</formula>
    </cfRule>
  </conditionalFormatting>
  <conditionalFormatting sqref="AB169:AC169">
    <cfRule type="expression" dxfId="419" priority="90">
      <formula>INDIRECT("P"&amp;ROW())="Pending"</formula>
    </cfRule>
  </conditionalFormatting>
  <conditionalFormatting sqref="AB169:AC169">
    <cfRule type="expression" dxfId="418" priority="87">
      <formula>INDIRECT("P"&amp;ROW())="Signed"</formula>
    </cfRule>
    <cfRule type="expression" dxfId="417" priority="88">
      <formula>INDIRECT("P"&amp;ROW())="Pending+Matos"</formula>
    </cfRule>
  </conditionalFormatting>
  <conditionalFormatting sqref="AB170:AC170">
    <cfRule type="expression" dxfId="416" priority="85">
      <formula>INDIRECT("P"&amp;ROW())="Not agreed"</formula>
    </cfRule>
  </conditionalFormatting>
  <conditionalFormatting sqref="AB170:AC170">
    <cfRule type="expression" dxfId="415" priority="86">
      <formula>INDIRECT("P"&amp;ROW())="Pending"</formula>
    </cfRule>
  </conditionalFormatting>
  <conditionalFormatting sqref="AB170:AC170">
    <cfRule type="expression" dxfId="414" priority="83">
      <formula>INDIRECT("P"&amp;ROW())="Signed"</formula>
    </cfRule>
    <cfRule type="expression" dxfId="413" priority="84">
      <formula>INDIRECT("P"&amp;ROW())="Pending+Matos"</formula>
    </cfRule>
  </conditionalFormatting>
  <conditionalFormatting sqref="E226">
    <cfRule type="expression" dxfId="412" priority="81">
      <formula>INDIRECT("P"&amp;ROW())="Not agreed"</formula>
    </cfRule>
  </conditionalFormatting>
  <conditionalFormatting sqref="E226">
    <cfRule type="expression" dxfId="411" priority="82">
      <formula>INDIRECT("P"&amp;ROW())="Pending"</formula>
    </cfRule>
  </conditionalFormatting>
  <conditionalFormatting sqref="E226">
    <cfRule type="expression" dxfId="410" priority="79">
      <formula>INDIRECT("P"&amp;ROW())="Signed"</formula>
    </cfRule>
    <cfRule type="expression" dxfId="409" priority="80">
      <formula>INDIRECT("P"&amp;ROW())="Pending+Matos"</formula>
    </cfRule>
  </conditionalFormatting>
  <conditionalFormatting sqref="H232">
    <cfRule type="expression" dxfId="408" priority="77">
      <formula>INDIRECT("P"&amp;ROW())="Not agreed"</formula>
    </cfRule>
  </conditionalFormatting>
  <conditionalFormatting sqref="H232">
    <cfRule type="expression" dxfId="407" priority="78">
      <formula>INDIRECT("P"&amp;ROW())="Pending"</formula>
    </cfRule>
  </conditionalFormatting>
  <conditionalFormatting sqref="H232">
    <cfRule type="expression" dxfId="406" priority="75">
      <formula>INDIRECT("P"&amp;ROW())="Signed"</formula>
    </cfRule>
    <cfRule type="expression" dxfId="405" priority="76">
      <formula>INDIRECT("P"&amp;ROW())="Pending+Matos"</formula>
    </cfRule>
  </conditionalFormatting>
  <conditionalFormatting sqref="AB248:AC248">
    <cfRule type="expression" dxfId="404" priority="73">
      <formula>INDIRECT("P"&amp;ROW())="Not agreed"</formula>
    </cfRule>
  </conditionalFormatting>
  <conditionalFormatting sqref="AB248:AC248">
    <cfRule type="expression" dxfId="403" priority="74">
      <formula>INDIRECT("P"&amp;ROW())="Pending"</formula>
    </cfRule>
  </conditionalFormatting>
  <conditionalFormatting sqref="AB248:AC248">
    <cfRule type="expression" dxfId="402" priority="71">
      <formula>INDIRECT("P"&amp;ROW())="Signed"</formula>
    </cfRule>
    <cfRule type="expression" dxfId="401" priority="72">
      <formula>INDIRECT("P"&amp;ROW())="Pending+Matos"</formula>
    </cfRule>
  </conditionalFormatting>
  <conditionalFormatting sqref="AB247">
    <cfRule type="expression" dxfId="400" priority="69">
      <formula>INDIRECT("P"&amp;ROW())="Not agreed"</formula>
    </cfRule>
  </conditionalFormatting>
  <conditionalFormatting sqref="AB247">
    <cfRule type="expression" dxfId="399" priority="70">
      <formula>INDIRECT("P"&amp;ROW())="Pending"</formula>
    </cfRule>
  </conditionalFormatting>
  <conditionalFormatting sqref="AB247">
    <cfRule type="expression" dxfId="398" priority="67">
      <formula>INDIRECT("P"&amp;ROW())="Signed"</formula>
    </cfRule>
    <cfRule type="expression" dxfId="397" priority="68">
      <formula>INDIRECT("P"&amp;ROW())="Pending+Matos"</formula>
    </cfRule>
  </conditionalFormatting>
  <conditionalFormatting sqref="H286">
    <cfRule type="expression" dxfId="396" priority="65">
      <formula>INDIRECT("P"&amp;ROW())="Not agreed"</formula>
    </cfRule>
  </conditionalFormatting>
  <conditionalFormatting sqref="H286">
    <cfRule type="expression" dxfId="395" priority="66">
      <formula>INDIRECT("P"&amp;ROW())="Pending"</formula>
    </cfRule>
  </conditionalFormatting>
  <conditionalFormatting sqref="H286">
    <cfRule type="expression" dxfId="394" priority="63">
      <formula>INDIRECT("P"&amp;ROW())="Signed"</formula>
    </cfRule>
    <cfRule type="expression" dxfId="393" priority="64">
      <formula>INDIRECT("P"&amp;ROW())="Pending+Matos"</formula>
    </cfRule>
  </conditionalFormatting>
  <conditionalFormatting sqref="AK298:AM298 C298:T298 AA298:AE298 AB299:AB301 W298">
    <cfRule type="expression" dxfId="392" priority="59">
      <formula>INDIRECT("P"&amp;ROW())="Not agreed"</formula>
    </cfRule>
  </conditionalFormatting>
  <conditionalFormatting sqref="I298">
    <cfRule type="cellIs" dxfId="391" priority="60" operator="between">
      <formula>WORKDAY(TODAY(),-5,Holidays)</formula>
      <formula>WORKDAY(TODAY(),-2,Holidays)</formula>
    </cfRule>
    <cfRule type="cellIs" dxfId="390" priority="61" operator="equal">
      <formula>WORKDAY(TODAY(),-1,Holidays)</formula>
    </cfRule>
  </conditionalFormatting>
  <conditionalFormatting sqref="AK298:AM298 C298:T298 AA298:AE298 AB299:AB301 W298">
    <cfRule type="expression" dxfId="389" priority="62">
      <formula>INDIRECT("P"&amp;ROW())="Pending"</formula>
    </cfRule>
  </conditionalFormatting>
  <conditionalFormatting sqref="AK298:AM298 C298:Q298 T298 AA298:AE298 AB299:AB301 W298">
    <cfRule type="expression" dxfId="388" priority="57">
      <formula>INDIRECT("P"&amp;ROW())="Signed"</formula>
    </cfRule>
    <cfRule type="expression" dxfId="387" priority="58">
      <formula>INDIRECT("P"&amp;ROW())="Pending+Matos"</formula>
    </cfRule>
  </conditionalFormatting>
  <conditionalFormatting sqref="N338:P338 R338">
    <cfRule type="expression" dxfId="386" priority="55">
      <formula>INDIRECT("P"&amp;ROW())="Not agreed"</formula>
    </cfRule>
  </conditionalFormatting>
  <conditionalFormatting sqref="N338:P338 R338">
    <cfRule type="expression" dxfId="385" priority="56">
      <formula>INDIRECT("P"&amp;ROW())="Pending"</formula>
    </cfRule>
  </conditionalFormatting>
  <conditionalFormatting sqref="N338 R338">
    <cfRule type="expression" dxfId="384" priority="53">
      <formula>INDIRECT("P"&amp;ROW())="Signed"</formula>
    </cfRule>
    <cfRule type="expression" dxfId="383" priority="54">
      <formula>INDIRECT("P"&amp;ROW())="Pending+Matos"</formula>
    </cfRule>
  </conditionalFormatting>
  <conditionalFormatting sqref="T338 W338">
    <cfRule type="expression" dxfId="382" priority="47">
      <formula>INDIRECT("P"&amp;ROW())="Not agreed"</formula>
    </cfRule>
  </conditionalFormatting>
  <conditionalFormatting sqref="T338 W338">
    <cfRule type="expression" dxfId="381" priority="48">
      <formula>INDIRECT("P"&amp;ROW())="Pending"</formula>
    </cfRule>
  </conditionalFormatting>
  <conditionalFormatting sqref="T338 W338">
    <cfRule type="expression" dxfId="380" priority="45">
      <formula>INDIRECT("P"&amp;ROW())="Signed"</formula>
    </cfRule>
    <cfRule type="expression" dxfId="379" priority="46">
      <formula>INDIRECT("P"&amp;ROW())="Pending+Matos"</formula>
    </cfRule>
  </conditionalFormatting>
  <conditionalFormatting sqref="K343">
    <cfRule type="expression" dxfId="378" priority="35">
      <formula>INDIRECT("P"&amp;ROW())="Not agreed"</formula>
    </cfRule>
  </conditionalFormatting>
  <conditionalFormatting sqref="K343">
    <cfRule type="expression" dxfId="377" priority="36">
      <formula>INDIRECT("P"&amp;ROW())="Pending"</formula>
    </cfRule>
  </conditionalFormatting>
  <conditionalFormatting sqref="K343">
    <cfRule type="expression" dxfId="376" priority="33">
      <formula>INDIRECT("P"&amp;ROW())="Signed"</formula>
    </cfRule>
    <cfRule type="expression" dxfId="375" priority="34">
      <formula>INDIRECT("P"&amp;ROW())="Pending+Matos"</formula>
    </cfRule>
  </conditionalFormatting>
  <conditionalFormatting sqref="F341">
    <cfRule type="expression" dxfId="374" priority="31">
      <formula>INDIRECT("P"&amp;ROW())="Not agreed"</formula>
    </cfRule>
  </conditionalFormatting>
  <conditionalFormatting sqref="F341">
    <cfRule type="expression" dxfId="373" priority="32">
      <formula>INDIRECT("P"&amp;ROW())="Pending"</formula>
    </cfRule>
  </conditionalFormatting>
  <conditionalFormatting sqref="F341">
    <cfRule type="expression" dxfId="372" priority="29">
      <formula>INDIRECT("P"&amp;ROW())="Signed"</formula>
    </cfRule>
    <cfRule type="expression" dxfId="371" priority="30">
      <formula>INDIRECT("P"&amp;ROW())="Pending+Matos"</formula>
    </cfRule>
  </conditionalFormatting>
  <conditionalFormatting sqref="F342">
    <cfRule type="expression" dxfId="370" priority="27">
      <formula>INDIRECT("P"&amp;ROW())="Not agreed"</formula>
    </cfRule>
  </conditionalFormatting>
  <conditionalFormatting sqref="F342">
    <cfRule type="expression" dxfId="369" priority="28">
      <formula>INDIRECT("P"&amp;ROW())="Pending"</formula>
    </cfRule>
  </conditionalFormatting>
  <conditionalFormatting sqref="F342">
    <cfRule type="expression" dxfId="368" priority="25">
      <formula>INDIRECT("P"&amp;ROW())="Signed"</formula>
    </cfRule>
    <cfRule type="expression" dxfId="367" priority="26">
      <formula>INDIRECT("P"&amp;ROW())="Pending+Matos"</formula>
    </cfRule>
  </conditionalFormatting>
  <conditionalFormatting sqref="C36:F36">
    <cfRule type="expression" dxfId="366" priority="23">
      <formula>INDIRECT("P"&amp;ROW())="Not agreed"</formula>
    </cfRule>
  </conditionalFormatting>
  <conditionalFormatting sqref="C36:F36">
    <cfRule type="expression" dxfId="365" priority="24">
      <formula>INDIRECT("P"&amp;ROW())="Pending"</formula>
    </cfRule>
  </conditionalFormatting>
  <conditionalFormatting sqref="C36:F36">
    <cfRule type="expression" dxfId="364" priority="21">
      <formula>INDIRECT("P"&amp;ROW())="Signed"</formula>
    </cfRule>
    <cfRule type="expression" dxfId="363" priority="22">
      <formula>INDIRECT("P"&amp;ROW())="Pending+Matos"</formula>
    </cfRule>
  </conditionalFormatting>
  <conditionalFormatting sqref="G36:H36">
    <cfRule type="expression" dxfId="362" priority="19">
      <formula>INDIRECT("P"&amp;ROW())="Not agreed"</formula>
    </cfRule>
  </conditionalFormatting>
  <conditionalFormatting sqref="G36:H36">
    <cfRule type="expression" dxfId="361" priority="20">
      <formula>INDIRECT("P"&amp;ROW())="Pending"</formula>
    </cfRule>
  </conditionalFormatting>
  <conditionalFormatting sqref="G36:H36">
    <cfRule type="expression" dxfId="360" priority="17">
      <formula>INDIRECT("P"&amp;ROW())="Signed"</formula>
    </cfRule>
    <cfRule type="expression" dxfId="359" priority="18">
      <formula>INDIRECT("P"&amp;ROW())="Pending+Matos"</formula>
    </cfRule>
  </conditionalFormatting>
  <conditionalFormatting sqref="A8 C8:R8 AL8:XFD8 T8:X8 AA8:AH8">
    <cfRule type="expression" dxfId="358" priority="13">
      <formula>INDIRECT("P"&amp;ROW())="Not agreed"</formula>
    </cfRule>
  </conditionalFormatting>
  <conditionalFormatting sqref="I6:I8">
    <cfRule type="cellIs" dxfId="357" priority="14" operator="between">
      <formula>WORKDAY(TODAY(),-5,Holidays)</formula>
      <formula>WORKDAY(TODAY(),-2,Holidays)</formula>
    </cfRule>
    <cfRule type="cellIs" dxfId="356" priority="15" operator="equal">
      <formula>WORKDAY(TODAY(),-1,Holidays)</formula>
    </cfRule>
  </conditionalFormatting>
  <conditionalFormatting sqref="A8 C8:R8 AL8:XFD8 T8:X8 AA8:AH8">
    <cfRule type="expression" dxfId="355" priority="16">
      <formula>INDIRECT("P"&amp;ROW())="Pending"</formula>
    </cfRule>
  </conditionalFormatting>
  <conditionalFormatting sqref="C8:Q8 AL8:XFD8 T6:X8 AA8:AH8 AA6:XFD7">
    <cfRule type="expression" dxfId="354" priority="11">
      <formula>INDIRECT("P"&amp;ROW())="Signed"</formula>
    </cfRule>
    <cfRule type="expression" dxfId="353" priority="12">
      <formula>INDIRECT("P"&amp;ROW())="Pending+Matos"</formula>
    </cfRule>
  </conditionalFormatting>
  <conditionalFormatting sqref="Y5:Z5 Y7:Z7">
    <cfRule type="expression" dxfId="31" priority="9">
      <formula>INDIRECT("P"&amp;ROW())="Not agreed"</formula>
    </cfRule>
  </conditionalFormatting>
  <conditionalFormatting sqref="Y5:Z5 Y7:Z7">
    <cfRule type="expression" dxfId="29" priority="10">
      <formula>INDIRECT("P"&amp;ROW())="Pending"</formula>
    </cfRule>
  </conditionalFormatting>
  <conditionalFormatting sqref="Y8:Z8">
    <cfRule type="expression" dxfId="27" priority="7">
      <formula>INDIRECT("P"&amp;ROW())="Not agreed"</formula>
    </cfRule>
  </conditionalFormatting>
  <conditionalFormatting sqref="Y8:Z8">
    <cfRule type="expression" dxfId="25" priority="8">
      <formula>INDIRECT("P"&amp;ROW())="Pending"</formula>
    </cfRule>
  </conditionalFormatting>
  <conditionalFormatting sqref="Y7:Z8">
    <cfRule type="expression" dxfId="23" priority="5">
      <formula>INDIRECT("P"&amp;ROW())="Signed"</formula>
    </cfRule>
    <cfRule type="expression" dxfId="22" priority="6">
      <formula>INDIRECT("P"&amp;ROW())="Pending+Matos"</formula>
    </cfRule>
  </conditionalFormatting>
  <conditionalFormatting sqref="Y6:Z6">
    <cfRule type="expression" dxfId="19" priority="3">
      <formula>INDIRECT("P"&amp;ROW())="Not agreed"</formula>
    </cfRule>
  </conditionalFormatting>
  <conditionalFormatting sqref="Y6:Z6">
    <cfRule type="expression" dxfId="17" priority="4">
      <formula>INDIRECT("P"&amp;ROW())="Pending"</formula>
    </cfRule>
  </conditionalFormatting>
  <conditionalFormatting sqref="Y6:Z6">
    <cfRule type="expression" dxfId="15" priority="1">
      <formula>INDIRECT("P"&amp;ROW())="Signed"</formula>
    </cfRule>
    <cfRule type="expression" dxfId="14" priority="2">
      <formula>INDIRECT("P"&amp;ROW())="Pending+Matos"</formula>
    </cfRule>
  </conditionalFormatting>
  <dataValidations count="2">
    <dataValidation type="list" allowBlank="1" showInputMessage="1" showErrorMessage="1" sqref="AM9:AM297 AM299:AM1127">
      <formula1>"MCC,Appnexus"</formula1>
    </dataValidation>
    <dataValidation type="list" allowBlank="1" showInputMessage="1" showErrorMessage="1" sqref="P9:P337 P339:P1127">
      <formula1>"YES,NO"</formula1>
    </dataValidation>
  </dataValidations>
  <pageMargins left="0" right="0" top="0" bottom="0" header="0" footer="0"/>
  <pageSetup paperSize="9" scale="10" orientation="landscape" r:id="rId1"/>
  <extLst>
    <ext xmlns:x14="http://schemas.microsoft.com/office/spreadsheetml/2009/9/main" uri="{CCE6A557-97BC-4b89-ADB6-D9C93CAAB3DF}">
      <x14:dataValidations xmlns:xm="http://schemas.microsoft.com/office/excel/2006/main" count="12">
        <x14:dataValidation type="list" allowBlank="1" showInputMessage="1" showErrorMessage="1">
          <x14:formula1>
            <xm:f>Data!$C$6:$C$9</xm:f>
          </x14:formula1>
          <xm:sqref>M9:M1127 N9:O337 N339:O1127</xm:sqref>
        </x14:dataValidation>
        <x14:dataValidation type="list" allowBlank="1" showInputMessage="1" showErrorMessage="1">
          <x14:formula1>
            <xm:f>Data!$E$6:$E$8</xm:f>
          </x14:formula1>
          <xm:sqref>AH162 AC161:AC162 AC216 AC349 AC342:AC347 AC351:AC354 AC379:AC381 AC385:AC395 AC399:AC402 AC411 AC408:AC409 AC422:AC429 AC418:AC420 AC433 AC435 AB9:AB1127</xm:sqref>
        </x14:dataValidation>
        <x14:dataValidation type="list" allowBlank="1" showInputMessage="1" showErrorMessage="1">
          <x14:formula1>
            <xm:f>Data!$P$6:$P$36</xm:f>
          </x14:formula1>
          <xm:sqref>AJ298 AL299:AL1127 AL9:AL297</xm:sqref>
        </x14:dataValidation>
        <x14:dataValidation type="list" allowBlank="1" showInputMessage="1" showErrorMessage="1">
          <x14:formula1>
            <xm:f>Data!$B$6:$B$11</xm:f>
          </x14:formula1>
          <xm:sqref>J9:J1127</xm:sqref>
        </x14:dataValidation>
        <x14:dataValidation type="list" allowBlank="1" showInputMessage="1" showErrorMessage="1">
          <x14:formula1>
            <xm:f>Data!$K$6:$K$28</xm:f>
          </x14:formula1>
          <xm:sqref>AH9:AH25 AH27 AH376</xm:sqref>
        </x14:dataValidation>
        <x14:dataValidation type="list" allowBlank="1" showInputMessage="1" showErrorMessage="1">
          <x14:formula1>
            <xm:f>Data!$D$5:$D$8</xm:f>
          </x14:formula1>
          <xm:sqref>K9:K77</xm:sqref>
        </x14:dataValidation>
        <x14:dataValidation type="list" allowBlank="1" showInputMessage="1" showErrorMessage="1">
          <x14:formula1>
            <xm:f>Data!$I$6:$I$10</xm:f>
          </x14:formula1>
          <xm:sqref>N338 Q9:Q1127</xm:sqref>
        </x14:dataValidation>
        <x14:dataValidation type="list" allowBlank="1" showInputMessage="1" showErrorMessage="1">
          <x14:formula1>
            <xm:f>Data!$C$6:$C$10</xm:f>
          </x14:formula1>
          <xm:sqref>L83:L1127 L81 L9:L79</xm:sqref>
        </x14:dataValidation>
        <x14:dataValidation type="list" allowBlank="1" showInputMessage="1" showErrorMessage="1">
          <x14:formula1>
            <xm:f>Data!$K$6:$K$30</xm:f>
          </x14:formula1>
          <xm:sqref>AH26 AI160:AK161 AH415:AH1127 AH163:AH210 AI228 AH212:AH249 AH254:AH257 AH260:AH267 AH271:AH297 AF298 AH299:AH306 AH308 AH310:AH373 AH375 AH377:AH378 AH381:AH413 AH28:AH161</xm:sqref>
        </x14:dataValidation>
        <x14:dataValidation type="list" allowBlank="1" showInputMessage="1" showErrorMessage="1">
          <x14:formula1>
            <xm:f>Data!$C$6:$C$11</xm:f>
          </x14:formula1>
          <xm:sqref>L80 L82</xm:sqref>
        </x14:dataValidation>
        <x14:dataValidation type="list" allowBlank="1" showInputMessage="1" showErrorMessage="1">
          <x14:formula1>
            <xm:f>Data!$K$6:$K$31</xm:f>
          </x14:formula1>
          <xm:sqref>AH211</xm:sqref>
        </x14:dataValidation>
        <x14:dataValidation type="list" allowBlank="1" showInputMessage="1" showErrorMessage="1">
          <x14:formula1>
            <xm:f>Data!$D$5:$D$10</xm:f>
          </x14:formula1>
          <xm:sqref>K78:K1127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T95"/>
  <sheetViews>
    <sheetView zoomScale="85" zoomScaleNormal="85" workbookViewId="0">
      <selection activeCell="K6" sqref="K6"/>
    </sheetView>
  </sheetViews>
  <sheetFormatPr defaultRowHeight="15" x14ac:dyDescent="0.25"/>
  <cols>
    <col min="1" max="1" width="3.7109375" style="6" customWidth="1"/>
    <col min="2" max="2" width="30.5703125" style="6" bestFit="1" customWidth="1"/>
    <col min="3" max="3" width="28.7109375" style="6" bestFit="1" customWidth="1"/>
    <col min="4" max="4" width="24.85546875" style="6" bestFit="1" customWidth="1"/>
    <col min="5" max="5" width="13.42578125" style="6" bestFit="1" customWidth="1"/>
    <col min="6" max="6" width="19.5703125" style="6" bestFit="1" customWidth="1"/>
    <col min="7" max="7" width="16.28515625" style="6" bestFit="1" customWidth="1"/>
    <col min="8" max="8" width="16.28515625" style="6" customWidth="1"/>
    <col min="9" max="9" width="16.7109375" style="6" bestFit="1" customWidth="1"/>
    <col min="10" max="10" width="17.42578125" style="6" bestFit="1" customWidth="1"/>
    <col min="11" max="11" width="40.7109375" style="6" customWidth="1"/>
    <col min="12" max="12" width="20.42578125" style="6" bestFit="1" customWidth="1"/>
    <col min="13" max="13" width="22.85546875" style="6" bestFit="1" customWidth="1"/>
    <col min="14" max="14" width="20.42578125" style="6" customWidth="1"/>
    <col min="15" max="15" width="15.42578125" style="161" customWidth="1"/>
    <col min="16" max="16" width="35.28515625" style="6" bestFit="1" customWidth="1"/>
    <col min="17" max="17" width="173.140625" style="6" customWidth="1"/>
    <col min="18" max="18" width="27.42578125" style="6" customWidth="1"/>
    <col min="19" max="19" width="27.7109375" style="6" customWidth="1"/>
    <col min="20" max="20" width="19.28515625" style="6" bestFit="1" customWidth="1"/>
    <col min="21" max="16384" width="9.140625" style="6"/>
  </cols>
  <sheetData>
    <row r="1" spans="2:20" ht="15.75" thickBot="1" x14ac:dyDescent="0.3"/>
    <row r="2" spans="2:20" ht="23.25" x14ac:dyDescent="0.35">
      <c r="B2" s="70" t="s">
        <v>481</v>
      </c>
      <c r="C2" s="71"/>
      <c r="D2" s="71"/>
      <c r="E2" s="71"/>
      <c r="F2" s="71"/>
      <c r="G2" s="71"/>
      <c r="H2" s="71"/>
      <c r="I2" s="71"/>
      <c r="J2" s="71"/>
      <c r="K2" s="71"/>
      <c r="L2" s="71"/>
      <c r="M2" s="71"/>
      <c r="N2" s="71"/>
      <c r="O2" s="162"/>
      <c r="P2" s="71"/>
      <c r="Q2" s="71"/>
      <c r="R2" s="71"/>
      <c r="S2" s="71"/>
      <c r="T2" s="72"/>
    </row>
    <row r="3" spans="2:20" ht="15" customHeight="1" x14ac:dyDescent="0.35">
      <c r="B3" s="73"/>
      <c r="C3" s="27"/>
      <c r="D3" s="27"/>
      <c r="E3" s="27"/>
      <c r="F3" s="27"/>
      <c r="G3" s="27"/>
      <c r="H3" s="27"/>
      <c r="I3" s="27"/>
      <c r="J3" s="27"/>
      <c r="K3" s="27"/>
      <c r="L3" s="27"/>
      <c r="M3" s="27"/>
      <c r="N3" s="27"/>
      <c r="O3" s="163"/>
      <c r="P3" s="27"/>
      <c r="Q3" s="27"/>
      <c r="R3" s="27"/>
      <c r="S3" s="27"/>
      <c r="T3" s="74"/>
    </row>
    <row r="4" spans="2:20" s="22" customFormat="1" x14ac:dyDescent="0.25">
      <c r="B4" s="181" t="s">
        <v>386</v>
      </c>
      <c r="C4" s="182" t="s">
        <v>560</v>
      </c>
      <c r="D4" s="76" t="s">
        <v>475</v>
      </c>
      <c r="E4" s="76" t="s">
        <v>383</v>
      </c>
      <c r="F4" s="76" t="s">
        <v>384</v>
      </c>
      <c r="G4" s="76" t="s">
        <v>389</v>
      </c>
      <c r="H4" s="76" t="s">
        <v>496</v>
      </c>
      <c r="I4" s="76" t="s">
        <v>349</v>
      </c>
      <c r="J4" s="76" t="s">
        <v>32</v>
      </c>
      <c r="K4" s="76" t="s">
        <v>484</v>
      </c>
      <c r="L4" s="76" t="s">
        <v>489</v>
      </c>
      <c r="M4" s="76" t="s">
        <v>519</v>
      </c>
      <c r="N4" s="76" t="s">
        <v>25</v>
      </c>
      <c r="O4" s="164" t="s">
        <v>552</v>
      </c>
      <c r="P4" s="76" t="s">
        <v>369</v>
      </c>
      <c r="Q4" s="76" t="s">
        <v>87</v>
      </c>
      <c r="R4" s="76" t="s">
        <v>624</v>
      </c>
      <c r="S4" s="76" t="s">
        <v>625</v>
      </c>
      <c r="T4" s="77" t="s">
        <v>547</v>
      </c>
    </row>
    <row r="5" spans="2:20" x14ac:dyDescent="0.25">
      <c r="B5" s="183"/>
      <c r="C5" s="184"/>
      <c r="D5" s="27" t="s">
        <v>595</v>
      </c>
      <c r="E5" s="27"/>
      <c r="F5" s="27"/>
      <c r="G5" s="27"/>
      <c r="H5" s="27"/>
      <c r="I5" s="27"/>
      <c r="J5" s="27"/>
      <c r="L5" s="27"/>
      <c r="M5" s="27"/>
      <c r="N5" s="27"/>
      <c r="O5" s="163"/>
      <c r="P5" s="27"/>
      <c r="Q5" s="27"/>
      <c r="R5" s="27"/>
      <c r="S5" s="27"/>
      <c r="T5" s="74"/>
    </row>
    <row r="6" spans="2:20" x14ac:dyDescent="0.25">
      <c r="B6" s="183" t="s">
        <v>396</v>
      </c>
      <c r="C6" s="184" t="s">
        <v>528</v>
      </c>
      <c r="D6" s="27" t="s">
        <v>559</v>
      </c>
      <c r="E6" s="27" t="s">
        <v>391</v>
      </c>
      <c r="F6" s="27" t="s">
        <v>38</v>
      </c>
      <c r="G6" s="27" t="s">
        <v>497</v>
      </c>
      <c r="H6" s="27"/>
      <c r="I6" s="27" t="s">
        <v>21</v>
      </c>
      <c r="J6" s="27" t="s">
        <v>23</v>
      </c>
      <c r="K6" s="184" t="s">
        <v>701</v>
      </c>
      <c r="L6" s="27" t="s">
        <v>477</v>
      </c>
      <c r="M6" s="27" t="s">
        <v>23</v>
      </c>
      <c r="N6" s="27" t="s">
        <v>35</v>
      </c>
      <c r="O6" s="165">
        <v>41275</v>
      </c>
      <c r="P6" s="29" t="s">
        <v>39</v>
      </c>
      <c r="Q6" s="168" t="s">
        <v>40</v>
      </c>
      <c r="R6" s="168" t="s">
        <v>642</v>
      </c>
      <c r="S6" s="168" t="s">
        <v>642</v>
      </c>
      <c r="T6" s="79" t="s">
        <v>548</v>
      </c>
    </row>
    <row r="7" spans="2:20" x14ac:dyDescent="0.25">
      <c r="B7" s="183" t="s">
        <v>404</v>
      </c>
      <c r="C7" s="185" t="s">
        <v>561</v>
      </c>
      <c r="D7" s="27" t="s">
        <v>584</v>
      </c>
      <c r="E7" s="27" t="s">
        <v>401</v>
      </c>
      <c r="F7" s="27" t="s">
        <v>41</v>
      </c>
      <c r="G7" s="27" t="s">
        <v>498</v>
      </c>
      <c r="H7" s="27"/>
      <c r="I7" s="27" t="s">
        <v>22</v>
      </c>
      <c r="J7" s="27" t="s">
        <v>24</v>
      </c>
      <c r="K7" s="184" t="s">
        <v>395</v>
      </c>
      <c r="L7" s="27" t="s">
        <v>350</v>
      </c>
      <c r="M7" s="27" t="s">
        <v>24</v>
      </c>
      <c r="N7" s="27" t="s">
        <v>33</v>
      </c>
      <c r="O7" s="165">
        <v>41364</v>
      </c>
      <c r="P7" s="29" t="s">
        <v>42</v>
      </c>
      <c r="Q7" s="168" t="s">
        <v>43</v>
      </c>
      <c r="R7" s="168" t="s">
        <v>643</v>
      </c>
      <c r="S7" s="168" t="s">
        <v>643</v>
      </c>
      <c r="T7" s="79" t="s">
        <v>550</v>
      </c>
    </row>
    <row r="8" spans="2:20" x14ac:dyDescent="0.25">
      <c r="B8" s="183" t="s">
        <v>674</v>
      </c>
      <c r="C8" s="184" t="s">
        <v>562</v>
      </c>
      <c r="D8" s="6" t="s">
        <v>626</v>
      </c>
      <c r="E8" s="27" t="s">
        <v>392</v>
      </c>
      <c r="F8" s="27" t="s">
        <v>44</v>
      </c>
      <c r="G8" s="27" t="s">
        <v>499</v>
      </c>
      <c r="H8" s="27"/>
      <c r="I8" s="27" t="s">
        <v>530</v>
      </c>
      <c r="J8" s="27"/>
      <c r="K8" s="184" t="s">
        <v>590</v>
      </c>
      <c r="L8" s="27" t="s">
        <v>478</v>
      </c>
      <c r="M8" s="27"/>
      <c r="N8" s="27" t="s">
        <v>34</v>
      </c>
      <c r="O8" s="165">
        <v>41365</v>
      </c>
      <c r="P8" s="29" t="s">
        <v>45</v>
      </c>
      <c r="Q8" s="168" t="s">
        <v>46</v>
      </c>
      <c r="R8" s="6" t="s">
        <v>644</v>
      </c>
      <c r="S8" s="6" t="s">
        <v>645</v>
      </c>
      <c r="T8" s="79" t="s">
        <v>551</v>
      </c>
    </row>
    <row r="9" spans="2:20" x14ac:dyDescent="0.25">
      <c r="B9" s="183"/>
      <c r="C9" s="184" t="s">
        <v>563</v>
      </c>
      <c r="D9" s="27" t="s">
        <v>658</v>
      </c>
      <c r="E9" s="27"/>
      <c r="F9" s="27" t="s">
        <v>47</v>
      </c>
      <c r="G9" s="27" t="s">
        <v>500</v>
      </c>
      <c r="H9" s="27"/>
      <c r="I9" s="27" t="s">
        <v>627</v>
      </c>
      <c r="J9" s="27"/>
      <c r="K9" s="184" t="s">
        <v>702</v>
      </c>
      <c r="L9" s="27" t="s">
        <v>479</v>
      </c>
      <c r="M9" s="27"/>
      <c r="N9" s="27"/>
      <c r="O9" s="165">
        <v>41395</v>
      </c>
      <c r="P9" s="29" t="s">
        <v>48</v>
      </c>
      <c r="Q9" s="168" t="s">
        <v>49</v>
      </c>
      <c r="R9" s="168" t="s">
        <v>646</v>
      </c>
      <c r="S9" s="168" t="s">
        <v>647</v>
      </c>
      <c r="T9" s="74" t="s">
        <v>549</v>
      </c>
    </row>
    <row r="10" spans="2:20" ht="15" customHeight="1" x14ac:dyDescent="0.25">
      <c r="B10" s="183"/>
      <c r="C10" s="184" t="s">
        <v>557</v>
      </c>
      <c r="D10" s="27"/>
      <c r="E10" s="27"/>
      <c r="F10" s="27" t="s">
        <v>50</v>
      </c>
      <c r="G10" s="27" t="s">
        <v>501</v>
      </c>
      <c r="H10" s="27"/>
      <c r="I10" s="27" t="s">
        <v>628</v>
      </c>
      <c r="J10" s="27"/>
      <c r="K10" s="184" t="s">
        <v>496</v>
      </c>
      <c r="L10" s="27"/>
      <c r="M10" s="27"/>
      <c r="N10" s="27"/>
      <c r="O10" s="163"/>
      <c r="P10" s="29" t="s">
        <v>73</v>
      </c>
      <c r="Q10" s="168" t="s">
        <v>74</v>
      </c>
      <c r="R10" s="168" t="s">
        <v>648</v>
      </c>
      <c r="S10" s="168" t="s">
        <v>649</v>
      </c>
      <c r="T10" s="74"/>
    </row>
    <row r="11" spans="2:20" x14ac:dyDescent="0.25">
      <c r="B11" s="78"/>
      <c r="C11" s="27" t="s">
        <v>659</v>
      </c>
      <c r="D11" s="27"/>
      <c r="E11" s="27"/>
      <c r="F11" s="27" t="s">
        <v>52</v>
      </c>
      <c r="G11" s="27" t="s">
        <v>502</v>
      </c>
      <c r="H11" s="27"/>
      <c r="I11" s="27"/>
      <c r="J11" s="27"/>
      <c r="K11" s="185" t="s">
        <v>703</v>
      </c>
      <c r="L11" s="27" t="s">
        <v>480</v>
      </c>
      <c r="M11" s="27"/>
      <c r="N11" s="27"/>
      <c r="O11" s="165">
        <v>41403</v>
      </c>
      <c r="P11" s="29" t="s">
        <v>347</v>
      </c>
      <c r="Q11" s="168" t="s">
        <v>51</v>
      </c>
      <c r="R11" s="168" t="s">
        <v>650</v>
      </c>
      <c r="S11" s="168" t="s">
        <v>650</v>
      </c>
      <c r="T11" s="79"/>
    </row>
    <row r="12" spans="2:20" x14ac:dyDescent="0.25">
      <c r="B12" s="78"/>
      <c r="C12" s="27"/>
      <c r="D12" s="27"/>
      <c r="E12" s="27"/>
      <c r="F12" s="27" t="s">
        <v>55</v>
      </c>
      <c r="G12" s="27" t="s">
        <v>503</v>
      </c>
      <c r="H12" s="27"/>
      <c r="I12" s="27"/>
      <c r="J12" s="27"/>
      <c r="K12" s="184" t="s">
        <v>704</v>
      </c>
      <c r="L12" s="27"/>
      <c r="M12" s="27"/>
      <c r="N12" s="27"/>
      <c r="O12" s="165">
        <v>41413</v>
      </c>
      <c r="P12" s="29" t="s">
        <v>53</v>
      </c>
      <c r="Q12" s="168" t="s">
        <v>54</v>
      </c>
      <c r="R12" s="168" t="s">
        <v>651</v>
      </c>
      <c r="S12" s="168" t="s">
        <v>651</v>
      </c>
      <c r="T12" s="79"/>
    </row>
    <row r="13" spans="2:20" x14ac:dyDescent="0.25">
      <c r="B13" s="78"/>
      <c r="C13" s="27"/>
      <c r="D13" s="27"/>
      <c r="E13" s="27"/>
      <c r="F13" s="27" t="s">
        <v>57</v>
      </c>
      <c r="G13" s="27" t="s">
        <v>504</v>
      </c>
      <c r="H13" s="27"/>
      <c r="I13" s="27"/>
      <c r="J13" s="27"/>
      <c r="K13" s="184" t="s">
        <v>705</v>
      </c>
      <c r="L13" s="27"/>
      <c r="M13" s="27"/>
      <c r="N13" s="27"/>
      <c r="O13" s="165">
        <v>41414</v>
      </c>
      <c r="P13" s="29" t="s">
        <v>56</v>
      </c>
      <c r="Q13" s="168" t="s">
        <v>364</v>
      </c>
      <c r="R13" s="168" t="s">
        <v>652</v>
      </c>
      <c r="S13" s="168" t="s">
        <v>652</v>
      </c>
      <c r="T13" s="74"/>
    </row>
    <row r="14" spans="2:20" x14ac:dyDescent="0.25">
      <c r="B14" s="78"/>
      <c r="C14" s="27"/>
      <c r="D14" s="27"/>
      <c r="E14" s="27"/>
      <c r="F14" s="27" t="s">
        <v>59</v>
      </c>
      <c r="G14" s="27" t="s">
        <v>505</v>
      </c>
      <c r="H14" s="27"/>
      <c r="I14" s="27"/>
      <c r="J14" s="27"/>
      <c r="K14" s="184" t="s">
        <v>706</v>
      </c>
      <c r="L14" s="27"/>
      <c r="M14" s="27"/>
      <c r="N14" s="27"/>
      <c r="O14" s="165">
        <v>41466</v>
      </c>
      <c r="P14" s="29" t="s">
        <v>58</v>
      </c>
      <c r="Q14" s="168" t="s">
        <v>360</v>
      </c>
      <c r="R14" s="168" t="s">
        <v>653</v>
      </c>
      <c r="S14" s="168" t="s">
        <v>653</v>
      </c>
      <c r="T14" s="74"/>
    </row>
    <row r="15" spans="2:20" x14ac:dyDescent="0.25">
      <c r="B15" s="78"/>
      <c r="C15" s="27"/>
      <c r="D15" s="27"/>
      <c r="E15" s="27"/>
      <c r="F15" s="27" t="s">
        <v>62</v>
      </c>
      <c r="G15" s="27" t="s">
        <v>506</v>
      </c>
      <c r="H15" s="27"/>
      <c r="I15" s="27"/>
      <c r="J15" s="27"/>
      <c r="K15" s="184" t="s">
        <v>707</v>
      </c>
      <c r="L15" s="27"/>
      <c r="M15" s="27"/>
      <c r="N15" s="27"/>
      <c r="O15" s="165">
        <v>41476</v>
      </c>
      <c r="P15" s="29" t="s">
        <v>60</v>
      </c>
      <c r="Q15" s="168" t="s">
        <v>61</v>
      </c>
      <c r="R15" s="6" t="s">
        <v>654</v>
      </c>
      <c r="S15" s="6" t="s">
        <v>654</v>
      </c>
      <c r="T15" s="74"/>
    </row>
    <row r="16" spans="2:20" x14ac:dyDescent="0.25">
      <c r="B16" s="78"/>
      <c r="C16" s="27"/>
      <c r="D16" s="27"/>
      <c r="E16" s="27"/>
      <c r="F16" s="27" t="s">
        <v>392</v>
      </c>
      <c r="G16" s="27" t="s">
        <v>507</v>
      </c>
      <c r="H16" s="27"/>
      <c r="I16" s="27"/>
      <c r="J16" s="27"/>
      <c r="K16" s="185" t="s">
        <v>558</v>
      </c>
      <c r="L16" s="27"/>
      <c r="M16" s="27"/>
      <c r="N16" s="27"/>
      <c r="O16" s="163"/>
      <c r="P16" s="29" t="s">
        <v>354</v>
      </c>
      <c r="Q16" s="168" t="s">
        <v>355</v>
      </c>
      <c r="R16" s="168" t="s">
        <v>655</v>
      </c>
      <c r="S16" s="168" t="s">
        <v>655</v>
      </c>
      <c r="T16" s="74"/>
    </row>
    <row r="17" spans="2:20" x14ac:dyDescent="0.25">
      <c r="B17" s="78"/>
      <c r="C17" s="27"/>
      <c r="D17" s="27"/>
      <c r="E17" s="27"/>
      <c r="F17" s="27" t="s">
        <v>529</v>
      </c>
      <c r="G17" s="27"/>
      <c r="H17" s="27"/>
      <c r="I17" s="27"/>
      <c r="J17" s="27"/>
      <c r="K17" s="378" t="s">
        <v>666</v>
      </c>
      <c r="L17" s="27"/>
      <c r="M17" s="27"/>
      <c r="N17" s="27"/>
      <c r="O17" s="166">
        <v>41501</v>
      </c>
      <c r="P17" s="29" t="s">
        <v>351</v>
      </c>
      <c r="Q17" s="168" t="s">
        <v>352</v>
      </c>
      <c r="R17" s="6" t="s">
        <v>656</v>
      </c>
      <c r="S17" s="6" t="s">
        <v>656</v>
      </c>
      <c r="T17" s="74"/>
    </row>
    <row r="18" spans="2:20" x14ac:dyDescent="0.25">
      <c r="B18" s="78"/>
      <c r="C18" s="27"/>
      <c r="D18" s="27"/>
      <c r="E18" s="27"/>
      <c r="F18" s="173"/>
      <c r="G18" s="27"/>
      <c r="H18" s="27"/>
      <c r="I18" s="27"/>
      <c r="J18" s="27"/>
      <c r="K18" s="184" t="s">
        <v>592</v>
      </c>
      <c r="L18" s="27"/>
      <c r="M18" s="27"/>
      <c r="N18" s="27"/>
      <c r="O18" s="166">
        <v>41544</v>
      </c>
      <c r="P18" s="29" t="s">
        <v>63</v>
      </c>
      <c r="Q18" s="168" t="s">
        <v>64</v>
      </c>
      <c r="R18" s="168" t="s">
        <v>657</v>
      </c>
      <c r="S18" s="168" t="s">
        <v>657</v>
      </c>
      <c r="T18" s="74"/>
    </row>
    <row r="19" spans="2:20" x14ac:dyDescent="0.25">
      <c r="B19" s="78"/>
      <c r="C19" s="27"/>
      <c r="D19" s="27"/>
      <c r="E19" s="27"/>
      <c r="F19" s="27"/>
      <c r="G19" s="27"/>
      <c r="H19" s="27"/>
      <c r="I19" s="27"/>
      <c r="J19" s="27"/>
      <c r="K19" s="184" t="s">
        <v>708</v>
      </c>
      <c r="L19" s="27"/>
      <c r="M19" s="27"/>
      <c r="N19" s="27"/>
      <c r="O19" s="166">
        <v>41579</v>
      </c>
      <c r="P19" s="29" t="s">
        <v>19</v>
      </c>
      <c r="Q19" s="168" t="s">
        <v>361</v>
      </c>
      <c r="R19" s="29" t="s">
        <v>667</v>
      </c>
      <c r="S19" s="29" t="s">
        <v>660</v>
      </c>
      <c r="T19" s="74"/>
    </row>
    <row r="20" spans="2:20" x14ac:dyDescent="0.25">
      <c r="B20" s="78"/>
      <c r="C20" s="27"/>
      <c r="D20" s="27"/>
      <c r="E20" s="27"/>
      <c r="F20" s="27"/>
      <c r="G20" s="27"/>
      <c r="H20" s="27"/>
      <c r="I20" s="27"/>
      <c r="J20" s="27"/>
      <c r="K20" s="184" t="s">
        <v>709</v>
      </c>
      <c r="L20" s="27"/>
      <c r="M20" s="27"/>
      <c r="N20" s="27"/>
      <c r="O20" s="165">
        <v>41580</v>
      </c>
      <c r="P20" s="29" t="s">
        <v>353</v>
      </c>
      <c r="Q20" s="168" t="s">
        <v>363</v>
      </c>
      <c r="R20" s="168"/>
      <c r="S20" s="168" t="s">
        <v>661</v>
      </c>
      <c r="T20" s="74"/>
    </row>
    <row r="21" spans="2:20" x14ac:dyDescent="0.25">
      <c r="B21" s="78"/>
      <c r="C21" s="27"/>
      <c r="D21" s="27"/>
      <c r="E21" s="27"/>
      <c r="F21" s="27"/>
      <c r="G21" s="27"/>
      <c r="H21" s="27"/>
      <c r="I21" s="27"/>
      <c r="J21" s="27"/>
      <c r="K21" s="184" t="s">
        <v>11</v>
      </c>
      <c r="L21" s="27"/>
      <c r="M21" s="27"/>
      <c r="N21" s="27"/>
      <c r="O21" s="165">
        <v>41589</v>
      </c>
      <c r="P21" s="29" t="s">
        <v>65</v>
      </c>
      <c r="Q21" s="168" t="s">
        <v>66</v>
      </c>
      <c r="R21" s="168" t="s">
        <v>662</v>
      </c>
      <c r="S21" s="168" t="s">
        <v>662</v>
      </c>
      <c r="T21" s="74"/>
    </row>
    <row r="22" spans="2:20" x14ac:dyDescent="0.25">
      <c r="B22" s="78"/>
      <c r="C22" s="27"/>
      <c r="D22" s="27"/>
      <c r="E22" s="27"/>
      <c r="F22" s="27"/>
      <c r="G22" s="27"/>
      <c r="H22" s="27"/>
      <c r="I22" s="27"/>
      <c r="J22" s="27"/>
      <c r="K22" s="184" t="s">
        <v>593</v>
      </c>
      <c r="L22" s="27"/>
      <c r="M22" s="27"/>
      <c r="N22" s="27"/>
      <c r="O22" s="165">
        <v>41593</v>
      </c>
      <c r="P22" s="29" t="s">
        <v>67</v>
      </c>
      <c r="Q22" s="168" t="s">
        <v>68</v>
      </c>
      <c r="R22" s="168" t="s">
        <v>663</v>
      </c>
      <c r="S22" s="168" t="s">
        <v>663</v>
      </c>
      <c r="T22" s="74"/>
    </row>
    <row r="23" spans="2:20" ht="18" customHeight="1" x14ac:dyDescent="0.25">
      <c r="B23" s="78"/>
      <c r="C23" s="27"/>
      <c r="D23" s="27"/>
      <c r="E23" s="27"/>
      <c r="F23" s="27"/>
      <c r="G23" s="27"/>
      <c r="H23" s="27"/>
      <c r="I23" s="27"/>
      <c r="J23" s="27"/>
      <c r="K23" s="184" t="s">
        <v>13</v>
      </c>
      <c r="L23" s="27"/>
      <c r="M23" s="27"/>
      <c r="N23" s="27"/>
      <c r="O23" s="165">
        <v>41633</v>
      </c>
      <c r="P23" s="29" t="s">
        <v>69</v>
      </c>
      <c r="Q23" s="168" t="s">
        <v>70</v>
      </c>
      <c r="R23" s="168" t="s">
        <v>670</v>
      </c>
      <c r="S23" s="168" t="s">
        <v>670</v>
      </c>
      <c r="T23" s="74"/>
    </row>
    <row r="24" spans="2:20" x14ac:dyDescent="0.25">
      <c r="B24" s="78"/>
      <c r="C24" s="27"/>
      <c r="D24" s="27"/>
      <c r="E24" s="27"/>
      <c r="F24" s="27"/>
      <c r="G24" s="27"/>
      <c r="H24" s="27"/>
      <c r="I24" s="27"/>
      <c r="J24" s="27"/>
      <c r="K24" s="184" t="s">
        <v>15</v>
      </c>
      <c r="L24" s="27"/>
      <c r="M24" s="27"/>
      <c r="N24" s="27"/>
      <c r="O24" s="163"/>
      <c r="P24" s="29" t="s">
        <v>71</v>
      </c>
      <c r="Q24" s="168" t="s">
        <v>366</v>
      </c>
      <c r="R24" s="168" t="s">
        <v>671</v>
      </c>
      <c r="S24" s="168" t="s">
        <v>671</v>
      </c>
      <c r="T24" s="74"/>
    </row>
    <row r="25" spans="2:20" x14ac:dyDescent="0.25">
      <c r="B25" s="78"/>
      <c r="C25" s="27"/>
      <c r="D25" s="27"/>
      <c r="E25" s="27"/>
      <c r="F25" s="27"/>
      <c r="G25" s="27"/>
      <c r="H25" s="27"/>
      <c r="I25" s="27"/>
      <c r="J25" s="27"/>
      <c r="K25" s="184" t="s">
        <v>710</v>
      </c>
      <c r="L25" s="27"/>
      <c r="M25" s="27"/>
      <c r="N25" s="27"/>
      <c r="O25" s="163"/>
      <c r="P25" s="29" t="s">
        <v>72</v>
      </c>
      <c r="Q25" s="168" t="s">
        <v>368</v>
      </c>
      <c r="R25" s="168"/>
      <c r="S25" s="168"/>
      <c r="T25" s="74"/>
    </row>
    <row r="26" spans="2:20" x14ac:dyDescent="0.25">
      <c r="B26" s="78"/>
      <c r="C26" s="27"/>
      <c r="D26" s="27"/>
      <c r="E26" s="27"/>
      <c r="F26" s="27"/>
      <c r="G26" s="27"/>
      <c r="H26" s="27"/>
      <c r="I26" s="27"/>
      <c r="J26" s="27"/>
      <c r="K26" s="184" t="s">
        <v>711</v>
      </c>
      <c r="L26" s="27"/>
      <c r="M26" s="27"/>
      <c r="N26" s="27"/>
      <c r="O26" s="163"/>
      <c r="P26" s="29" t="s">
        <v>359</v>
      </c>
      <c r="Q26" s="168" t="s">
        <v>348</v>
      </c>
      <c r="R26" s="168"/>
      <c r="S26" s="168"/>
      <c r="T26" s="74"/>
    </row>
    <row r="27" spans="2:20" x14ac:dyDescent="0.25">
      <c r="B27" s="78"/>
      <c r="C27" s="27"/>
      <c r="D27" s="27"/>
      <c r="E27" s="27"/>
      <c r="F27" s="27"/>
      <c r="G27" s="27"/>
      <c r="H27" s="27"/>
      <c r="I27" s="27"/>
      <c r="J27" s="27"/>
      <c r="K27" s="184" t="s">
        <v>20</v>
      </c>
      <c r="L27" s="27"/>
      <c r="M27" s="27"/>
      <c r="N27" s="27"/>
      <c r="O27" s="163"/>
      <c r="P27" s="29" t="s">
        <v>75</v>
      </c>
      <c r="Q27" s="168" t="s">
        <v>76</v>
      </c>
      <c r="R27" s="168"/>
      <c r="S27" s="168"/>
      <c r="T27" s="74"/>
    </row>
    <row r="28" spans="2:20" x14ac:dyDescent="0.25">
      <c r="B28" s="78"/>
      <c r="C28" s="27"/>
      <c r="D28" s="27"/>
      <c r="E28" s="27"/>
      <c r="F28" s="27"/>
      <c r="G28" s="27"/>
      <c r="H28" s="27"/>
      <c r="I28" s="27"/>
      <c r="J28" s="27"/>
      <c r="K28" s="184"/>
      <c r="L28" s="27"/>
      <c r="M28" s="27"/>
      <c r="N28" s="27"/>
      <c r="O28" s="163"/>
      <c r="P28" s="29" t="s">
        <v>77</v>
      </c>
      <c r="Q28" s="168" t="s">
        <v>78</v>
      </c>
      <c r="R28" s="168"/>
      <c r="S28" s="168"/>
      <c r="T28" s="74"/>
    </row>
    <row r="29" spans="2:20" x14ac:dyDescent="0.25">
      <c r="B29" s="78"/>
      <c r="C29" s="27"/>
      <c r="D29" s="27"/>
      <c r="E29" s="27"/>
      <c r="F29" s="27"/>
      <c r="G29" s="27"/>
      <c r="H29" s="27"/>
      <c r="I29" s="27"/>
      <c r="J29" s="27"/>
      <c r="K29" s="27"/>
      <c r="L29" s="27"/>
      <c r="M29" s="27"/>
      <c r="N29" s="27"/>
      <c r="O29" s="163"/>
      <c r="P29" s="29" t="s">
        <v>79</v>
      </c>
      <c r="Q29" s="168" t="s">
        <v>362</v>
      </c>
      <c r="R29" s="168"/>
      <c r="S29" s="168"/>
      <c r="T29" s="74"/>
    </row>
    <row r="30" spans="2:20" x14ac:dyDescent="0.25">
      <c r="B30" s="78"/>
      <c r="C30" s="27"/>
      <c r="D30" s="27"/>
      <c r="E30" s="27"/>
      <c r="F30" s="27"/>
      <c r="G30" s="27"/>
      <c r="H30" s="27"/>
      <c r="I30" s="27"/>
      <c r="J30" s="27"/>
      <c r="K30" s="27"/>
      <c r="L30" s="27"/>
      <c r="M30" s="27"/>
      <c r="N30" s="27"/>
      <c r="O30" s="163"/>
      <c r="P30" s="29" t="s">
        <v>80</v>
      </c>
      <c r="Q30" s="168" t="s">
        <v>81</v>
      </c>
      <c r="R30" s="168"/>
      <c r="S30" s="168"/>
      <c r="T30" s="74"/>
    </row>
    <row r="31" spans="2:20" x14ac:dyDescent="0.25">
      <c r="B31" s="78"/>
      <c r="C31" s="27"/>
      <c r="D31" s="27"/>
      <c r="E31" s="27"/>
      <c r="F31" s="27"/>
      <c r="G31" s="27"/>
      <c r="H31" s="27"/>
      <c r="I31" s="27"/>
      <c r="J31" s="27"/>
      <c r="K31" s="27"/>
      <c r="L31" s="27"/>
      <c r="M31" s="27"/>
      <c r="N31" s="27"/>
      <c r="O31" s="163"/>
      <c r="P31" s="29" t="s">
        <v>82</v>
      </c>
      <c r="Q31" s="168" t="s">
        <v>367</v>
      </c>
      <c r="R31" s="168"/>
      <c r="S31" s="168"/>
      <c r="T31" s="74"/>
    </row>
    <row r="32" spans="2:20" x14ac:dyDescent="0.25">
      <c r="B32" s="78"/>
      <c r="C32" s="27"/>
      <c r="D32" s="27"/>
      <c r="E32" s="27"/>
      <c r="F32" s="27"/>
      <c r="G32" s="27"/>
      <c r="H32" s="27"/>
      <c r="I32" s="27"/>
      <c r="J32" s="27"/>
      <c r="K32" s="27"/>
      <c r="L32" s="27"/>
      <c r="M32" s="27"/>
      <c r="N32" s="27"/>
      <c r="O32" s="163"/>
      <c r="P32" s="29" t="s">
        <v>83</v>
      </c>
      <c r="Q32" s="168" t="s">
        <v>84</v>
      </c>
      <c r="R32" s="168"/>
      <c r="S32" s="168"/>
      <c r="T32" s="74"/>
    </row>
    <row r="33" spans="2:20" x14ac:dyDescent="0.25">
      <c r="B33" s="78"/>
      <c r="C33" s="27"/>
      <c r="D33" s="27"/>
      <c r="E33" s="27"/>
      <c r="F33" s="27"/>
      <c r="G33" s="27"/>
      <c r="H33" s="27"/>
      <c r="I33" s="27"/>
      <c r="J33" s="27"/>
      <c r="K33" s="27"/>
      <c r="L33" s="27"/>
      <c r="M33" s="27"/>
      <c r="N33" s="27"/>
      <c r="O33" s="163"/>
      <c r="P33" s="29" t="s">
        <v>356</v>
      </c>
      <c r="Q33" s="168"/>
      <c r="R33" s="168"/>
      <c r="S33" s="168"/>
      <c r="T33" s="74"/>
    </row>
    <row r="34" spans="2:20" x14ac:dyDescent="0.25">
      <c r="B34" s="78"/>
      <c r="C34" s="27"/>
      <c r="D34" s="27"/>
      <c r="E34" s="27"/>
      <c r="F34" s="27"/>
      <c r="G34" s="27"/>
      <c r="H34" s="27"/>
      <c r="I34" s="27"/>
      <c r="J34" s="27"/>
      <c r="K34" s="27"/>
      <c r="L34" s="27"/>
      <c r="M34" s="27"/>
      <c r="N34" s="27"/>
      <c r="O34" s="163"/>
      <c r="P34" s="29" t="s">
        <v>20</v>
      </c>
      <c r="Q34" s="168" t="s">
        <v>85</v>
      </c>
      <c r="R34" s="168"/>
      <c r="S34" s="168"/>
      <c r="T34" s="74"/>
    </row>
    <row r="35" spans="2:20" x14ac:dyDescent="0.25">
      <c r="B35" s="78"/>
      <c r="C35" s="27"/>
      <c r="D35" s="27"/>
      <c r="E35" s="27"/>
      <c r="F35" s="27"/>
      <c r="G35" s="27"/>
      <c r="H35" s="27"/>
      <c r="I35" s="27"/>
      <c r="J35" s="27"/>
      <c r="K35" s="27"/>
      <c r="L35" s="27"/>
      <c r="M35" s="27"/>
      <c r="N35" s="27"/>
      <c r="O35" s="163"/>
      <c r="P35" s="29" t="s">
        <v>86</v>
      </c>
      <c r="Q35" s="168" t="s">
        <v>365</v>
      </c>
      <c r="R35" s="168"/>
      <c r="S35" s="168"/>
      <c r="T35" s="74"/>
    </row>
    <row r="36" spans="2:20" ht="15.75" thickBot="1" x14ac:dyDescent="0.3">
      <c r="B36" s="80"/>
      <c r="C36" s="81"/>
      <c r="D36" s="81"/>
      <c r="E36" s="81"/>
      <c r="F36" s="81"/>
      <c r="G36" s="81"/>
      <c r="H36" s="81"/>
      <c r="I36" s="81"/>
      <c r="J36" s="81"/>
      <c r="K36" s="81"/>
      <c r="L36" s="81"/>
      <c r="M36" s="81"/>
      <c r="N36" s="81"/>
      <c r="O36" s="167"/>
      <c r="P36" s="81" t="s">
        <v>357</v>
      </c>
      <c r="Q36" s="169" t="s">
        <v>358</v>
      </c>
      <c r="R36" s="168"/>
      <c r="S36" s="168"/>
      <c r="T36" s="74"/>
    </row>
    <row r="37" spans="2:20" x14ac:dyDescent="0.25">
      <c r="B37" s="27"/>
      <c r="C37" s="27"/>
      <c r="D37" s="27"/>
      <c r="E37" s="27"/>
      <c r="F37" s="27"/>
      <c r="G37" s="27"/>
      <c r="H37" s="27"/>
      <c r="I37" s="27"/>
      <c r="J37" s="27"/>
      <c r="K37" s="27"/>
      <c r="L37" s="27"/>
      <c r="M37" s="27"/>
      <c r="N37" s="27"/>
      <c r="O37" s="163"/>
      <c r="P37" s="27"/>
      <c r="Q37" s="168"/>
      <c r="R37" s="168"/>
      <c r="S37" s="168"/>
      <c r="T37" s="74"/>
    </row>
    <row r="38" spans="2:20" x14ac:dyDescent="0.25">
      <c r="B38" s="27"/>
      <c r="C38" s="27"/>
      <c r="D38" s="27"/>
      <c r="E38" s="27"/>
      <c r="F38" s="27"/>
      <c r="G38" s="27"/>
      <c r="H38" s="27"/>
      <c r="I38" s="27"/>
      <c r="J38" s="27"/>
      <c r="K38" s="27"/>
      <c r="L38" s="27"/>
      <c r="M38" s="27"/>
      <c r="N38" s="27"/>
      <c r="O38" s="163"/>
      <c r="P38" s="27"/>
      <c r="Q38" s="168"/>
      <c r="R38" s="168"/>
      <c r="S38" s="168"/>
      <c r="T38" s="74"/>
    </row>
    <row r="39" spans="2:20" x14ac:dyDescent="0.25">
      <c r="B39" s="27"/>
      <c r="C39" s="27"/>
      <c r="D39" s="27"/>
      <c r="E39" s="27"/>
      <c r="F39" s="27"/>
      <c r="G39" s="27"/>
      <c r="H39" s="27"/>
      <c r="I39" s="27"/>
      <c r="J39" s="27"/>
      <c r="K39" s="27"/>
      <c r="L39" s="27"/>
      <c r="M39" s="27"/>
      <c r="N39" s="27"/>
      <c r="O39" s="163"/>
      <c r="P39" s="27"/>
      <c r="Q39" s="168"/>
      <c r="R39" s="168"/>
      <c r="S39" s="168"/>
      <c r="T39" s="74"/>
    </row>
    <row r="40" spans="2:20" x14ac:dyDescent="0.25">
      <c r="B40" s="27"/>
      <c r="C40" s="27"/>
      <c r="D40" s="27"/>
      <c r="E40" s="27"/>
      <c r="F40" s="27"/>
      <c r="G40" s="27"/>
      <c r="H40" s="27"/>
      <c r="I40" s="27"/>
      <c r="J40" s="27"/>
      <c r="K40" s="27"/>
      <c r="L40" s="27"/>
      <c r="M40" s="27"/>
      <c r="N40" s="27"/>
      <c r="O40" s="163"/>
      <c r="P40" s="27"/>
      <c r="Q40" s="168"/>
      <c r="R40" s="168"/>
      <c r="S40" s="168"/>
      <c r="T40" s="74"/>
    </row>
    <row r="41" spans="2:20" x14ac:dyDescent="0.25">
      <c r="B41" s="27"/>
      <c r="C41" s="27"/>
      <c r="D41" s="27"/>
      <c r="E41" s="27"/>
      <c r="F41" s="27"/>
      <c r="G41" s="27"/>
      <c r="H41" s="27"/>
      <c r="I41" s="27"/>
      <c r="J41" s="27"/>
      <c r="K41" s="27"/>
      <c r="L41" s="27"/>
      <c r="M41" s="27"/>
      <c r="N41" s="27"/>
      <c r="O41" s="163"/>
      <c r="P41" s="27"/>
      <c r="Q41" s="168"/>
      <c r="R41" s="168"/>
      <c r="S41" s="168"/>
      <c r="T41" s="74"/>
    </row>
    <row r="42" spans="2:20" x14ac:dyDescent="0.25">
      <c r="B42" s="27"/>
      <c r="C42" s="27"/>
      <c r="D42" s="27"/>
      <c r="E42" s="27"/>
      <c r="F42" s="27"/>
      <c r="G42" s="27"/>
      <c r="H42" s="27"/>
      <c r="I42" s="27"/>
      <c r="J42" s="27"/>
      <c r="K42" s="27"/>
      <c r="L42" s="27"/>
      <c r="M42" s="27"/>
      <c r="N42" s="27"/>
      <c r="O42" s="163"/>
      <c r="P42" s="27"/>
      <c r="Q42" s="168"/>
      <c r="R42" s="168"/>
      <c r="S42" s="168"/>
      <c r="T42" s="74"/>
    </row>
    <row r="43" spans="2:20" x14ac:dyDescent="0.25">
      <c r="B43" s="27"/>
      <c r="C43" s="27"/>
      <c r="D43" s="27"/>
      <c r="E43" s="27"/>
      <c r="F43" s="27"/>
      <c r="G43" s="27"/>
      <c r="H43" s="27"/>
      <c r="I43" s="27"/>
      <c r="J43" s="27"/>
      <c r="K43" s="27"/>
      <c r="L43" s="27"/>
      <c r="M43" s="27"/>
      <c r="N43" s="27"/>
      <c r="O43" s="163"/>
      <c r="P43" s="27"/>
      <c r="Q43" s="168"/>
      <c r="R43" s="168"/>
      <c r="S43" s="168"/>
      <c r="T43" s="74"/>
    </row>
    <row r="44" spans="2:20" x14ac:dyDescent="0.25">
      <c r="B44" s="27"/>
      <c r="C44" s="27"/>
      <c r="D44" s="27"/>
      <c r="E44" s="27"/>
      <c r="F44" s="27"/>
      <c r="G44" s="27"/>
      <c r="H44" s="27"/>
      <c r="I44" s="27"/>
      <c r="J44" s="27"/>
      <c r="K44" s="27"/>
      <c r="L44" s="27"/>
      <c r="M44" s="27"/>
      <c r="N44" s="27"/>
      <c r="O44" s="163"/>
      <c r="P44" s="27"/>
      <c r="Q44" s="168"/>
      <c r="R44" s="168"/>
      <c r="S44" s="168"/>
      <c r="T44" s="74"/>
    </row>
    <row r="45" spans="2:20" x14ac:dyDescent="0.25">
      <c r="B45" s="27"/>
      <c r="C45" s="27"/>
      <c r="D45" s="27"/>
      <c r="E45" s="27"/>
      <c r="F45" s="27"/>
      <c r="G45" s="27"/>
      <c r="H45" s="27"/>
      <c r="I45" s="27"/>
      <c r="J45" s="27"/>
      <c r="K45" s="27"/>
      <c r="L45" s="27"/>
      <c r="M45" s="27"/>
      <c r="N45" s="27"/>
      <c r="O45" s="163"/>
      <c r="P45" s="27"/>
      <c r="Q45" s="168"/>
      <c r="R45" s="168"/>
      <c r="S45" s="168"/>
      <c r="T45" s="74"/>
    </row>
    <row r="46" spans="2:20" x14ac:dyDescent="0.25">
      <c r="B46" s="27"/>
      <c r="C46" s="27"/>
      <c r="D46" s="27"/>
      <c r="E46" s="27"/>
      <c r="F46" s="27"/>
      <c r="G46" s="27"/>
      <c r="H46" s="27"/>
      <c r="I46" s="27"/>
      <c r="J46" s="27"/>
      <c r="K46" s="27"/>
      <c r="L46" s="27"/>
      <c r="M46" s="27"/>
      <c r="N46" s="27"/>
      <c r="O46" s="163"/>
      <c r="P46" s="27"/>
      <c r="Q46" s="168"/>
      <c r="R46" s="168"/>
      <c r="S46" s="168"/>
      <c r="T46" s="74"/>
    </row>
    <row r="47" spans="2:20" x14ac:dyDescent="0.25">
      <c r="B47" s="27"/>
      <c r="C47" s="27"/>
      <c r="D47" s="27"/>
      <c r="E47" s="27"/>
      <c r="F47" s="27"/>
      <c r="G47" s="27"/>
      <c r="H47" s="27"/>
      <c r="I47" s="27"/>
      <c r="J47" s="27"/>
      <c r="K47" s="27"/>
      <c r="L47" s="27"/>
      <c r="M47" s="27"/>
      <c r="N47" s="27"/>
      <c r="O47" s="163"/>
      <c r="P47" s="27"/>
      <c r="Q47" s="168"/>
      <c r="R47" s="168"/>
      <c r="S47" s="168"/>
      <c r="T47" s="74"/>
    </row>
    <row r="48" spans="2:20" x14ac:dyDescent="0.25">
      <c r="B48" s="27"/>
      <c r="C48" s="27"/>
      <c r="D48" s="27"/>
      <c r="E48" s="27"/>
      <c r="F48" s="27"/>
      <c r="G48" s="27"/>
      <c r="H48" s="27"/>
      <c r="I48" s="27"/>
      <c r="J48" s="27"/>
      <c r="K48" s="27"/>
      <c r="L48" s="27"/>
      <c r="M48" s="27"/>
      <c r="N48" s="27"/>
      <c r="O48" s="163"/>
      <c r="P48" s="27"/>
      <c r="Q48" s="168"/>
      <c r="R48" s="168"/>
      <c r="S48" s="168"/>
      <c r="T48" s="74"/>
    </row>
    <row r="49" spans="2:20" x14ac:dyDescent="0.25">
      <c r="B49" s="27"/>
      <c r="C49" s="27"/>
      <c r="D49" s="27"/>
      <c r="E49" s="27"/>
      <c r="F49" s="27"/>
      <c r="G49" s="27"/>
      <c r="H49" s="27"/>
      <c r="I49" s="27"/>
      <c r="J49" s="27"/>
      <c r="K49" s="27"/>
      <c r="L49" s="27"/>
      <c r="M49" s="27"/>
      <c r="N49" s="27"/>
      <c r="O49" s="163"/>
      <c r="P49" s="27"/>
      <c r="Q49" s="168"/>
      <c r="R49" s="168"/>
      <c r="S49" s="168"/>
      <c r="T49" s="74"/>
    </row>
    <row r="50" spans="2:20" x14ac:dyDescent="0.25">
      <c r="B50" s="27"/>
      <c r="C50" s="27"/>
      <c r="D50" s="27"/>
      <c r="E50" s="27"/>
      <c r="F50" s="27"/>
      <c r="G50" s="27"/>
      <c r="H50" s="27"/>
      <c r="I50" s="27"/>
      <c r="J50" s="27"/>
      <c r="K50" s="27"/>
      <c r="L50" s="27"/>
      <c r="M50" s="27"/>
      <c r="N50" s="27"/>
      <c r="O50" s="163"/>
      <c r="P50" s="27"/>
      <c r="Q50" s="168"/>
      <c r="R50" s="168"/>
      <c r="S50" s="168"/>
      <c r="T50" s="74"/>
    </row>
    <row r="51" spans="2:20" x14ac:dyDescent="0.25">
      <c r="B51" s="27"/>
      <c r="C51" s="27"/>
      <c r="D51" s="27"/>
      <c r="E51" s="27"/>
      <c r="F51" s="27"/>
      <c r="G51" s="27"/>
      <c r="H51" s="27"/>
      <c r="I51" s="27"/>
      <c r="J51" s="27"/>
      <c r="K51" s="27"/>
      <c r="L51" s="27"/>
      <c r="M51" s="27"/>
      <c r="N51" s="27"/>
      <c r="O51" s="163"/>
      <c r="P51" s="27"/>
      <c r="Q51" s="168"/>
      <c r="R51" s="168"/>
      <c r="S51" s="168"/>
      <c r="T51" s="74"/>
    </row>
    <row r="52" spans="2:20" x14ac:dyDescent="0.25">
      <c r="B52" s="27"/>
      <c r="C52" s="27"/>
      <c r="D52" s="27"/>
      <c r="E52" s="27"/>
      <c r="F52" s="27"/>
      <c r="G52" s="27"/>
      <c r="H52" s="27"/>
      <c r="I52" s="27"/>
      <c r="J52" s="27"/>
      <c r="K52" s="27"/>
      <c r="L52" s="27"/>
      <c r="M52" s="27"/>
      <c r="N52" s="27"/>
      <c r="O52" s="163"/>
      <c r="P52" s="27"/>
      <c r="Q52" s="168"/>
      <c r="R52" s="168"/>
      <c r="S52" s="168"/>
      <c r="T52" s="74"/>
    </row>
    <row r="53" spans="2:20" x14ac:dyDescent="0.25">
      <c r="B53" s="27"/>
      <c r="C53" s="27"/>
      <c r="D53" s="27"/>
      <c r="E53" s="27"/>
      <c r="F53" s="27"/>
      <c r="G53" s="27"/>
      <c r="H53" s="27"/>
      <c r="I53" s="27"/>
      <c r="J53" s="27"/>
      <c r="K53" s="27"/>
      <c r="L53" s="27"/>
      <c r="M53" s="27"/>
      <c r="N53" s="27"/>
      <c r="O53" s="163"/>
      <c r="P53" s="27"/>
      <c r="Q53" s="168"/>
      <c r="R53" s="168"/>
      <c r="S53" s="168"/>
      <c r="T53" s="74"/>
    </row>
    <row r="54" spans="2:20" x14ac:dyDescent="0.25">
      <c r="B54" s="27"/>
      <c r="C54" s="27"/>
      <c r="D54" s="27"/>
      <c r="E54" s="27"/>
      <c r="F54" s="27"/>
      <c r="G54" s="27"/>
      <c r="H54" s="27"/>
      <c r="I54" s="27"/>
      <c r="J54" s="27"/>
      <c r="K54" s="27"/>
      <c r="L54" s="27"/>
      <c r="M54" s="27"/>
      <c r="N54" s="27"/>
      <c r="O54" s="163"/>
      <c r="P54" s="27"/>
      <c r="Q54" s="168"/>
      <c r="R54" s="168"/>
      <c r="S54" s="168"/>
      <c r="T54" s="74"/>
    </row>
    <row r="55" spans="2:20" x14ac:dyDescent="0.25">
      <c r="B55" s="27"/>
      <c r="C55" s="27"/>
      <c r="D55" s="27"/>
      <c r="E55" s="27"/>
      <c r="F55" s="27"/>
      <c r="G55" s="27"/>
      <c r="H55" s="27"/>
      <c r="I55" s="27"/>
      <c r="J55" s="27"/>
      <c r="K55" s="27"/>
      <c r="L55" s="27"/>
      <c r="M55" s="27"/>
      <c r="N55" s="27"/>
      <c r="O55" s="163"/>
      <c r="P55" s="27"/>
      <c r="Q55" s="168"/>
      <c r="R55" s="168"/>
      <c r="S55" s="168"/>
      <c r="T55" s="74"/>
    </row>
    <row r="56" spans="2:20" x14ac:dyDescent="0.25">
      <c r="B56" s="27"/>
      <c r="C56" s="27"/>
      <c r="D56" s="27"/>
      <c r="E56" s="27"/>
      <c r="F56" s="27"/>
      <c r="G56" s="27"/>
      <c r="H56" s="27"/>
      <c r="I56" s="27"/>
      <c r="J56" s="27"/>
      <c r="K56" s="27"/>
      <c r="L56" s="27"/>
      <c r="M56" s="27"/>
      <c r="N56" s="27"/>
      <c r="O56" s="163"/>
      <c r="P56" s="27"/>
      <c r="Q56" s="168"/>
      <c r="R56" s="168"/>
      <c r="S56" s="168"/>
      <c r="T56" s="74"/>
    </row>
    <row r="57" spans="2:20" x14ac:dyDescent="0.25">
      <c r="B57" s="27"/>
      <c r="C57" s="27"/>
      <c r="D57" s="27"/>
      <c r="E57" s="27"/>
      <c r="F57" s="27"/>
      <c r="G57" s="27"/>
      <c r="H57" s="27"/>
      <c r="I57" s="27"/>
      <c r="J57" s="27"/>
      <c r="K57" s="27"/>
      <c r="L57" s="27"/>
      <c r="M57" s="27"/>
      <c r="N57" s="27"/>
      <c r="O57" s="163"/>
      <c r="P57" s="27"/>
      <c r="Q57" s="168"/>
      <c r="R57" s="168"/>
      <c r="S57" s="168"/>
      <c r="T57" s="74"/>
    </row>
    <row r="58" spans="2:20" x14ac:dyDescent="0.25">
      <c r="B58" s="27"/>
      <c r="C58" s="27"/>
      <c r="D58" s="27"/>
      <c r="E58" s="27"/>
      <c r="F58" s="27"/>
      <c r="G58" s="27"/>
      <c r="H58" s="27"/>
      <c r="I58" s="27"/>
      <c r="J58" s="27"/>
      <c r="K58" s="27"/>
      <c r="L58" s="27"/>
      <c r="M58" s="27"/>
      <c r="N58" s="27"/>
      <c r="O58" s="163"/>
      <c r="P58" s="27"/>
      <c r="Q58" s="168"/>
      <c r="R58" s="168"/>
      <c r="S58" s="168"/>
      <c r="T58" s="74"/>
    </row>
    <row r="59" spans="2:20" x14ac:dyDescent="0.25">
      <c r="B59" s="27"/>
      <c r="C59" s="27"/>
      <c r="D59" s="27"/>
      <c r="E59" s="27"/>
      <c r="F59" s="27"/>
      <c r="G59" s="27"/>
      <c r="H59" s="27"/>
      <c r="I59" s="27"/>
      <c r="J59" s="27"/>
      <c r="K59" s="27"/>
      <c r="L59" s="27"/>
      <c r="M59" s="27"/>
      <c r="N59" s="27"/>
      <c r="O59" s="163"/>
      <c r="P59" s="27"/>
      <c r="Q59" s="168"/>
      <c r="R59" s="168"/>
      <c r="S59" s="168"/>
      <c r="T59" s="74"/>
    </row>
    <row r="60" spans="2:20" x14ac:dyDescent="0.25">
      <c r="B60" s="27"/>
      <c r="C60" s="27"/>
      <c r="D60" s="27"/>
      <c r="E60" s="27"/>
      <c r="F60" s="27"/>
      <c r="G60" s="27"/>
      <c r="H60" s="27"/>
      <c r="I60" s="27"/>
      <c r="J60" s="27"/>
      <c r="K60" s="27"/>
      <c r="L60" s="27"/>
      <c r="M60" s="27"/>
      <c r="N60" s="27"/>
      <c r="O60" s="163"/>
      <c r="P60" s="27"/>
      <c r="Q60" s="168"/>
      <c r="R60" s="168"/>
      <c r="S60" s="168"/>
      <c r="T60" s="74"/>
    </row>
    <row r="61" spans="2:20" x14ac:dyDescent="0.25">
      <c r="B61" s="27"/>
      <c r="C61" s="27"/>
      <c r="D61" s="27"/>
      <c r="E61" s="27"/>
      <c r="F61" s="27"/>
      <c r="G61" s="27"/>
      <c r="H61" s="27"/>
      <c r="I61" s="27"/>
      <c r="J61" s="27"/>
      <c r="K61" s="27"/>
      <c r="L61" s="27"/>
      <c r="M61" s="27"/>
      <c r="N61" s="27"/>
      <c r="O61" s="163"/>
      <c r="P61" s="27"/>
      <c r="Q61" s="168"/>
      <c r="R61" s="168"/>
      <c r="S61" s="168"/>
      <c r="T61" s="74"/>
    </row>
    <row r="62" spans="2:20" x14ac:dyDescent="0.25">
      <c r="B62" s="27"/>
      <c r="C62" s="27"/>
      <c r="D62" s="27"/>
      <c r="E62" s="27"/>
      <c r="F62" s="27"/>
      <c r="G62" s="27"/>
      <c r="H62" s="27"/>
      <c r="I62" s="27"/>
      <c r="J62" s="27"/>
      <c r="K62" s="27"/>
      <c r="L62" s="27"/>
      <c r="M62" s="27"/>
      <c r="N62" s="27"/>
      <c r="O62" s="163"/>
      <c r="P62" s="27"/>
      <c r="Q62" s="168"/>
      <c r="R62" s="168"/>
      <c r="S62" s="168"/>
      <c r="T62" s="74"/>
    </row>
    <row r="63" spans="2:20" x14ac:dyDescent="0.25">
      <c r="B63" s="27"/>
      <c r="C63" s="27"/>
      <c r="D63" s="27"/>
      <c r="E63" s="27"/>
      <c r="F63" s="27"/>
      <c r="G63" s="27"/>
      <c r="H63" s="27"/>
      <c r="I63" s="27"/>
      <c r="J63" s="27"/>
      <c r="K63" s="27"/>
      <c r="L63" s="27"/>
      <c r="M63" s="27"/>
      <c r="N63" s="27"/>
      <c r="O63" s="163"/>
      <c r="P63" s="27"/>
      <c r="Q63" s="168"/>
      <c r="R63" s="168"/>
      <c r="S63" s="168"/>
      <c r="T63" s="74"/>
    </row>
    <row r="64" spans="2:20" x14ac:dyDescent="0.25">
      <c r="B64" s="27"/>
      <c r="C64" s="27"/>
      <c r="D64" s="27"/>
      <c r="E64" s="27"/>
      <c r="F64" s="27"/>
      <c r="G64" s="27"/>
      <c r="H64" s="27"/>
      <c r="I64" s="27"/>
      <c r="J64" s="27"/>
      <c r="K64" s="27"/>
      <c r="L64" s="27"/>
      <c r="M64" s="27"/>
      <c r="N64" s="27"/>
      <c r="O64" s="163"/>
      <c r="P64" s="27"/>
      <c r="Q64" s="168"/>
      <c r="R64" s="168"/>
      <c r="S64" s="168"/>
      <c r="T64" s="74"/>
    </row>
    <row r="65" spans="2:20" x14ac:dyDescent="0.25">
      <c r="B65" s="27"/>
      <c r="C65" s="27"/>
      <c r="D65" s="27"/>
      <c r="E65" s="27"/>
      <c r="F65" s="27"/>
      <c r="G65" s="27"/>
      <c r="H65" s="27"/>
      <c r="I65" s="27"/>
      <c r="J65" s="27"/>
      <c r="K65" s="27"/>
      <c r="L65" s="27"/>
      <c r="M65" s="27"/>
      <c r="N65" s="27"/>
      <c r="O65" s="163"/>
      <c r="P65" s="27"/>
      <c r="Q65" s="168"/>
      <c r="R65" s="168"/>
      <c r="S65" s="168"/>
      <c r="T65" s="74"/>
    </row>
    <row r="66" spans="2:20" x14ac:dyDescent="0.25">
      <c r="B66" s="27"/>
      <c r="C66" s="27"/>
      <c r="D66" s="27"/>
      <c r="E66" s="27"/>
      <c r="F66" s="27"/>
      <c r="G66" s="27"/>
      <c r="H66" s="27"/>
      <c r="I66" s="27"/>
      <c r="J66" s="27"/>
      <c r="K66" s="27"/>
      <c r="L66" s="27"/>
      <c r="M66" s="27"/>
      <c r="N66" s="27"/>
      <c r="O66" s="163"/>
      <c r="P66" s="27"/>
      <c r="Q66" s="168"/>
      <c r="R66" s="168"/>
      <c r="S66" s="168"/>
      <c r="T66" s="74"/>
    </row>
    <row r="67" spans="2:20" x14ac:dyDescent="0.25">
      <c r="B67" s="27"/>
      <c r="C67" s="27"/>
      <c r="D67" s="27"/>
      <c r="E67" s="27"/>
      <c r="F67" s="27"/>
      <c r="G67" s="27"/>
      <c r="H67" s="27"/>
      <c r="I67" s="27"/>
      <c r="J67" s="27"/>
      <c r="K67" s="27"/>
      <c r="L67" s="27"/>
      <c r="M67" s="27"/>
      <c r="N67" s="27"/>
      <c r="O67" s="163"/>
      <c r="P67" s="27"/>
      <c r="Q67" s="168"/>
      <c r="R67" s="168"/>
      <c r="S67" s="168"/>
      <c r="T67" s="74"/>
    </row>
    <row r="68" spans="2:20" x14ac:dyDescent="0.25">
      <c r="B68" s="27"/>
      <c r="C68" s="27"/>
      <c r="D68" s="27"/>
      <c r="E68" s="27"/>
      <c r="F68" s="27"/>
      <c r="G68" s="27"/>
      <c r="H68" s="27"/>
      <c r="I68" s="27"/>
      <c r="J68" s="27"/>
      <c r="K68" s="27"/>
      <c r="L68" s="27"/>
      <c r="M68" s="27"/>
      <c r="N68" s="27"/>
      <c r="O68" s="163"/>
      <c r="P68" s="27"/>
      <c r="Q68" s="168"/>
      <c r="R68" s="168"/>
      <c r="S68" s="168"/>
      <c r="T68" s="74"/>
    </row>
    <row r="69" spans="2:20" x14ac:dyDescent="0.25">
      <c r="B69" s="27"/>
      <c r="C69" s="27"/>
      <c r="D69" s="27"/>
      <c r="E69" s="27"/>
      <c r="F69" s="27"/>
      <c r="G69" s="27"/>
      <c r="H69" s="27"/>
      <c r="I69" s="27"/>
      <c r="J69" s="27"/>
      <c r="K69" s="27"/>
      <c r="L69" s="27"/>
      <c r="M69" s="27"/>
      <c r="N69" s="27"/>
      <c r="O69" s="163"/>
      <c r="P69" s="27"/>
      <c r="Q69" s="168"/>
      <c r="R69" s="168"/>
      <c r="S69" s="168"/>
      <c r="T69" s="74"/>
    </row>
    <row r="70" spans="2:20" x14ac:dyDescent="0.25">
      <c r="B70" s="27"/>
      <c r="C70" s="27"/>
      <c r="D70" s="27"/>
      <c r="E70" s="27"/>
      <c r="F70" s="27"/>
      <c r="G70" s="27"/>
      <c r="H70" s="27"/>
      <c r="I70" s="27"/>
      <c r="J70" s="27"/>
      <c r="K70" s="27"/>
      <c r="L70" s="27"/>
      <c r="M70" s="27"/>
      <c r="N70" s="27"/>
      <c r="O70" s="163"/>
      <c r="P70" s="27"/>
      <c r="Q70" s="168"/>
      <c r="R70" s="168"/>
      <c r="S70" s="168"/>
      <c r="T70" s="74"/>
    </row>
    <row r="71" spans="2:20" ht="15.75" thickBot="1" x14ac:dyDescent="0.3">
      <c r="M71" s="27"/>
      <c r="N71" s="27"/>
      <c r="O71" s="163"/>
      <c r="T71" s="82"/>
    </row>
    <row r="72" spans="2:20" ht="15.75" thickBot="1" x14ac:dyDescent="0.3"/>
    <row r="73" spans="2:20" ht="23.25" x14ac:dyDescent="0.35">
      <c r="B73" s="70" t="s">
        <v>482</v>
      </c>
      <c r="C73" s="71"/>
      <c r="D73" s="71"/>
      <c r="E73" s="71"/>
      <c r="F73" s="71"/>
      <c r="G73" s="71"/>
      <c r="H73" s="71"/>
      <c r="I73" s="71"/>
      <c r="J73" s="71"/>
      <c r="K73" s="71"/>
      <c r="L73" s="72"/>
    </row>
    <row r="74" spans="2:20" x14ac:dyDescent="0.25">
      <c r="B74" s="78"/>
      <c r="C74" s="27"/>
      <c r="D74" s="27"/>
      <c r="E74" s="27"/>
      <c r="F74" s="27"/>
      <c r="G74" s="27"/>
      <c r="H74" s="27"/>
      <c r="I74" s="27"/>
      <c r="J74" s="27"/>
      <c r="K74" s="27"/>
      <c r="L74" s="74"/>
      <c r="M74" s="27"/>
      <c r="N74" s="27"/>
      <c r="O74" s="163"/>
    </row>
    <row r="75" spans="2:20" s="22" customFormat="1" x14ac:dyDescent="0.25">
      <c r="B75" s="75" t="s">
        <v>491</v>
      </c>
      <c r="C75" s="76" t="s">
        <v>490</v>
      </c>
      <c r="D75" s="76" t="s">
        <v>385</v>
      </c>
      <c r="E75" s="76" t="s">
        <v>388</v>
      </c>
      <c r="F75" s="76" t="s">
        <v>374</v>
      </c>
      <c r="G75" s="76" t="s">
        <v>373</v>
      </c>
      <c r="H75" s="76" t="s">
        <v>509</v>
      </c>
      <c r="I75" s="76" t="s">
        <v>508</v>
      </c>
      <c r="J75" s="76" t="s">
        <v>388</v>
      </c>
      <c r="K75" s="76" t="s">
        <v>375</v>
      </c>
      <c r="L75" s="77" t="s">
        <v>376</v>
      </c>
      <c r="M75" s="27"/>
      <c r="N75" s="27"/>
      <c r="O75" s="163"/>
      <c r="T75" s="6"/>
    </row>
    <row r="76" spans="2:20" x14ac:dyDescent="0.25">
      <c r="B76" s="78"/>
      <c r="C76" s="27"/>
      <c r="D76" s="27"/>
      <c r="E76" s="27"/>
      <c r="F76" s="27"/>
      <c r="G76" s="27"/>
      <c r="H76" s="27"/>
      <c r="I76" s="27"/>
      <c r="J76" s="27"/>
      <c r="K76" s="27"/>
      <c r="L76" s="74"/>
      <c r="M76" s="76"/>
      <c r="N76" s="76"/>
      <c r="O76" s="164"/>
      <c r="T76" s="22"/>
    </row>
    <row r="77" spans="2:20" x14ac:dyDescent="0.25">
      <c r="B77" s="78" t="s">
        <v>393</v>
      </c>
      <c r="C77" s="27" t="s">
        <v>395</v>
      </c>
      <c r="D77" s="27" t="s">
        <v>394</v>
      </c>
      <c r="E77" s="27" t="s">
        <v>23</v>
      </c>
      <c r="F77" s="27" t="s">
        <v>398</v>
      </c>
      <c r="G77" s="27" t="s">
        <v>531</v>
      </c>
      <c r="H77" s="27" t="s">
        <v>23</v>
      </c>
      <c r="I77" s="27" t="s">
        <v>23</v>
      </c>
      <c r="J77" s="27" t="s">
        <v>23</v>
      </c>
      <c r="K77" s="27" t="s">
        <v>30</v>
      </c>
      <c r="L77" s="74" t="s">
        <v>514</v>
      </c>
      <c r="M77" s="27"/>
      <c r="N77" s="27"/>
      <c r="O77" s="163"/>
    </row>
    <row r="78" spans="2:20" x14ac:dyDescent="0.25">
      <c r="B78" s="78" t="s">
        <v>399</v>
      </c>
      <c r="C78" s="27" t="s">
        <v>403</v>
      </c>
      <c r="D78" s="27" t="s">
        <v>402</v>
      </c>
      <c r="E78" s="27" t="s">
        <v>24</v>
      </c>
      <c r="F78" s="27" t="s">
        <v>406</v>
      </c>
      <c r="G78" s="27" t="s">
        <v>532</v>
      </c>
      <c r="H78" s="27" t="s">
        <v>24</v>
      </c>
      <c r="I78" s="27" t="s">
        <v>24</v>
      </c>
      <c r="J78" s="27" t="s">
        <v>24</v>
      </c>
      <c r="K78" s="27" t="s">
        <v>510</v>
      </c>
      <c r="L78" s="74" t="s">
        <v>515</v>
      </c>
      <c r="M78" s="27"/>
      <c r="N78" s="27"/>
      <c r="O78" s="163"/>
    </row>
    <row r="79" spans="2:20" x14ac:dyDescent="0.25">
      <c r="B79" s="78" t="s">
        <v>408</v>
      </c>
      <c r="C79" s="27" t="s">
        <v>410</v>
      </c>
      <c r="D79" s="27" t="s">
        <v>409</v>
      </c>
      <c r="E79" s="27"/>
      <c r="F79" s="27" t="s">
        <v>380</v>
      </c>
      <c r="G79" s="27" t="s">
        <v>405</v>
      </c>
      <c r="H79" s="27"/>
      <c r="I79" s="27"/>
      <c r="J79" s="27"/>
      <c r="K79" s="27" t="s">
        <v>511</v>
      </c>
      <c r="L79" s="74"/>
      <c r="M79" s="27"/>
      <c r="N79" s="27"/>
      <c r="O79" s="163"/>
    </row>
    <row r="80" spans="2:20" x14ac:dyDescent="0.25">
      <c r="B80" s="78" t="s">
        <v>413</v>
      </c>
      <c r="C80" s="27" t="s">
        <v>19</v>
      </c>
      <c r="D80" s="27" t="s">
        <v>414</v>
      </c>
      <c r="E80" s="27"/>
      <c r="F80" s="27" t="s">
        <v>379</v>
      </c>
      <c r="G80" s="27" t="s">
        <v>411</v>
      </c>
      <c r="H80" s="27"/>
      <c r="I80" s="27"/>
      <c r="J80" s="27"/>
      <c r="K80" s="27" t="s">
        <v>512</v>
      </c>
      <c r="L80" s="74"/>
      <c r="M80" s="27"/>
      <c r="N80" s="27"/>
      <c r="O80" s="163"/>
    </row>
    <row r="81" spans="2:15" x14ac:dyDescent="0.25">
      <c r="B81" s="78" t="s">
        <v>417</v>
      </c>
      <c r="C81" s="27" t="s">
        <v>419</v>
      </c>
      <c r="D81" s="27" t="s">
        <v>418</v>
      </c>
      <c r="E81" s="27"/>
      <c r="F81" s="27" t="s">
        <v>420</v>
      </c>
      <c r="G81" s="27"/>
      <c r="H81" s="27"/>
      <c r="I81" s="27"/>
      <c r="J81" s="27"/>
      <c r="K81" s="27" t="s">
        <v>513</v>
      </c>
      <c r="L81" s="74"/>
      <c r="M81" s="27"/>
      <c r="N81" s="27"/>
      <c r="O81" s="163"/>
    </row>
    <row r="82" spans="2:15" x14ac:dyDescent="0.25">
      <c r="B82" s="78" t="s">
        <v>422</v>
      </c>
      <c r="C82" s="27" t="s">
        <v>424</v>
      </c>
      <c r="D82" s="27" t="s">
        <v>423</v>
      </c>
      <c r="E82" s="27"/>
      <c r="F82" s="27" t="s">
        <v>425</v>
      </c>
      <c r="G82" s="27"/>
      <c r="H82" s="27"/>
      <c r="I82" s="27"/>
      <c r="J82" s="27"/>
      <c r="K82" s="27"/>
      <c r="L82" s="74"/>
      <c r="M82" s="27"/>
      <c r="N82" s="27"/>
      <c r="O82" s="163"/>
    </row>
    <row r="83" spans="2:15" x14ac:dyDescent="0.25">
      <c r="B83" s="78"/>
      <c r="C83" s="27" t="s">
        <v>428</v>
      </c>
      <c r="D83" s="27" t="s">
        <v>427</v>
      </c>
      <c r="E83" s="27"/>
      <c r="F83" s="27" t="s">
        <v>429</v>
      </c>
      <c r="G83" s="27"/>
      <c r="H83" s="27"/>
      <c r="I83" s="27"/>
      <c r="J83" s="27"/>
      <c r="K83" s="27"/>
      <c r="L83" s="74"/>
      <c r="M83" s="27"/>
      <c r="N83" s="27"/>
      <c r="O83" s="163"/>
    </row>
    <row r="84" spans="2:15" x14ac:dyDescent="0.25">
      <c r="B84" s="78"/>
      <c r="C84" s="27" t="s">
        <v>432</v>
      </c>
      <c r="D84" s="27" t="s">
        <v>431</v>
      </c>
      <c r="E84" s="27"/>
      <c r="F84" s="27" t="s">
        <v>433</v>
      </c>
      <c r="G84" s="27"/>
      <c r="H84" s="27"/>
      <c r="I84" s="27"/>
      <c r="J84" s="27"/>
      <c r="K84" s="27"/>
      <c r="L84" s="74"/>
      <c r="M84" s="27"/>
      <c r="N84" s="27"/>
      <c r="O84" s="163"/>
    </row>
    <row r="85" spans="2:15" x14ac:dyDescent="0.25">
      <c r="B85" s="78"/>
      <c r="C85" s="27" t="s">
        <v>10</v>
      </c>
      <c r="D85" s="27" t="s">
        <v>434</v>
      </c>
      <c r="E85" s="27"/>
      <c r="F85" s="27" t="s">
        <v>435</v>
      </c>
      <c r="G85" s="27"/>
      <c r="H85" s="27"/>
      <c r="I85" s="27"/>
      <c r="J85" s="27"/>
      <c r="K85" s="27"/>
      <c r="L85" s="74"/>
      <c r="M85" s="27"/>
      <c r="N85" s="27"/>
      <c r="O85" s="163"/>
    </row>
    <row r="86" spans="2:15" x14ac:dyDescent="0.25">
      <c r="B86" s="78"/>
      <c r="C86" s="27" t="s">
        <v>438</v>
      </c>
      <c r="D86" s="27" t="s">
        <v>437</v>
      </c>
      <c r="E86" s="27"/>
      <c r="F86" s="27" t="s">
        <v>439</v>
      </c>
      <c r="G86" s="27"/>
      <c r="H86" s="27"/>
      <c r="I86" s="27"/>
      <c r="J86" s="27"/>
      <c r="K86" s="27"/>
      <c r="L86" s="74"/>
      <c r="M86" s="27"/>
      <c r="N86" s="27"/>
      <c r="O86" s="163"/>
    </row>
    <row r="87" spans="2:15" x14ac:dyDescent="0.25">
      <c r="B87" s="78"/>
      <c r="C87" s="27" t="s">
        <v>443</v>
      </c>
      <c r="D87" s="27" t="s">
        <v>442</v>
      </c>
      <c r="E87" s="27"/>
      <c r="F87" s="27" t="s">
        <v>444</v>
      </c>
      <c r="G87" s="27"/>
      <c r="H87" s="27"/>
      <c r="I87" s="27"/>
      <c r="J87" s="27"/>
      <c r="K87" s="27"/>
      <c r="L87" s="74"/>
      <c r="M87" s="27"/>
      <c r="N87" s="27"/>
      <c r="O87" s="163"/>
    </row>
    <row r="88" spans="2:15" x14ac:dyDescent="0.25">
      <c r="B88" s="78"/>
      <c r="C88" s="27" t="s">
        <v>447</v>
      </c>
      <c r="D88" s="27"/>
      <c r="E88" s="27"/>
      <c r="F88" s="27" t="s">
        <v>448</v>
      </c>
      <c r="G88" s="27"/>
      <c r="H88" s="27"/>
      <c r="I88" s="27"/>
      <c r="J88" s="27"/>
      <c r="K88" s="27"/>
      <c r="L88" s="74"/>
      <c r="M88" s="27"/>
      <c r="N88" s="27"/>
      <c r="O88" s="163"/>
    </row>
    <row r="89" spans="2:15" x14ac:dyDescent="0.25">
      <c r="B89" s="78"/>
      <c r="C89" s="27" t="s">
        <v>451</v>
      </c>
      <c r="D89" s="27"/>
      <c r="E89" s="27"/>
      <c r="F89" s="27" t="s">
        <v>411</v>
      </c>
      <c r="G89" s="27"/>
      <c r="H89" s="27"/>
      <c r="I89" s="27"/>
      <c r="J89" s="27"/>
      <c r="K89" s="27"/>
      <c r="L89" s="74"/>
      <c r="M89" s="27"/>
      <c r="N89" s="27"/>
      <c r="O89" s="163"/>
    </row>
    <row r="90" spans="2:15" x14ac:dyDescent="0.25">
      <c r="B90" s="78"/>
      <c r="C90" s="27" t="s">
        <v>454</v>
      </c>
      <c r="D90" s="27"/>
      <c r="E90" s="27"/>
      <c r="F90" s="27"/>
      <c r="G90" s="27"/>
      <c r="H90" s="27"/>
      <c r="I90" s="27"/>
      <c r="J90" s="27"/>
      <c r="K90" s="27"/>
      <c r="L90" s="74"/>
      <c r="M90" s="27"/>
      <c r="N90" s="27"/>
      <c r="O90" s="163"/>
    </row>
    <row r="91" spans="2:15" x14ac:dyDescent="0.25">
      <c r="B91" s="78"/>
      <c r="C91" s="27" t="s">
        <v>20</v>
      </c>
      <c r="D91" s="27"/>
      <c r="E91" s="27"/>
      <c r="F91" s="27"/>
      <c r="G91" s="27"/>
      <c r="H91" s="27"/>
      <c r="I91" s="27"/>
      <c r="J91" s="27"/>
      <c r="K91" s="27"/>
      <c r="L91" s="74"/>
      <c r="M91" s="27"/>
      <c r="N91" s="27"/>
      <c r="O91" s="163"/>
    </row>
    <row r="92" spans="2:15" ht="15.75" thickBot="1" x14ac:dyDescent="0.3">
      <c r="B92" s="80"/>
      <c r="C92" s="81" t="s">
        <v>458</v>
      </c>
      <c r="D92" s="81"/>
      <c r="E92" s="81"/>
      <c r="F92" s="81"/>
      <c r="G92" s="81"/>
      <c r="H92" s="81"/>
      <c r="I92" s="81"/>
      <c r="J92" s="81"/>
      <c r="K92" s="81"/>
      <c r="L92" s="82"/>
      <c r="M92" s="27"/>
      <c r="N92" s="27"/>
      <c r="O92" s="163"/>
    </row>
    <row r="93" spans="2:15" x14ac:dyDescent="0.25">
      <c r="M93" s="27"/>
      <c r="N93" s="27"/>
      <c r="O93" s="163"/>
    </row>
    <row r="95" spans="2:15" x14ac:dyDescent="0.25">
      <c r="D95" s="22"/>
    </row>
  </sheetData>
  <sortState ref="I7:R36">
    <sortCondition ref="K6"/>
  </sortState>
  <conditionalFormatting sqref="K17">
    <cfRule type="expression" dxfId="37" priority="5">
      <formula>INDIRECT("P"&amp;ROW())="Not agreed"</formula>
    </cfRule>
  </conditionalFormatting>
  <conditionalFormatting sqref="K17">
    <cfRule type="expression" dxfId="36" priority="6">
      <formula>INDIRECT("P"&amp;ROW())="Pending"</formula>
    </cfRule>
  </conditionalFormatting>
  <conditionalFormatting sqref="K17">
    <cfRule type="expression" dxfId="35" priority="3">
      <formula>INDIRECT("P"&amp;ROW())="Not agreed"</formula>
    </cfRule>
  </conditionalFormatting>
  <conditionalFormatting sqref="K17">
    <cfRule type="expression" dxfId="34" priority="4">
      <formula>INDIRECT("P"&amp;ROW())="Pending"</formula>
    </cfRule>
  </conditionalFormatting>
  <conditionalFormatting sqref="K17">
    <cfRule type="expression" dxfId="33" priority="1">
      <formula>INDIRECT("O"&amp;ROW())="Not agreed"</formula>
    </cfRule>
    <cfRule type="expression" dxfId="32" priority="2">
      <formula>INDIRECT("O"&amp;ROW())="Pending"</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63"/>
  <sheetViews>
    <sheetView showZeros="0" zoomScale="110" zoomScaleNormal="110" zoomScaleSheetLayoutView="115" workbookViewId="0">
      <selection activeCell="D21" sqref="D21"/>
    </sheetView>
  </sheetViews>
  <sheetFormatPr defaultColWidth="9.140625" defaultRowHeight="15" x14ac:dyDescent="0.25"/>
  <cols>
    <col min="1" max="1" width="13.85546875" style="3" customWidth="1"/>
    <col min="2" max="2" width="5" style="1" customWidth="1"/>
    <col min="3" max="3" width="15.28515625" style="1" customWidth="1"/>
    <col min="4" max="4" width="11.140625" style="23" customWidth="1"/>
    <col min="5" max="5" width="17.5703125" style="1" bestFit="1" customWidth="1"/>
    <col min="6" max="6" width="40.42578125" style="1" customWidth="1"/>
    <col min="7" max="7" width="56.28515625" style="1" customWidth="1"/>
    <col min="8" max="8" width="9.140625" style="1"/>
    <col min="9" max="9" width="9.7109375" style="1" bestFit="1" customWidth="1"/>
    <col min="10" max="16384" width="9.140625" style="1"/>
  </cols>
  <sheetData>
    <row r="1" spans="1:8" x14ac:dyDescent="0.25">
      <c r="A1" s="22" t="s">
        <v>606</v>
      </c>
      <c r="B1" s="23"/>
      <c r="C1" s="32">
        <v>20160064</v>
      </c>
      <c r="D1" s="4"/>
    </row>
    <row r="2" spans="1:8" x14ac:dyDescent="0.25">
      <c r="A2" s="196"/>
      <c r="B2" s="23"/>
      <c r="C2" s="23"/>
    </row>
    <row r="3" spans="1:8" x14ac:dyDescent="0.25">
      <c r="A3" s="196"/>
      <c r="B3" s="23"/>
      <c r="C3" s="23"/>
    </row>
    <row r="4" spans="1:8" s="23" customFormat="1" hidden="1" x14ac:dyDescent="0.25">
      <c r="A4" s="196"/>
    </row>
    <row r="5" spans="1:8" ht="9.75" customHeight="1" x14ac:dyDescent="0.25">
      <c r="A5" s="197"/>
      <c r="B5" s="5"/>
      <c r="C5" s="5"/>
      <c r="D5" s="5"/>
      <c r="E5" s="5"/>
      <c r="F5" s="5"/>
    </row>
    <row r="6" spans="1:8" x14ac:dyDescent="0.25">
      <c r="F6" s="237" t="str">
        <f>"Insertion Order Number : "&amp;C1</f>
        <v>Insertion Order Number : 20160064</v>
      </c>
    </row>
    <row r="7" spans="1:8" x14ac:dyDescent="0.25">
      <c r="A7" s="6" t="s">
        <v>607</v>
      </c>
      <c r="B7" s="410">
        <f ca="1">NOW()</f>
        <v>42634.598941203702</v>
      </c>
      <c r="C7" s="410"/>
      <c r="D7" s="410"/>
      <c r="E7" s="410"/>
      <c r="F7" s="410"/>
    </row>
    <row r="8" spans="1:8" x14ac:dyDescent="0.25">
      <c r="H8" s="7"/>
    </row>
    <row r="9" spans="1:8" x14ac:dyDescent="0.25">
      <c r="A9" s="6" t="str">
        <f>"Dear "&amp;VLOOKUP($C$1,SalesTracker!$B$9:$AL$1048576,3,0)&amp;","</f>
        <v>Dear Robin Gerondal,</v>
      </c>
    </row>
    <row r="11" spans="1:8" x14ac:dyDescent="0.25">
      <c r="A11" s="414" t="str">
        <f>"Xaxis hereby confirms the order to place advertising material for the "&amp;VLOOKUP($C$1,SalesTracker!$B$9:$F$1048576,5,0)&amp;" campaign from "&amp;VLOOKUP($C$1,SalesTracker!$B$9:$F$1048576,4)&amp;"."</f>
        <v>Xaxis hereby confirms the order to place advertising material for the February RT campaign from Binck Bank.</v>
      </c>
      <c r="B11" s="415"/>
      <c r="C11" s="415"/>
      <c r="D11" s="415"/>
      <c r="E11" s="415"/>
      <c r="F11" s="415"/>
    </row>
    <row r="12" spans="1:8" x14ac:dyDescent="0.25">
      <c r="A12" s="8"/>
      <c r="B12" s="8"/>
      <c r="C12" s="8"/>
      <c r="D12" s="41"/>
      <c r="E12" s="8"/>
      <c r="F12" s="8"/>
    </row>
    <row r="13" spans="1:8" ht="32.25" customHeight="1" x14ac:dyDescent="0.25">
      <c r="A13" s="411" t="s">
        <v>608</v>
      </c>
      <c r="B13" s="411"/>
      <c r="C13" s="411"/>
      <c r="D13" s="411"/>
      <c r="E13" s="411"/>
      <c r="F13" s="411"/>
    </row>
    <row r="14" spans="1:8" x14ac:dyDescent="0.25">
      <c r="A14" s="8"/>
      <c r="B14" s="8"/>
      <c r="C14" s="8"/>
      <c r="D14" s="41"/>
      <c r="E14" s="8"/>
      <c r="F14" s="8"/>
    </row>
    <row r="15" spans="1:8" x14ac:dyDescent="0.25">
      <c r="A15" s="8"/>
      <c r="B15" s="8"/>
      <c r="C15" s="8"/>
      <c r="D15" s="41"/>
      <c r="E15" s="8"/>
      <c r="F15" s="8"/>
    </row>
    <row r="16" spans="1:8" x14ac:dyDescent="0.25">
      <c r="A16" s="9" t="s">
        <v>25</v>
      </c>
      <c r="B16" s="8" t="s">
        <v>598</v>
      </c>
      <c r="C16" s="416" t="str">
        <f>VLOOKUP($C$1,SalesTracker!$B$9:$AM$1048576,2,0)</f>
        <v>MEC</v>
      </c>
      <c r="D16" s="416"/>
      <c r="E16" s="416"/>
      <c r="F16" s="416"/>
    </row>
    <row r="17" spans="1:6" x14ac:dyDescent="0.25">
      <c r="A17" s="9" t="s">
        <v>603</v>
      </c>
      <c r="B17" s="8" t="s">
        <v>598</v>
      </c>
      <c r="C17" s="412" t="str">
        <f>VLOOKUP($C$1,SalesTracker!$B$9:$AM$1048576,4,0)</f>
        <v>Binck Bank</v>
      </c>
      <c r="D17" s="412"/>
      <c r="E17" s="412"/>
      <c r="F17" s="412"/>
    </row>
    <row r="18" spans="1:6" x14ac:dyDescent="0.25">
      <c r="A18" s="3" t="s">
        <v>604</v>
      </c>
      <c r="B18" s="1" t="s">
        <v>598</v>
      </c>
      <c r="C18" s="413" t="str">
        <f>VLOOKUP($C$1,SalesTracker!$B$9:$AM$1048576,5,0)</f>
        <v>February RT</v>
      </c>
      <c r="D18" s="413"/>
      <c r="E18" s="413"/>
      <c r="F18" s="413"/>
    </row>
    <row r="19" spans="1:6" s="23" customFormat="1" x14ac:dyDescent="0.25">
      <c r="A19" s="22" t="s">
        <v>602</v>
      </c>
      <c r="B19" s="23" t="s">
        <v>598</v>
      </c>
      <c r="C19" s="408">
        <f>VLOOKUP($C$1,SalesTracker!$B$9:$AM$1048576,6,0)</f>
        <v>42401</v>
      </c>
      <c r="D19" s="408"/>
      <c r="E19" s="408"/>
      <c r="F19" s="408"/>
    </row>
    <row r="20" spans="1:6" s="23" customFormat="1" x14ac:dyDescent="0.25">
      <c r="A20" s="22" t="s">
        <v>470</v>
      </c>
      <c r="B20" s="23" t="s">
        <v>598</v>
      </c>
      <c r="C20" s="408">
        <f>VLOOKUP($C$1,SalesTracker!$B$9:$AM$1048576,7,0)</f>
        <v>42429</v>
      </c>
      <c r="D20" s="408"/>
      <c r="E20" s="408"/>
      <c r="F20" s="408"/>
    </row>
    <row r="21" spans="1:6" s="23" customFormat="1" x14ac:dyDescent="0.25">
      <c r="A21" s="22" t="s">
        <v>37</v>
      </c>
      <c r="B21" s="23" t="s">
        <v>598</v>
      </c>
      <c r="C21" s="11">
        <f>VLOOKUP($C$1,SalesTracker!$B$9:$AM$1048576,21,0)</f>
        <v>173600</v>
      </c>
    </row>
    <row r="22" spans="1:6" s="23" customFormat="1" x14ac:dyDescent="0.25">
      <c r="A22" s="22" t="s">
        <v>601</v>
      </c>
      <c r="B22" s="23" t="s">
        <v>598</v>
      </c>
      <c r="C22" s="236">
        <f>VLOOKUP($C$1,SalesTracker!$B$9:$AM$1048576,19,0)</f>
        <v>248000</v>
      </c>
      <c r="D22" s="20" t="str">
        <f>"€ "&amp;VLOOKUP($C$1,SalesTracker!$B$9:$AM$1048576,20,0)&amp;" CPM"</f>
        <v>€ 74400 CPM</v>
      </c>
    </row>
    <row r="23" spans="1:6" s="23" customFormat="1" x14ac:dyDescent="0.25">
      <c r="D23" s="187"/>
      <c r="E23" s="180"/>
      <c r="F23" s="180"/>
    </row>
    <row r="24" spans="1:6" s="23" customFormat="1" ht="13.5" customHeight="1" x14ac:dyDescent="0.25">
      <c r="A24" s="22" t="s">
        <v>386</v>
      </c>
      <c r="B24" s="23" t="s">
        <v>598</v>
      </c>
      <c r="C24" s="412" t="str">
        <f>VLOOKUP($C$1,SalesTracker!$B$9:$AM$1048576,9,0)</f>
        <v>Xaxis Display</v>
      </c>
      <c r="D24" s="412"/>
      <c r="E24" s="180"/>
      <c r="F24" s="180"/>
    </row>
    <row r="25" spans="1:6" s="23" customFormat="1" ht="13.5" customHeight="1" x14ac:dyDescent="0.25">
      <c r="A25" s="22" t="s">
        <v>475</v>
      </c>
      <c r="B25" s="23" t="s">
        <v>598</v>
      </c>
      <c r="C25" s="412" t="str">
        <f>VLOOKUP($C$1,SalesTracker!$B$9:$AM$1048576,10,0)</f>
        <v>Desktop</v>
      </c>
      <c r="D25" s="412"/>
      <c r="E25" s="222"/>
      <c r="F25" s="222"/>
    </row>
    <row r="26" spans="1:6" s="23" customFormat="1" x14ac:dyDescent="0.25">
      <c r="A26" s="22" t="s">
        <v>560</v>
      </c>
      <c r="B26" s="23" t="s">
        <v>598</v>
      </c>
      <c r="C26" s="180" t="str">
        <f>VLOOKUP($C$1,SalesTracker!$B$9:$AM$1048576,11,0)</f>
        <v>Retargeting</v>
      </c>
      <c r="D26" s="180">
        <f>VLOOKUP($C$1,SalesTracker!$B$9:$AM$1048576,12,0)</f>
        <v>0</v>
      </c>
      <c r="E26" s="180">
        <f>VLOOKUP($C$1,SalesTracker!$B$9:$AM$1048576,13,0)</f>
        <v>0</v>
      </c>
      <c r="F26" s="180">
        <f>VLOOKUP($C$1,SalesTracker!$B$9:$AM$1048576,14,0)</f>
        <v>0</v>
      </c>
    </row>
    <row r="27" spans="1:6" s="23" customFormat="1" x14ac:dyDescent="0.25">
      <c r="A27" s="22"/>
      <c r="C27" s="180"/>
      <c r="D27" s="180"/>
      <c r="E27" s="180"/>
      <c r="F27" s="180"/>
    </row>
    <row r="28" spans="1:6" x14ac:dyDescent="0.25">
      <c r="C28" s="10"/>
      <c r="D28" s="10"/>
      <c r="E28" s="10"/>
    </row>
    <row r="29" spans="1:6" s="23" customFormat="1" x14ac:dyDescent="0.25">
      <c r="A29" s="417" t="s">
        <v>573</v>
      </c>
      <c r="B29" s="23" t="s">
        <v>598</v>
      </c>
      <c r="C29" s="83" t="s">
        <v>383</v>
      </c>
      <c r="D29" s="189" t="s">
        <v>384</v>
      </c>
      <c r="E29" s="229" t="s">
        <v>569</v>
      </c>
      <c r="F29" s="84" t="s">
        <v>609</v>
      </c>
    </row>
    <row r="30" spans="1:6" x14ac:dyDescent="0.25">
      <c r="A30" s="417"/>
      <c r="B30" s="2"/>
      <c r="C30" s="85">
        <f>VLOOKUP($C$1,SalesTracker!$B$9:$AM$1048576,23,0)</f>
        <v>1240</v>
      </c>
      <c r="D30" s="190">
        <f>VLOOKUP($C$1,SalesTracker!$B$9:$AM$1048576,24,0)</f>
        <v>372</v>
      </c>
      <c r="E30" s="190" t="str">
        <f>IFERROR(VLOOKUP($C$1,SalesTracker!$B$9:$AR$1048576,37,0),)</f>
        <v>Banks</v>
      </c>
      <c r="F30" s="230">
        <f>VLOOKUP($C$1,SalesTracker!$B$9:$AM$1048576,29,0)</f>
        <v>3</v>
      </c>
    </row>
    <row r="31" spans="1:6" x14ac:dyDescent="0.25">
      <c r="E31" s="86"/>
      <c r="F31" s="85" t="str">
        <f>VLOOKUP($C$1,SalesTracker!$B$9:$AM$1048576,30,0)</f>
        <v>25</v>
      </c>
    </row>
    <row r="32" spans="1:6" s="23" customFormat="1" x14ac:dyDescent="0.25">
      <c r="A32" s="22"/>
      <c r="E32" s="86"/>
      <c r="F32" s="85">
        <f>VLOOKUP($C$1,SalesTracker!$B$9:$AM$1048576,31,0)</f>
        <v>0</v>
      </c>
    </row>
    <row r="33" spans="1:6" s="23" customFormat="1" x14ac:dyDescent="0.25">
      <c r="A33" s="22"/>
      <c r="E33" s="86"/>
      <c r="F33" s="85">
        <f>VLOOKUP($C$1,SalesTracker!$B$9:$AM$1048576,32,0)</f>
        <v>0</v>
      </c>
    </row>
    <row r="34" spans="1:6" s="23" customFormat="1" x14ac:dyDescent="0.25">
      <c r="A34" s="22"/>
      <c r="E34" s="86"/>
      <c r="F34" s="86"/>
    </row>
    <row r="35" spans="1:6" s="23" customFormat="1" x14ac:dyDescent="0.25">
      <c r="A35" s="22" t="s">
        <v>585</v>
      </c>
      <c r="B35" s="23" t="s">
        <v>598</v>
      </c>
      <c r="C35" s="228">
        <f>VLOOKUP($C$1,SalesTracker!$B$9:$AM$1048576,15,0)</f>
        <v>0</v>
      </c>
      <c r="D35" s="228"/>
      <c r="E35" s="228"/>
      <c r="F35" s="228"/>
    </row>
    <row r="36" spans="1:6" s="23" customFormat="1" x14ac:dyDescent="0.25">
      <c r="A36" s="22" t="s">
        <v>578</v>
      </c>
      <c r="B36" s="225" t="s">
        <v>598</v>
      </c>
      <c r="C36" s="232" t="s">
        <v>599</v>
      </c>
      <c r="D36" s="187">
        <f>VLOOKUP($C$1,SalesTracker!$B$9:$AM$1048576,17,0)</f>
        <v>0.3</v>
      </c>
      <c r="E36" s="225" t="s">
        <v>600</v>
      </c>
      <c r="F36" s="187">
        <f>VLOOKUP($C$1,SalesTracker!$B$9:$AM$1048576,18,0)</f>
        <v>0.7</v>
      </c>
    </row>
    <row r="37" spans="1:6" s="23" customFormat="1" x14ac:dyDescent="0.25">
      <c r="A37" s="22"/>
      <c r="E37" s="86"/>
      <c r="F37" s="86"/>
    </row>
    <row r="38" spans="1:6" s="23" customFormat="1" x14ac:dyDescent="0.25">
      <c r="A38" s="22" t="s">
        <v>605</v>
      </c>
      <c r="B38" s="23" t="s">
        <v>598</v>
      </c>
      <c r="C38" s="83" t="s">
        <v>528</v>
      </c>
      <c r="D38" s="189"/>
      <c r="E38" s="84" t="s">
        <v>574</v>
      </c>
    </row>
    <row r="39" spans="1:6" s="23" customFormat="1" x14ac:dyDescent="0.25">
      <c r="A39" s="22"/>
      <c r="C39" s="190">
        <f>IFERROR(VLOOKUP($C$1,SalesTracker!$B$9:$AP$1048576,35,0),)</f>
        <v>0</v>
      </c>
      <c r="D39" s="190"/>
      <c r="E39" s="418">
        <f>IFERROR(VLOOKUP($C$1,SalesTracker!$B$9:$AP$1048576,36,0),)</f>
        <v>0</v>
      </c>
      <c r="F39" s="419"/>
    </row>
    <row r="40" spans="1:6" s="23" customFormat="1" x14ac:dyDescent="0.25">
      <c r="A40" s="22"/>
      <c r="E40" s="86"/>
      <c r="F40" s="86"/>
    </row>
    <row r="41" spans="1:6" x14ac:dyDescent="0.25">
      <c r="C41" s="10"/>
      <c r="D41" s="10"/>
      <c r="E41" s="10"/>
    </row>
    <row r="42" spans="1:6" s="23" customFormat="1" x14ac:dyDescent="0.25">
      <c r="A42" s="22"/>
      <c r="C42" s="10"/>
      <c r="D42" s="10"/>
      <c r="E42" s="10"/>
    </row>
    <row r="43" spans="1:6" ht="15" customHeight="1" x14ac:dyDescent="0.25">
      <c r="A43" s="22" t="s">
        <v>597</v>
      </c>
      <c r="B43" s="1" t="s">
        <v>598</v>
      </c>
      <c r="C43" s="409">
        <f>VLOOKUP($C$1,SalesTracker!$B$9:$AR$1048576,38,0)</f>
        <v>0</v>
      </c>
      <c r="D43" s="409"/>
      <c r="E43" s="409"/>
      <c r="F43" s="409"/>
    </row>
    <row r="44" spans="1:6" s="23" customFormat="1" x14ac:dyDescent="0.25">
      <c r="A44" s="22"/>
      <c r="C44" s="409"/>
      <c r="D44" s="409"/>
      <c r="E44" s="409"/>
      <c r="F44" s="409"/>
    </row>
    <row r="45" spans="1:6" x14ac:dyDescent="0.25">
      <c r="B45" s="13"/>
      <c r="C45" s="13"/>
      <c r="D45" s="13"/>
      <c r="E45" s="13"/>
      <c r="F45" s="14" t="str">
        <f>"Signed for agreement by "&amp;VLOOKUP($C$1,SalesTracker!$B$9:$AL$1048576,3,0)</f>
        <v>Signed for agreement by Robin Gerondal</v>
      </c>
    </row>
    <row r="46" spans="1:6" x14ac:dyDescent="0.25">
      <c r="A46" s="6"/>
      <c r="B46" s="14"/>
      <c r="C46" s="14"/>
      <c r="D46" s="14"/>
      <c r="E46" s="13"/>
      <c r="F46" s="14" t="str">
        <f>"Namens: "&amp;C16</f>
        <v>Namens: MEC</v>
      </c>
    </row>
    <row r="47" spans="1:6" x14ac:dyDescent="0.25">
      <c r="A47" s="379" t="str">
        <f>"Please note that material must be sent at the lastest by : "</f>
        <v xml:space="preserve">Please note that material must be sent at the lastest by : </v>
      </c>
      <c r="B47" s="2"/>
      <c r="C47" s="2"/>
      <c r="D47" s="2"/>
      <c r="F47" s="15"/>
    </row>
    <row r="48" spans="1:6" x14ac:dyDescent="0.25">
      <c r="A48" s="231">
        <f>VLOOKUP($C$1,SalesTracker!$B$9:$AM$1048576,8,0)</f>
        <v>42394</v>
      </c>
      <c r="B48" s="2"/>
      <c r="C48" s="2"/>
      <c r="D48" s="2"/>
      <c r="F48" s="234"/>
    </row>
    <row r="49" spans="1:7" x14ac:dyDescent="0.25">
      <c r="B49" s="2"/>
      <c r="C49" s="2"/>
      <c r="D49" s="2"/>
      <c r="F49" s="16"/>
    </row>
    <row r="50" spans="1:7" x14ac:dyDescent="0.25">
      <c r="A50" s="6"/>
      <c r="B50" s="2"/>
      <c r="C50" s="2"/>
      <c r="D50" s="2"/>
      <c r="F50" s="235"/>
    </row>
    <row r="51" spans="1:7" ht="15" customHeight="1" x14ac:dyDescent="0.25">
      <c r="A51" s="380" t="s">
        <v>755</v>
      </c>
      <c r="F51" s="406" t="s">
        <v>614</v>
      </c>
    </row>
    <row r="52" spans="1:7" s="23" customFormat="1" ht="15" customHeight="1" x14ac:dyDescent="0.25">
      <c r="A52" s="380" t="s">
        <v>754</v>
      </c>
      <c r="F52" s="407"/>
    </row>
    <row r="53" spans="1:7" s="23" customFormat="1" ht="15" customHeight="1" x14ac:dyDescent="0.25">
      <c r="A53" s="22"/>
      <c r="F53" s="407"/>
    </row>
    <row r="54" spans="1:7" x14ac:dyDescent="0.25">
      <c r="F54" s="407"/>
    </row>
    <row r="55" spans="1:7" s="23" customFormat="1" hidden="1" x14ac:dyDescent="0.25">
      <c r="A55" s="22"/>
      <c r="F55" s="407"/>
    </row>
    <row r="56" spans="1:7" ht="5.25" customHeight="1" x14ac:dyDescent="0.25">
      <c r="A56" s="238"/>
      <c r="B56" s="239"/>
      <c r="C56" s="239"/>
      <c r="D56" s="239"/>
      <c r="E56" s="239"/>
      <c r="F56" s="240"/>
      <c r="G56" s="188"/>
    </row>
    <row r="57" spans="1:7" ht="15" customHeight="1" x14ac:dyDescent="0.25">
      <c r="A57" s="3" t="s">
        <v>610</v>
      </c>
      <c r="B57" s="242" t="s">
        <v>598</v>
      </c>
      <c r="C57" s="404" t="s">
        <v>740</v>
      </c>
      <c r="D57" s="404"/>
      <c r="E57" s="404"/>
      <c r="F57" s="404"/>
    </row>
    <row r="58" spans="1:7" s="23" customFormat="1" ht="15" customHeight="1" x14ac:dyDescent="0.25">
      <c r="A58" s="22"/>
      <c r="B58" s="242"/>
      <c r="C58" s="404"/>
      <c r="D58" s="404"/>
      <c r="E58" s="404"/>
      <c r="F58" s="404"/>
    </row>
    <row r="59" spans="1:7" x14ac:dyDescent="0.25">
      <c r="B59" s="241"/>
      <c r="C59" s="241" t="s">
        <v>611</v>
      </c>
      <c r="D59" s="241"/>
      <c r="E59" s="241"/>
      <c r="F59" s="241"/>
    </row>
    <row r="60" spans="1:7" x14ac:dyDescent="0.25">
      <c r="B60" s="242"/>
      <c r="C60" s="404" t="s">
        <v>612</v>
      </c>
      <c r="D60" s="404"/>
      <c r="E60" s="404"/>
      <c r="F60" s="404"/>
    </row>
    <row r="61" spans="1:7" x14ac:dyDescent="0.25">
      <c r="B61" s="242"/>
      <c r="C61" s="404"/>
      <c r="D61" s="404"/>
      <c r="E61" s="404"/>
      <c r="F61" s="404"/>
    </row>
    <row r="62" spans="1:7" x14ac:dyDescent="0.25">
      <c r="B62" s="241"/>
      <c r="C62" s="405" t="s">
        <v>613</v>
      </c>
      <c r="D62" s="405"/>
      <c r="E62" s="405"/>
      <c r="F62" s="405"/>
    </row>
    <row r="63" spans="1:7" x14ac:dyDescent="0.25">
      <c r="B63" s="241"/>
      <c r="C63" s="405"/>
      <c r="D63" s="405"/>
      <c r="E63" s="405"/>
      <c r="F63" s="405"/>
    </row>
  </sheetData>
  <mergeCells count="17">
    <mergeCell ref="A29:A30"/>
    <mergeCell ref="E39:F39"/>
    <mergeCell ref="C19:F19"/>
    <mergeCell ref="C24:D24"/>
    <mergeCell ref="C25:D25"/>
    <mergeCell ref="B7:F7"/>
    <mergeCell ref="A13:F13"/>
    <mergeCell ref="C17:F17"/>
    <mergeCell ref="C18:F18"/>
    <mergeCell ref="A11:F11"/>
    <mergeCell ref="C16:F16"/>
    <mergeCell ref="C57:F58"/>
    <mergeCell ref="C60:F61"/>
    <mergeCell ref="C62:F63"/>
    <mergeCell ref="F51:F55"/>
    <mergeCell ref="C20:F20"/>
    <mergeCell ref="C43:F44"/>
  </mergeCells>
  <conditionalFormatting sqref="E30">
    <cfRule type="containsText" dxfId="352" priority="644" operator="containsText" text="Please Provide list">
      <formula>NOT(ISERROR(SEARCH("Please Provide list",E30)))</formula>
    </cfRule>
  </conditionalFormatting>
  <conditionalFormatting sqref="F56">
    <cfRule type="cellIs" dxfId="351" priority="635" operator="between">
      <formula>WORKDAY(TODAY(),-5,Holidays)</formula>
      <formula>WORKDAY(TODAY(),-2,Holidays)</formula>
    </cfRule>
    <cfRule type="cellIs" dxfId="350" priority="636" operator="equal">
      <formula>WORKDAY(TODAY(),-1,Holidays)</formula>
    </cfRule>
  </conditionalFormatting>
  <conditionalFormatting sqref="C39">
    <cfRule type="containsText" dxfId="349" priority="629" operator="containsText" text="No Retargeting">
      <formula>NOT(ISERROR(SEARCH("No Retargeting",C39)))</formula>
    </cfRule>
    <cfRule type="containsText" dxfId="348" priority="631" operator="containsText" text="Specify Tagging">
      <formula>NOT(ISERROR(SEARCH("Specify Tagging",C39)))</formula>
    </cfRule>
  </conditionalFormatting>
  <conditionalFormatting sqref="E39:F39">
    <cfRule type="containsText" dxfId="347" priority="630" operator="containsText" text="No Conversion">
      <formula>NOT(ISERROR(SEARCH("No Conversion",E39)))</formula>
    </cfRule>
  </conditionalFormatting>
  <conditionalFormatting sqref="A48">
    <cfRule type="cellIs" dxfId="346" priority="623" operator="between">
      <formula>WORKDAY(TODAY(),-5,Holidays)</formula>
      <formula>WORKDAY(TODAY(),-2,Holidays)</formula>
    </cfRule>
    <cfRule type="cellIs" dxfId="345" priority="624" operator="equal">
      <formula>WORKDAY(TODAY(),-1,Holidays)</formula>
    </cfRule>
  </conditionalFormatting>
  <conditionalFormatting sqref="C1">
    <cfRule type="expression" dxfId="344" priority="3">
      <formula>INDIRECT("P"&amp;ROW())="Not agreed"</formula>
    </cfRule>
  </conditionalFormatting>
  <conditionalFormatting sqref="C1">
    <cfRule type="expression" dxfId="343" priority="4">
      <formula>INDIRECT("P"&amp;ROW())="Pending"</formula>
    </cfRule>
  </conditionalFormatting>
  <conditionalFormatting sqref="C1">
    <cfRule type="expression" dxfId="342" priority="1">
      <formula>INDIRECT("P"&amp;ROW())="Signed"</formula>
    </cfRule>
    <cfRule type="expression" dxfId="341" priority="2">
      <formula>INDIRECT("P"&amp;ROW())="Pending+Matos"</formula>
    </cfRule>
  </conditionalFormatting>
  <pageMargins left="0.7" right="0.7" top="0.75" bottom="0.75" header="0.3" footer="0.3"/>
  <pageSetup paperSize="9" scale="8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730"/>
  <sheetViews>
    <sheetView zoomScaleNormal="100" workbookViewId="0">
      <selection activeCell="A3" sqref="A3"/>
    </sheetView>
  </sheetViews>
  <sheetFormatPr defaultRowHeight="15" x14ac:dyDescent="0.25"/>
  <cols>
    <col min="1" max="1" width="13" customWidth="1"/>
    <col min="2" max="2" width="17.42578125" style="260" customWidth="1"/>
    <col min="3" max="3" width="10.42578125" bestFit="1" customWidth="1"/>
    <col min="4" max="4" width="22" bestFit="1" customWidth="1"/>
    <col min="5" max="5" width="26.42578125" bestFit="1" customWidth="1"/>
    <col min="6" max="6" width="29.140625" customWidth="1"/>
    <col min="7" max="8" width="10.7109375" style="93" bestFit="1" customWidth="1"/>
    <col min="9" max="9" width="12.85546875" bestFit="1" customWidth="1"/>
    <col min="10" max="10" width="12.42578125" style="88" bestFit="1" customWidth="1"/>
    <col min="11" max="11" width="11.85546875" bestFit="1" customWidth="1"/>
    <col min="12" max="12" width="11.5703125" bestFit="1" customWidth="1"/>
    <col min="13" max="14" width="12" bestFit="1" customWidth="1"/>
    <col min="15" max="15" width="8.42578125" bestFit="1" customWidth="1"/>
    <col min="16" max="16" width="12.85546875" bestFit="1" customWidth="1"/>
  </cols>
  <sheetData>
    <row r="1" spans="1:16" ht="15.75" thickBot="1" x14ac:dyDescent="0.3"/>
    <row r="2" spans="1:16" s="40" customFormat="1" ht="37.5" customHeight="1" thickBot="1" x14ac:dyDescent="0.3">
      <c r="A2" s="106" t="str">
        <f>SalesTracker!B5</f>
        <v>Order n°</v>
      </c>
      <c r="B2" s="280" t="s">
        <v>629</v>
      </c>
      <c r="C2" s="28" t="str">
        <f>SalesTracker!C5</f>
        <v>Agency</v>
      </c>
      <c r="D2" s="28" t="str">
        <f>SalesTracker!D5</f>
        <v>Applicant</v>
      </c>
      <c r="E2" s="28" t="str">
        <f>SalesTracker!E5</f>
        <v>Client</v>
      </c>
      <c r="F2" s="28" t="str">
        <f>SalesTracker!F5</f>
        <v>Campaign name</v>
      </c>
      <c r="G2" s="92" t="str">
        <f>SalesTracker!G5</f>
        <v>Startdate</v>
      </c>
      <c r="H2" s="92" t="str">
        <f>SalesTracker!H5</f>
        <v>Enddate</v>
      </c>
      <c r="I2" s="92" t="str">
        <f>SalesTracker!J5</f>
        <v>Sales product</v>
      </c>
      <c r="J2" s="275" t="str">
        <f>SalesTracker!K5</f>
        <v>Product Type</v>
      </c>
      <c r="K2" s="33" t="str">
        <f>SalesTracker!L5</f>
        <v>Targeting</v>
      </c>
      <c r="L2" s="33" t="str">
        <f>SalesTracker!M5</f>
        <v>Targeting</v>
      </c>
      <c r="M2" s="33" t="str">
        <f>SalesTracker!Q5</f>
        <v>Client status</v>
      </c>
      <c r="N2" s="37" t="str">
        <f>SalesTracker!T5</f>
        <v># Impressies</v>
      </c>
      <c r="O2" s="38" t="str">
        <f>SalesTracker!W5</f>
        <v>CPM</v>
      </c>
      <c r="P2" s="39" t="str">
        <f>SalesTracker!X5</f>
        <v>Netto budget</v>
      </c>
    </row>
    <row r="3" spans="1:16" s="251" customFormat="1" x14ac:dyDescent="0.25">
      <c r="A3" s="109">
        <f>SalesTracker!B9</f>
        <v>20160001</v>
      </c>
      <c r="B3" s="313" t="s">
        <v>641</v>
      </c>
      <c r="C3" s="256" t="str">
        <f>SalesTracker!C9</f>
        <v>MEC</v>
      </c>
      <c r="D3" s="256" t="str">
        <f>SalesTracker!D9</f>
        <v>Nathalie Verlinden</v>
      </c>
      <c r="E3" s="256" t="str">
        <f>SalesTracker!E9</f>
        <v>Albert Heijn</v>
      </c>
      <c r="F3" s="256" t="str">
        <f>SalesTracker!F9</f>
        <v>Audio W1 Boodschap Hamsteren</v>
      </c>
      <c r="G3" s="248">
        <f>SalesTracker!G9</f>
        <v>42371</v>
      </c>
      <c r="H3" s="248">
        <f>SalesTracker!H9</f>
        <v>42386</v>
      </c>
      <c r="I3" s="249" t="str">
        <f>SalesTracker!J9</f>
        <v>Xaxis Audio</v>
      </c>
      <c r="J3" s="276" t="str">
        <f>SalesTracker!K9</f>
        <v>Desktop</v>
      </c>
      <c r="K3" s="257" t="str">
        <f>SalesTracker!L9</f>
        <v>Broad Reach</v>
      </c>
      <c r="L3" s="257">
        <f>SalesTracker!M9</f>
        <v>0</v>
      </c>
      <c r="M3" s="250" t="str">
        <f>SalesTracker!Q9</f>
        <v>Signed+Matos</v>
      </c>
      <c r="N3" s="246">
        <f>SalesTracker!T9</f>
        <v>400000</v>
      </c>
      <c r="O3" s="247">
        <f>SalesTracker!W9</f>
        <v>10</v>
      </c>
      <c r="P3" s="26">
        <f>SalesTracker!X9</f>
        <v>4000</v>
      </c>
    </row>
    <row r="4" spans="1:16" s="251" customFormat="1" x14ac:dyDescent="0.25">
      <c r="A4" s="333">
        <f>SalesTracker!B10</f>
        <v>20160002</v>
      </c>
      <c r="B4" s="334" t="s">
        <v>640</v>
      </c>
      <c r="C4" s="337" t="str">
        <f>SalesTracker!C10</f>
        <v>MEC</v>
      </c>
      <c r="D4" s="337" t="str">
        <f>SalesTracker!D10</f>
        <v>Nathalie Verlinden</v>
      </c>
      <c r="E4" s="337" t="str">
        <f>SalesTracker!E10</f>
        <v>Albert Heijn</v>
      </c>
      <c r="F4" s="337" t="str">
        <f>SalesTracker!F10</f>
        <v xml:space="preserve">Audio W2 Route 99  </v>
      </c>
      <c r="G4" s="338">
        <f>SalesTracker!G10</f>
        <v>42415</v>
      </c>
      <c r="H4" s="338">
        <f>SalesTracker!H10</f>
        <v>42421</v>
      </c>
      <c r="I4" s="339" t="str">
        <f>SalesTracker!J10</f>
        <v>Xaxis Audio</v>
      </c>
      <c r="J4" s="340" t="str">
        <f>SalesTracker!K10</f>
        <v>Desktop</v>
      </c>
      <c r="K4" s="341" t="str">
        <f>SalesTracker!L10</f>
        <v>Broad Reach</v>
      </c>
      <c r="L4" s="341">
        <f>SalesTracker!M10</f>
        <v>0</v>
      </c>
      <c r="M4" s="342" t="str">
        <f>SalesTracker!Q10</f>
        <v>Pending</v>
      </c>
      <c r="N4" s="246">
        <f>SalesTracker!T10</f>
        <v>200000</v>
      </c>
      <c r="O4" s="247">
        <f>SalesTracker!W10</f>
        <v>10</v>
      </c>
      <c r="P4" s="26">
        <f>SalesTracker!X10</f>
        <v>2000</v>
      </c>
    </row>
    <row r="5" spans="1:16" s="23" customFormat="1" x14ac:dyDescent="0.25">
      <c r="A5" s="109">
        <f>SalesTracker!B11</f>
        <v>20160003</v>
      </c>
      <c r="B5" s="313" t="s">
        <v>641</v>
      </c>
      <c r="C5" s="243" t="str">
        <f>SalesTracker!C11</f>
        <v>MEC</v>
      </c>
      <c r="D5" s="243" t="str">
        <f>SalesTracker!D11</f>
        <v>Nathalie Verlinden</v>
      </c>
      <c r="E5" s="243" t="str">
        <f>SalesTracker!E11</f>
        <v>Albert Heijn</v>
      </c>
      <c r="F5" s="243" t="str">
        <f>SalesTracker!F11</f>
        <v>Audio W3 Boodschap Hamsteren</v>
      </c>
      <c r="G5" s="244">
        <f>SalesTracker!G11</f>
        <v>42436</v>
      </c>
      <c r="H5" s="244">
        <f>SalesTracker!H11</f>
        <v>42441</v>
      </c>
      <c r="I5" s="245" t="str">
        <f>SalesTracker!J11</f>
        <v>Xaxis Audio</v>
      </c>
      <c r="J5" s="277" t="str">
        <f>SalesTracker!K11</f>
        <v>Desktop</v>
      </c>
      <c r="K5" s="31" t="str">
        <f>SalesTracker!L11</f>
        <v>Broad Reach</v>
      </c>
      <c r="L5" s="31">
        <f>SalesTracker!M11</f>
        <v>0</v>
      </c>
      <c r="M5" s="32" t="str">
        <f>SalesTracker!Q11</f>
        <v>Pending</v>
      </c>
      <c r="N5" s="254">
        <f>SalesTracker!T11</f>
        <v>400000</v>
      </c>
      <c r="O5" s="255">
        <f>SalesTracker!W11</f>
        <v>10</v>
      </c>
      <c r="P5" s="26">
        <f>SalesTracker!X11</f>
        <v>4000</v>
      </c>
    </row>
    <row r="6" spans="1:16" s="23" customFormat="1" x14ac:dyDescent="0.25">
      <c r="A6" s="109">
        <f>SalesTracker!B12</f>
        <v>20160004</v>
      </c>
      <c r="B6" s="313" t="s">
        <v>641</v>
      </c>
      <c r="C6" s="243" t="str">
        <f>SalesTracker!C12</f>
        <v>Mindshare</v>
      </c>
      <c r="D6" s="243" t="str">
        <f>SalesTracker!D12</f>
        <v>Julie Schauwers</v>
      </c>
      <c r="E6" s="243" t="str">
        <f>SalesTracker!E12</f>
        <v xml:space="preserve">Mazda </v>
      </c>
      <c r="F6" s="243" t="str">
        <f>SalesTracker!F12</f>
        <v>BMS 2016</v>
      </c>
      <c r="G6" s="244">
        <f>SalesTracker!G12</f>
        <v>42373</v>
      </c>
      <c r="H6" s="244">
        <f>SalesTracker!H12</f>
        <v>42393</v>
      </c>
      <c r="I6" s="245" t="str">
        <f>SalesTracker!J12</f>
        <v>Xaxis Display</v>
      </c>
      <c r="J6" s="277" t="str">
        <f>SalesTracker!K12</f>
        <v>Desktop</v>
      </c>
      <c r="K6" s="31" t="str">
        <f>SalesTracker!L12</f>
        <v>Interest</v>
      </c>
      <c r="L6" s="31">
        <f>SalesTracker!M12</f>
        <v>0</v>
      </c>
      <c r="M6" s="32" t="str">
        <f>SalesTracker!Q12</f>
        <v>Signed+Matos</v>
      </c>
      <c r="N6" s="246">
        <f>SalesTracker!T12</f>
        <v>1352500</v>
      </c>
      <c r="O6" s="255">
        <f>SalesTracker!W12</f>
        <v>4</v>
      </c>
      <c r="P6" s="26">
        <f>SalesTracker!X12</f>
        <v>5410</v>
      </c>
    </row>
    <row r="7" spans="1:16" s="23" customFormat="1" x14ac:dyDescent="0.25">
      <c r="A7" s="109">
        <f>SalesTracker!B13</f>
        <v>20160005</v>
      </c>
      <c r="B7" s="313" t="s">
        <v>641</v>
      </c>
      <c r="C7" s="243" t="str">
        <f>SalesTracker!C13</f>
        <v>MEC</v>
      </c>
      <c r="D7" s="243" t="str">
        <f>SalesTracker!D13</f>
        <v>Nathalie Verlinden</v>
      </c>
      <c r="E7" s="243" t="str">
        <f>SalesTracker!E13</f>
        <v>Albert Heijn</v>
      </c>
      <c r="F7" s="274" t="str">
        <f>SalesTracker!F13</f>
        <v>Audio W2 Eftelin</v>
      </c>
      <c r="G7" s="244">
        <f>SalesTracker!G13</f>
        <v>42422</v>
      </c>
      <c r="H7" s="244">
        <f>SalesTracker!H13</f>
        <v>42435</v>
      </c>
      <c r="I7" s="245" t="str">
        <f>SalesTracker!J13</f>
        <v>Xaxis Audio</v>
      </c>
      <c r="J7" s="277" t="str">
        <f>SalesTracker!K13</f>
        <v>Desktop</v>
      </c>
      <c r="K7" s="31" t="str">
        <f>SalesTracker!L13</f>
        <v>Broad Reach</v>
      </c>
      <c r="L7" s="31">
        <f>SalesTracker!M13</f>
        <v>0</v>
      </c>
      <c r="M7" s="32" t="str">
        <f>SalesTracker!Q13</f>
        <v>Pending</v>
      </c>
      <c r="N7" s="254">
        <f>SalesTracker!T13</f>
        <v>400000</v>
      </c>
      <c r="O7" s="255">
        <f>SalesTracker!W13</f>
        <v>10</v>
      </c>
      <c r="P7" s="26">
        <f>SalesTracker!X13</f>
        <v>4000</v>
      </c>
    </row>
    <row r="8" spans="1:16" s="23" customFormat="1" x14ac:dyDescent="0.25">
      <c r="A8" s="333">
        <f>SalesTracker!B14</f>
        <v>20160006</v>
      </c>
      <c r="B8" s="334" t="s">
        <v>630</v>
      </c>
      <c r="C8" s="337" t="str">
        <f>SalesTracker!C14</f>
        <v>MEC</v>
      </c>
      <c r="D8" s="337" t="str">
        <f>SalesTracker!D14</f>
        <v>Robin Gerondal</v>
      </c>
      <c r="E8" s="337" t="str">
        <f>SalesTracker!E14</f>
        <v>Binck Bank</v>
      </c>
      <c r="F8" s="337" t="str">
        <f>SalesTracker!F14</f>
        <v>January</v>
      </c>
      <c r="G8" s="338">
        <f>SalesTracker!G14</f>
        <v>42373</v>
      </c>
      <c r="H8" s="338">
        <f>SalesTracker!H14</f>
        <v>42400</v>
      </c>
      <c r="I8" s="339" t="str">
        <f>SalesTracker!J14</f>
        <v>Xaxis Display</v>
      </c>
      <c r="J8" s="340" t="str">
        <f>SalesTracker!K14</f>
        <v>Desktop</v>
      </c>
      <c r="K8" s="341" t="str">
        <f>SalesTracker!L14</f>
        <v>Retargeting</v>
      </c>
      <c r="L8" s="341">
        <f>SalesTracker!M14</f>
        <v>0</v>
      </c>
      <c r="M8" s="342" t="str">
        <f>SalesTracker!Q14</f>
        <v>Signed+Matos</v>
      </c>
      <c r="N8" s="254">
        <f>SalesTracker!T14</f>
        <v>300000</v>
      </c>
      <c r="O8" s="255">
        <f>SalesTracker!W14</f>
        <v>5</v>
      </c>
      <c r="P8" s="26">
        <f>SalesTracker!X14</f>
        <v>1500</v>
      </c>
    </row>
    <row r="9" spans="1:16" s="23" customFormat="1" x14ac:dyDescent="0.25">
      <c r="A9" s="109">
        <f>SalesTracker!B15</f>
        <v>20160007</v>
      </c>
      <c r="B9" s="313" t="s">
        <v>641</v>
      </c>
      <c r="C9" s="243" t="str">
        <f>SalesTracker!C15</f>
        <v>MEC</v>
      </c>
      <c r="D9" s="243" t="str">
        <f>SalesTracker!D15</f>
        <v>Robin Gerondal</v>
      </c>
      <c r="E9" s="243" t="str">
        <f>SalesTracker!E15</f>
        <v>Brocom</v>
      </c>
      <c r="F9" s="243" t="str">
        <f>SalesTracker!F15</f>
        <v>Momentum 2</v>
      </c>
      <c r="G9" s="244">
        <f>SalesTracker!G15</f>
        <v>42387</v>
      </c>
      <c r="H9" s="244">
        <f>SalesTracker!H15</f>
        <v>42412</v>
      </c>
      <c r="I9" s="245" t="str">
        <f>SalesTracker!J15</f>
        <v>Xaxis Display</v>
      </c>
      <c r="J9" s="277" t="str">
        <f>SalesTracker!K15</f>
        <v>Desktop</v>
      </c>
      <c r="K9" s="31" t="str">
        <f>SalesTracker!L15</f>
        <v>Interest</v>
      </c>
      <c r="L9" s="31">
        <f>SalesTracker!M15</f>
        <v>0</v>
      </c>
      <c r="M9" s="32" t="str">
        <f>SalesTracker!Q15</f>
        <v>Signed+Matos</v>
      </c>
      <c r="N9" s="254">
        <f>SalesTracker!T15</f>
        <v>3200000</v>
      </c>
      <c r="O9" s="255">
        <f>SalesTracker!W15</f>
        <v>4</v>
      </c>
      <c r="P9" s="26">
        <f>SalesTracker!X15</f>
        <v>12800</v>
      </c>
    </row>
    <row r="10" spans="1:16" s="23" customFormat="1" x14ac:dyDescent="0.25">
      <c r="A10" s="109">
        <f>SalesTracker!B16</f>
        <v>20160008</v>
      </c>
      <c r="B10" s="313" t="s">
        <v>641</v>
      </c>
      <c r="C10" s="243" t="str">
        <f>SalesTracker!C16</f>
        <v>MEC</v>
      </c>
      <c r="D10" s="243" t="str">
        <f>SalesTracker!D16</f>
        <v>Robin Gerondal</v>
      </c>
      <c r="E10" s="243" t="str">
        <f>SalesTracker!E16</f>
        <v>Brocom</v>
      </c>
      <c r="F10" s="274" t="str">
        <f>SalesTracker!F16</f>
        <v>Momentum 2 TV</v>
      </c>
      <c r="G10" s="244">
        <f>SalesTracker!G16</f>
        <v>42387</v>
      </c>
      <c r="H10" s="244">
        <f>SalesTracker!H16</f>
        <v>42400</v>
      </c>
      <c r="I10" s="245" t="str">
        <f>SalesTracker!J16</f>
        <v>Xaxis TV</v>
      </c>
      <c r="J10" s="277" t="str">
        <f>SalesTracker!K16</f>
        <v>Desktop</v>
      </c>
      <c r="K10" s="31" t="str">
        <f>SalesTracker!L16</f>
        <v>Socio-demo</v>
      </c>
      <c r="L10" s="31">
        <f>SalesTracker!M16</f>
        <v>0</v>
      </c>
      <c r="M10" s="32" t="str">
        <f>SalesTracker!Q16</f>
        <v>Signed+Matos</v>
      </c>
      <c r="N10" s="254">
        <f>SalesTracker!T16</f>
        <v>490000</v>
      </c>
      <c r="O10" s="255">
        <f>SalesTracker!W16</f>
        <v>20</v>
      </c>
      <c r="P10" s="26">
        <f>SalesTracker!X16</f>
        <v>9800</v>
      </c>
    </row>
    <row r="11" spans="1:16" s="23" customFormat="1" x14ac:dyDescent="0.25">
      <c r="A11" s="109">
        <f>SalesTracker!B17</f>
        <v>20160009</v>
      </c>
      <c r="B11" s="313" t="s">
        <v>641</v>
      </c>
      <c r="C11" s="243" t="str">
        <f>SalesTracker!C17</f>
        <v>MEC</v>
      </c>
      <c r="D11" s="243" t="str">
        <f>SalesTracker!D17</f>
        <v>Robin Gerondal</v>
      </c>
      <c r="E11" s="243" t="str">
        <f>SalesTracker!E17</f>
        <v>Geberit</v>
      </c>
      <c r="F11" s="243" t="str">
        <f>SalesTracker!F17</f>
        <v>Aquaclean TV Interest W1</v>
      </c>
      <c r="G11" s="244">
        <f>SalesTracker!G17</f>
        <v>42422</v>
      </c>
      <c r="H11" s="248">
        <f>SalesTracker!H17</f>
        <v>42456</v>
      </c>
      <c r="I11" s="245" t="str">
        <f>SalesTracker!J17</f>
        <v>Xaxis TV</v>
      </c>
      <c r="J11" s="277" t="str">
        <f>SalesTracker!K17</f>
        <v>Desktop</v>
      </c>
      <c r="K11" s="31" t="str">
        <f>SalesTracker!L17</f>
        <v>Interest</v>
      </c>
      <c r="L11" s="31">
        <f>SalesTracker!M17</f>
        <v>0</v>
      </c>
      <c r="M11" s="32" t="str">
        <f>SalesTracker!Q17</f>
        <v>Signed</v>
      </c>
      <c r="N11" s="254">
        <f>SalesTracker!T17</f>
        <v>300000</v>
      </c>
      <c r="O11" s="255">
        <f>SalesTracker!W17</f>
        <v>25</v>
      </c>
      <c r="P11" s="26">
        <f>SalesTracker!X17</f>
        <v>7500</v>
      </c>
    </row>
    <row r="12" spans="1:16" s="23" customFormat="1" x14ac:dyDescent="0.25">
      <c r="A12" s="109">
        <f>SalesTracker!B18</f>
        <v>20160010</v>
      </c>
      <c r="B12" s="313" t="s">
        <v>641</v>
      </c>
      <c r="C12" s="243" t="str">
        <f>SalesTracker!C18</f>
        <v>MEC</v>
      </c>
      <c r="D12" s="243" t="str">
        <f>SalesTracker!D18</f>
        <v>Robin Gerondal</v>
      </c>
      <c r="E12" s="243" t="str">
        <f>SalesTracker!E18</f>
        <v>Geberit</v>
      </c>
      <c r="F12" s="243" t="str">
        <f>SalesTracker!F18</f>
        <v>Aquaclean TV Socio W1</v>
      </c>
      <c r="G12" s="244">
        <f>SalesTracker!G18</f>
        <v>42422</v>
      </c>
      <c r="H12" s="244">
        <f>SalesTracker!H18</f>
        <v>42456</v>
      </c>
      <c r="I12" s="245" t="str">
        <f>SalesTracker!J18</f>
        <v>Xaxis TV</v>
      </c>
      <c r="J12" s="277" t="str">
        <f>SalesTracker!K18</f>
        <v>Desktop</v>
      </c>
      <c r="K12" s="31" t="str">
        <f>SalesTracker!L18</f>
        <v>Socio-demo</v>
      </c>
      <c r="L12" s="31">
        <f>SalesTracker!M18</f>
        <v>0</v>
      </c>
      <c r="M12" s="32" t="str">
        <f>SalesTracker!Q18</f>
        <v>Signed</v>
      </c>
      <c r="N12" s="254">
        <f>SalesTracker!T18</f>
        <v>900000</v>
      </c>
      <c r="O12" s="255">
        <f>SalesTracker!W18</f>
        <v>20</v>
      </c>
      <c r="P12" s="26">
        <f>SalesTracker!X18</f>
        <v>18000</v>
      </c>
    </row>
    <row r="13" spans="1:16" s="23" customFormat="1" x14ac:dyDescent="0.25">
      <c r="A13" s="109">
        <f>SalesTracker!B19</f>
        <v>20160011</v>
      </c>
      <c r="B13" s="313" t="s">
        <v>641</v>
      </c>
      <c r="C13" s="243" t="str">
        <f>SalesTracker!C19</f>
        <v>MEC</v>
      </c>
      <c r="D13" s="243" t="str">
        <f>SalesTracker!D19</f>
        <v>Robin Gerondal</v>
      </c>
      <c r="E13" s="243" t="str">
        <f>SalesTracker!E19</f>
        <v>Geberit</v>
      </c>
      <c r="F13" s="243" t="str">
        <f>SalesTracker!F19</f>
        <v>Aquaclean TV Interest W2</v>
      </c>
      <c r="G13" s="244">
        <f>SalesTracker!G19</f>
        <v>42639</v>
      </c>
      <c r="H13" s="244">
        <f>SalesTracker!H19</f>
        <v>42734</v>
      </c>
      <c r="I13" s="245" t="str">
        <f>SalesTracker!J19</f>
        <v>Xaxis TV</v>
      </c>
      <c r="J13" s="277" t="str">
        <f>SalesTracker!K19</f>
        <v>Desktop</v>
      </c>
      <c r="K13" s="31" t="str">
        <f>SalesTracker!L19</f>
        <v>Interest</v>
      </c>
      <c r="L13" s="31">
        <f>SalesTracker!M19</f>
        <v>0</v>
      </c>
      <c r="M13" s="32" t="str">
        <f>SalesTracker!Q19</f>
        <v>Pending</v>
      </c>
      <c r="N13" s="254">
        <f>SalesTracker!T19</f>
        <v>200000</v>
      </c>
      <c r="O13" s="255">
        <f>SalesTracker!W19</f>
        <v>25</v>
      </c>
      <c r="P13" s="26">
        <f>SalesTracker!X19</f>
        <v>5000</v>
      </c>
    </row>
    <row r="14" spans="1:16" s="23" customFormat="1" x14ac:dyDescent="0.25">
      <c r="A14" s="109">
        <f>SalesTracker!B20</f>
        <v>20160012</v>
      </c>
      <c r="B14" s="313" t="s">
        <v>641</v>
      </c>
      <c r="C14" s="243" t="str">
        <f>SalesTracker!C20</f>
        <v>MEC</v>
      </c>
      <c r="D14" s="243" t="str">
        <f>SalesTracker!D20</f>
        <v>Robin Gerondal</v>
      </c>
      <c r="E14" s="243" t="str">
        <f>SalesTracker!E20</f>
        <v>Geberit</v>
      </c>
      <c r="F14" s="243" t="str">
        <f>SalesTracker!F20</f>
        <v>Aquaclean TV Socio W2</v>
      </c>
      <c r="G14" s="244">
        <f>SalesTracker!G20</f>
        <v>42639</v>
      </c>
      <c r="H14" s="244">
        <f>SalesTracker!H20</f>
        <v>42734</v>
      </c>
      <c r="I14" s="245" t="str">
        <f>SalesTracker!J20</f>
        <v>Xaxis TV</v>
      </c>
      <c r="J14" s="277" t="str">
        <f>SalesTracker!K20</f>
        <v>Desktop</v>
      </c>
      <c r="K14" s="31" t="str">
        <f>SalesTracker!L20</f>
        <v>Socio-demo</v>
      </c>
      <c r="L14" s="31">
        <f>SalesTracker!M20</f>
        <v>0</v>
      </c>
      <c r="M14" s="32" t="str">
        <f>SalesTracker!Q20</f>
        <v>Pending</v>
      </c>
      <c r="N14" s="254">
        <f>SalesTracker!T20</f>
        <v>600000</v>
      </c>
      <c r="O14" s="255">
        <f>SalesTracker!W20</f>
        <v>20</v>
      </c>
      <c r="P14" s="26">
        <f>SalesTracker!X20</f>
        <v>12000</v>
      </c>
    </row>
    <row r="15" spans="1:16" s="23" customFormat="1" x14ac:dyDescent="0.25">
      <c r="A15" s="109">
        <f>SalesTracker!B21</f>
        <v>20160013</v>
      </c>
      <c r="B15" s="313" t="s">
        <v>641</v>
      </c>
      <c r="C15" s="243" t="str">
        <f>SalesTracker!C21</f>
        <v>MEC</v>
      </c>
      <c r="D15" s="243" t="str">
        <f>SalesTracker!D21</f>
        <v>Sonja Peeters</v>
      </c>
      <c r="E15" s="243" t="str">
        <f>SalesTracker!E21</f>
        <v>Mercedes Benz Luxembourg</v>
      </c>
      <c r="F15" s="243" t="str">
        <f>SalesTracker!F21</f>
        <v>Autofestival 2016 Desktop</v>
      </c>
      <c r="G15" s="244">
        <f>SalesTracker!G21</f>
        <v>42387</v>
      </c>
      <c r="H15" s="244">
        <f>SalesTracker!H21</f>
        <v>42401</v>
      </c>
      <c r="I15" s="245" t="str">
        <f>SalesTracker!J21</f>
        <v>Xaxis Display</v>
      </c>
      <c r="J15" s="277" t="str">
        <f>SalesTracker!K21</f>
        <v>Desktop</v>
      </c>
      <c r="K15" s="31" t="str">
        <f>SalesTracker!L21</f>
        <v>Interest</v>
      </c>
      <c r="L15" s="31">
        <f>SalesTracker!M21</f>
        <v>0</v>
      </c>
      <c r="M15" s="32" t="str">
        <f>SalesTracker!Q21</f>
        <v>Signed+Matos</v>
      </c>
      <c r="N15" s="254">
        <f>SalesTracker!T21</f>
        <v>2000000</v>
      </c>
      <c r="O15" s="255">
        <f>SalesTracker!W21</f>
        <v>4</v>
      </c>
      <c r="P15" s="26">
        <f>SalesTracker!X21</f>
        <v>8000</v>
      </c>
    </row>
    <row r="16" spans="1:16" s="23" customFormat="1" x14ac:dyDescent="0.25">
      <c r="A16" s="109">
        <f>SalesTracker!B22</f>
        <v>20160014</v>
      </c>
      <c r="B16" s="313" t="s">
        <v>641</v>
      </c>
      <c r="C16" s="243" t="str">
        <f>SalesTracker!C22</f>
        <v>MEC</v>
      </c>
      <c r="D16" s="243" t="str">
        <f>SalesTracker!D22</f>
        <v>Sonja Peeters</v>
      </c>
      <c r="E16" s="243" t="str">
        <f>SalesTracker!E22</f>
        <v>Mercedes Benz Luxembourg</v>
      </c>
      <c r="F16" s="243" t="str">
        <f>SalesTracker!F22</f>
        <v>Autofestival 2016 Mobile</v>
      </c>
      <c r="G16" s="244">
        <f>SalesTracker!G22</f>
        <v>42387</v>
      </c>
      <c r="H16" s="244">
        <f>SalesTracker!H22</f>
        <v>42401</v>
      </c>
      <c r="I16" s="245" t="str">
        <f>SalesTracker!J22</f>
        <v>Xaxis Display</v>
      </c>
      <c r="J16" s="277" t="str">
        <f>SalesTracker!K22</f>
        <v>Mobile</v>
      </c>
      <c r="K16" s="31" t="str">
        <f>SalesTracker!L22</f>
        <v>Broad Reach</v>
      </c>
      <c r="L16" s="31">
        <f>SalesTracker!M22</f>
        <v>0</v>
      </c>
      <c r="M16" s="32" t="str">
        <f>SalesTracker!Q22</f>
        <v>Signed+Matos</v>
      </c>
      <c r="N16" s="254">
        <f>SalesTracker!T22</f>
        <v>500000</v>
      </c>
      <c r="O16" s="255">
        <f>SalesTracker!W22</f>
        <v>3</v>
      </c>
      <c r="P16" s="26">
        <f>SalesTracker!X22</f>
        <v>1500</v>
      </c>
    </row>
    <row r="17" spans="1:16" s="23" customFormat="1" x14ac:dyDescent="0.25">
      <c r="A17" s="109">
        <f>SalesTracker!B23</f>
        <v>20160015</v>
      </c>
      <c r="B17" s="313" t="s">
        <v>641</v>
      </c>
      <c r="C17" s="243" t="str">
        <f>SalesTracker!C23</f>
        <v>Mindshare</v>
      </c>
      <c r="D17" s="243" t="str">
        <f>SalesTracker!D23</f>
        <v>Mathilde Gerard</v>
      </c>
      <c r="E17" s="243" t="str">
        <f>SalesTracker!E23</f>
        <v>Volvo</v>
      </c>
      <c r="F17" s="243" t="str">
        <f>SalesTracker!F23</f>
        <v>Salon de l'auto</v>
      </c>
      <c r="G17" s="244">
        <f>SalesTracker!G23</f>
        <v>42380</v>
      </c>
      <c r="H17" s="244">
        <f>SalesTracker!H23</f>
        <v>42393</v>
      </c>
      <c r="I17" s="245" t="str">
        <f>SalesTracker!J23</f>
        <v>Xaxis Display</v>
      </c>
      <c r="J17" s="277" t="str">
        <f>SalesTracker!K23</f>
        <v>Desktop</v>
      </c>
      <c r="K17" s="31" t="str">
        <f>SalesTracker!L23</f>
        <v>Broad Reach</v>
      </c>
      <c r="L17" s="31">
        <f>SalesTracker!M23</f>
        <v>0</v>
      </c>
      <c r="M17" s="32" t="str">
        <f>SalesTracker!Q23</f>
        <v>Signed+Matos</v>
      </c>
      <c r="N17" s="254">
        <f>SalesTracker!T23</f>
        <v>5000000</v>
      </c>
      <c r="O17" s="255">
        <f>SalesTracker!W23</f>
        <v>2</v>
      </c>
      <c r="P17" s="26">
        <f>SalesTracker!X23</f>
        <v>10000</v>
      </c>
    </row>
    <row r="18" spans="1:16" s="23" customFormat="1" x14ac:dyDescent="0.25">
      <c r="A18" s="109">
        <f>SalesTracker!B24</f>
        <v>20160016</v>
      </c>
      <c r="B18" s="313" t="s">
        <v>641</v>
      </c>
      <c r="C18" s="243" t="str">
        <f>SalesTracker!C24</f>
        <v>Maxus</v>
      </c>
      <c r="D18" s="243" t="str">
        <f>SalesTracker!D24</f>
        <v>Melissa Vitabile</v>
      </c>
      <c r="E18" s="243" t="str">
        <f>SalesTracker!E24</f>
        <v xml:space="preserve">FCA </v>
      </c>
      <c r="F18" s="243" t="str">
        <f>SalesTracker!F24</f>
        <v>Jeep Renegade Sync</v>
      </c>
      <c r="G18" s="244">
        <f>SalesTracker!G24</f>
        <v>42380</v>
      </c>
      <c r="H18" s="244">
        <f>SalesTracker!H24</f>
        <v>42407</v>
      </c>
      <c r="I18" s="245" t="str">
        <f>SalesTracker!J24</f>
        <v>Xaxis Display</v>
      </c>
      <c r="J18" s="277" t="str">
        <f>SalesTracker!K24</f>
        <v>Desktop</v>
      </c>
      <c r="K18" s="31" t="str">
        <f>SalesTracker!L24</f>
        <v>Broad Reach</v>
      </c>
      <c r="L18" s="31">
        <f>SalesTracker!M24</f>
        <v>0</v>
      </c>
      <c r="M18" s="32" t="str">
        <f>SalesTracker!Q24</f>
        <v>Not Agreed</v>
      </c>
      <c r="N18" s="254">
        <f>SalesTracker!T24</f>
        <v>2500000</v>
      </c>
      <c r="O18" s="255">
        <f>SalesTracker!W24</f>
        <v>4</v>
      </c>
      <c r="P18" s="26">
        <f>SalesTracker!X24</f>
        <v>10000</v>
      </c>
    </row>
    <row r="19" spans="1:16" s="23" customFormat="1" x14ac:dyDescent="0.25">
      <c r="A19" s="333">
        <f>SalesTracker!B25</f>
        <v>20160017</v>
      </c>
      <c r="B19" s="334" t="s">
        <v>641</v>
      </c>
      <c r="C19" s="337" t="str">
        <f>SalesTracker!C25</f>
        <v>Maxus</v>
      </c>
      <c r="D19" s="337" t="str">
        <f>SalesTracker!D25</f>
        <v>Melissa Vitabile</v>
      </c>
      <c r="E19" s="337" t="str">
        <f>SalesTracker!E25</f>
        <v xml:space="preserve">FCA </v>
      </c>
      <c r="F19" s="337" t="str">
        <f>SalesTracker!F25</f>
        <v>Jeep Renegade TV</v>
      </c>
      <c r="G19" s="338">
        <f>SalesTracker!G25</f>
        <v>42401</v>
      </c>
      <c r="H19" s="338">
        <f>SalesTracker!H25</f>
        <v>42449</v>
      </c>
      <c r="I19" s="339" t="str">
        <f>SalesTracker!J25</f>
        <v>Xaxis TV</v>
      </c>
      <c r="J19" s="340" t="str">
        <f>SalesTracker!K25</f>
        <v>Pre-roll</v>
      </c>
      <c r="K19" s="341" t="str">
        <f>SalesTracker!L25</f>
        <v>Interest</v>
      </c>
      <c r="L19" s="341" t="str">
        <f>SalesTracker!M25</f>
        <v>Socio-demo</v>
      </c>
      <c r="M19" s="342" t="str">
        <f>SalesTracker!Q25</f>
        <v>Pending</v>
      </c>
      <c r="N19" s="254">
        <f>SalesTracker!T25</f>
        <v>600000</v>
      </c>
      <c r="O19" s="255">
        <f>SalesTracker!W25</f>
        <v>25</v>
      </c>
      <c r="P19" s="26">
        <f>SalesTracker!X25</f>
        <v>15000</v>
      </c>
    </row>
    <row r="20" spans="1:16" s="23" customFormat="1" x14ac:dyDescent="0.25">
      <c r="A20" s="109">
        <f>SalesTracker!B26</f>
        <v>20160018</v>
      </c>
      <c r="B20" s="313" t="s">
        <v>641</v>
      </c>
      <c r="C20" s="243" t="str">
        <f>SalesTracker!C26</f>
        <v>Maxus</v>
      </c>
      <c r="D20" s="243" t="str">
        <f>SalesTracker!D26</f>
        <v>Melissa Vitabile</v>
      </c>
      <c r="E20" s="243" t="str">
        <f>SalesTracker!E26</f>
        <v>Sunweb</v>
      </c>
      <c r="F20" s="243" t="str">
        <f>SalesTracker!F26</f>
        <v>Zondedju 2.0 TBD</v>
      </c>
      <c r="G20" s="244">
        <f>SalesTracker!G26</f>
        <v>42373</v>
      </c>
      <c r="H20" s="244">
        <f>SalesTracker!H26</f>
        <v>42400</v>
      </c>
      <c r="I20" s="245" t="str">
        <f>SalesTracker!J26</f>
        <v>Xaxis Display</v>
      </c>
      <c r="J20" s="277" t="str">
        <f>SalesTracker!K26</f>
        <v>Desktop</v>
      </c>
      <c r="K20" s="31" t="str">
        <f>SalesTracker!L26</f>
        <v>Interest</v>
      </c>
      <c r="L20" s="31">
        <f>SalesTracker!M26</f>
        <v>0</v>
      </c>
      <c r="M20" s="32" t="str">
        <f>SalesTracker!Q26</f>
        <v>Signed+Matos</v>
      </c>
      <c r="N20" s="254">
        <f>SalesTracker!T26</f>
        <v>1200000</v>
      </c>
      <c r="O20" s="255">
        <f>SalesTracker!W26</f>
        <v>4</v>
      </c>
      <c r="P20" s="26">
        <f>SalesTracker!X26</f>
        <v>4800</v>
      </c>
    </row>
    <row r="21" spans="1:16" s="23" customFormat="1" x14ac:dyDescent="0.25">
      <c r="A21" s="109">
        <f>SalesTracker!B27</f>
        <v>20160019</v>
      </c>
      <c r="B21" s="313" t="s">
        <v>641</v>
      </c>
      <c r="C21" s="243" t="str">
        <f>SalesTracker!C27</f>
        <v>Maxus</v>
      </c>
      <c r="D21" s="243" t="str">
        <f>SalesTracker!D27</f>
        <v>Melissa Vitabile</v>
      </c>
      <c r="E21" s="243" t="str">
        <f>SalesTracker!E27</f>
        <v xml:space="preserve">FCA </v>
      </c>
      <c r="F21" s="243" t="str">
        <f>SalesTracker!F27</f>
        <v>Fiat 500 TV</v>
      </c>
      <c r="G21" s="244">
        <f>SalesTracker!G27</f>
        <v>42381</v>
      </c>
      <c r="H21" s="244">
        <f>SalesTracker!H27</f>
        <v>42399</v>
      </c>
      <c r="I21" s="245" t="str">
        <f>SalesTracker!J27</f>
        <v>Xaxis TV</v>
      </c>
      <c r="J21" s="277" t="str">
        <f>SalesTracker!K27</f>
        <v>Pre-roll</v>
      </c>
      <c r="K21" s="31" t="str">
        <f>SalesTracker!L27</f>
        <v>Socio-demo</v>
      </c>
      <c r="L21" s="31">
        <f>SalesTracker!M27</f>
        <v>0</v>
      </c>
      <c r="M21" s="32" t="str">
        <f>SalesTracker!Q27</f>
        <v>Signed</v>
      </c>
      <c r="N21" s="254">
        <f>SalesTracker!T27</f>
        <v>600000</v>
      </c>
      <c r="O21" s="255">
        <f>SalesTracker!W27</f>
        <v>20</v>
      </c>
      <c r="P21" s="26">
        <f>SalesTracker!X27</f>
        <v>12000</v>
      </c>
    </row>
    <row r="22" spans="1:16" s="23" customFormat="1" x14ac:dyDescent="0.25">
      <c r="A22" s="109" t="e">
        <f>SalesTracker!#REF!</f>
        <v>#REF!</v>
      </c>
      <c r="B22" s="282" t="s">
        <v>639</v>
      </c>
      <c r="C22" s="243" t="e">
        <f>SalesTracker!#REF!</f>
        <v>#REF!</v>
      </c>
      <c r="D22" s="243" t="e">
        <f>SalesTracker!#REF!</f>
        <v>#REF!</v>
      </c>
      <c r="E22" s="256" t="e">
        <f>SalesTracker!#REF!</f>
        <v>#REF!</v>
      </c>
      <c r="F22" s="243" t="e">
        <f>SalesTracker!#REF!</f>
        <v>#REF!</v>
      </c>
      <c r="G22" s="244" t="e">
        <f>SalesTracker!#REF!</f>
        <v>#REF!</v>
      </c>
      <c r="H22" s="244" t="e">
        <f>SalesTracker!#REF!</f>
        <v>#REF!</v>
      </c>
      <c r="I22" s="245" t="e">
        <f>SalesTracker!#REF!</f>
        <v>#REF!</v>
      </c>
      <c r="J22" s="277" t="e">
        <f>SalesTracker!#REF!</f>
        <v>#REF!</v>
      </c>
      <c r="K22" s="31" t="e">
        <f>SalesTracker!#REF!</f>
        <v>#REF!</v>
      </c>
      <c r="L22" s="31" t="e">
        <f>SalesTracker!#REF!</f>
        <v>#REF!</v>
      </c>
      <c r="M22" s="32" t="e">
        <f>SalesTracker!#REF!</f>
        <v>#REF!</v>
      </c>
      <c r="N22" s="254" t="e">
        <f>SalesTracker!#REF!</f>
        <v>#REF!</v>
      </c>
      <c r="O22" s="255" t="e">
        <f>SalesTracker!#REF!</f>
        <v>#REF!</v>
      </c>
      <c r="P22" s="26" t="e">
        <f>SalesTracker!#REF!</f>
        <v>#REF!</v>
      </c>
    </row>
    <row r="23" spans="1:16" s="23" customFormat="1" x14ac:dyDescent="0.25">
      <c r="A23" s="109" t="e">
        <f>SalesTracker!#REF!</f>
        <v>#REF!</v>
      </c>
      <c r="B23" s="282" t="s">
        <v>639</v>
      </c>
      <c r="C23" s="243" t="e">
        <f>SalesTracker!#REF!</f>
        <v>#REF!</v>
      </c>
      <c r="D23" s="243" t="e">
        <f>SalesTracker!#REF!</f>
        <v>#REF!</v>
      </c>
      <c r="E23" s="243" t="e">
        <f>SalesTracker!#REF!</f>
        <v>#REF!</v>
      </c>
      <c r="F23" s="32" t="e">
        <f>SalesTracker!#REF!</f>
        <v>#REF!</v>
      </c>
      <c r="G23" s="244" t="e">
        <f>SalesTracker!#REF!</f>
        <v>#REF!</v>
      </c>
      <c r="H23" s="244" t="e">
        <f>SalesTracker!#REF!</f>
        <v>#REF!</v>
      </c>
      <c r="I23" s="245" t="e">
        <f>SalesTracker!#REF!</f>
        <v>#REF!</v>
      </c>
      <c r="J23" s="277" t="e">
        <f>SalesTracker!#REF!</f>
        <v>#REF!</v>
      </c>
      <c r="K23" s="31" t="e">
        <f>SalesTracker!#REF!</f>
        <v>#REF!</v>
      </c>
      <c r="L23" s="31" t="e">
        <f>SalesTracker!#REF!</f>
        <v>#REF!</v>
      </c>
      <c r="M23" s="32" t="e">
        <f>SalesTracker!#REF!</f>
        <v>#REF!</v>
      </c>
      <c r="N23" s="254" t="e">
        <f>SalesTracker!#REF!</f>
        <v>#REF!</v>
      </c>
      <c r="O23" s="255" t="e">
        <f>SalesTracker!#REF!</f>
        <v>#REF!</v>
      </c>
      <c r="P23" s="26" t="e">
        <f>SalesTracker!#REF!</f>
        <v>#REF!</v>
      </c>
    </row>
    <row r="24" spans="1:16" s="23" customFormat="1" x14ac:dyDescent="0.25">
      <c r="A24" s="109">
        <f>SalesTracker!B28</f>
        <v>20160020</v>
      </c>
      <c r="B24" s="313" t="s">
        <v>641</v>
      </c>
      <c r="C24" s="243" t="str">
        <f>SalesTracker!C28</f>
        <v>Maxus</v>
      </c>
      <c r="D24" s="243" t="str">
        <f>SalesTracker!D28</f>
        <v>Melissa Vitabile</v>
      </c>
      <c r="E24" s="243" t="str">
        <f>SalesTracker!E28</f>
        <v xml:space="preserve">FCA </v>
      </c>
      <c r="F24" s="274" t="str">
        <f>SalesTracker!F28</f>
        <v>Fiat 500 Broad</v>
      </c>
      <c r="G24" s="244">
        <f>SalesTracker!G28</f>
        <v>42394</v>
      </c>
      <c r="H24" s="244">
        <f>SalesTracker!H28</f>
        <v>42407</v>
      </c>
      <c r="I24" s="245" t="str">
        <f>SalesTracker!J28</f>
        <v>Xaxis Display</v>
      </c>
      <c r="J24" s="277" t="str">
        <f>SalesTracker!K28</f>
        <v>Desktop</v>
      </c>
      <c r="K24" s="31" t="str">
        <f>SalesTracker!L28</f>
        <v>Broad Reach</v>
      </c>
      <c r="L24" s="31">
        <f>SalesTracker!M28</f>
        <v>0</v>
      </c>
      <c r="M24" s="32" t="str">
        <f>SalesTracker!Q28</f>
        <v>Signed+Matos</v>
      </c>
      <c r="N24" s="254">
        <f>SalesTracker!T28</f>
        <v>1000000</v>
      </c>
      <c r="O24" s="255">
        <f>SalesTracker!W28</f>
        <v>2</v>
      </c>
      <c r="P24" s="26">
        <f>SalesTracker!X28</f>
        <v>2000</v>
      </c>
    </row>
    <row r="25" spans="1:16" s="23" customFormat="1" x14ac:dyDescent="0.25">
      <c r="A25" s="109">
        <f>SalesTracker!B29</f>
        <v>20160021</v>
      </c>
      <c r="B25" s="313" t="s">
        <v>641</v>
      </c>
      <c r="C25" s="243" t="str">
        <f>SalesTracker!C29</f>
        <v>Maxus</v>
      </c>
      <c r="D25" s="243" t="str">
        <f>SalesTracker!D29</f>
        <v>Melissa Vitabile</v>
      </c>
      <c r="E25" s="243" t="str">
        <f>SalesTracker!E29</f>
        <v xml:space="preserve">FCA </v>
      </c>
      <c r="F25" s="243" t="str">
        <f>SalesTracker!F29</f>
        <v>Fiat 500 Interest</v>
      </c>
      <c r="G25" s="244">
        <f>SalesTracker!G29</f>
        <v>42394</v>
      </c>
      <c r="H25" s="244">
        <f>SalesTracker!H29</f>
        <v>42414</v>
      </c>
      <c r="I25" s="245" t="str">
        <f>SalesTracker!J29</f>
        <v>Xaxis Display</v>
      </c>
      <c r="J25" s="277" t="str">
        <f>SalesTracker!K29</f>
        <v>Desktop</v>
      </c>
      <c r="K25" s="31" t="str">
        <f>SalesTracker!L29</f>
        <v>Interest</v>
      </c>
      <c r="L25" s="31">
        <f>SalesTracker!M29</f>
        <v>0</v>
      </c>
      <c r="M25" s="32" t="str">
        <f>SalesTracker!Q29</f>
        <v>Signed+Matos</v>
      </c>
      <c r="N25" s="254">
        <f>SalesTracker!T29</f>
        <v>1250000</v>
      </c>
      <c r="O25" s="255">
        <f>SalesTracker!W29</f>
        <v>4</v>
      </c>
      <c r="P25" s="26">
        <f>SalesTracker!X29</f>
        <v>5000</v>
      </c>
    </row>
    <row r="26" spans="1:16" s="23" customFormat="1" x14ac:dyDescent="0.25">
      <c r="A26" s="109">
        <f>SalesTracker!B30</f>
        <v>20160022</v>
      </c>
      <c r="B26" s="313" t="s">
        <v>641</v>
      </c>
      <c r="C26" s="243" t="str">
        <f>SalesTracker!C30</f>
        <v>Mindshare</v>
      </c>
      <c r="D26" s="243" t="str">
        <f>SalesTracker!D30</f>
        <v>Sabine Loewenstein</v>
      </c>
      <c r="E26" s="243" t="str">
        <f>SalesTracker!E30</f>
        <v>Land Rover</v>
      </c>
      <c r="F26" s="243" t="str">
        <f>SalesTracker!F30</f>
        <v>Salon de l'auto</v>
      </c>
      <c r="G26" s="244">
        <f>SalesTracker!G30</f>
        <v>42383</v>
      </c>
      <c r="H26" s="244">
        <f>SalesTracker!H30</f>
        <v>42400</v>
      </c>
      <c r="I26" s="245" t="str">
        <f>SalesTracker!J30</f>
        <v>Xaxis Display</v>
      </c>
      <c r="J26" s="277" t="str">
        <f>SalesTracker!K30</f>
        <v>Desktop</v>
      </c>
      <c r="K26" s="31" t="str">
        <f>SalesTracker!L30</f>
        <v>Interest</v>
      </c>
      <c r="L26" s="31">
        <f>SalesTracker!M30</f>
        <v>0</v>
      </c>
      <c r="M26" s="32" t="str">
        <f>SalesTracker!Q30</f>
        <v>Signed+Matos</v>
      </c>
      <c r="N26" s="254">
        <f>SalesTracker!T30</f>
        <v>1000000</v>
      </c>
      <c r="O26" s="255">
        <f>SalesTracker!W30</f>
        <v>4</v>
      </c>
      <c r="P26" s="26">
        <f>SalesTracker!X30</f>
        <v>4000</v>
      </c>
    </row>
    <row r="27" spans="1:16" s="23" customFormat="1" x14ac:dyDescent="0.25">
      <c r="A27" s="109">
        <f>SalesTracker!B31</f>
        <v>20160023</v>
      </c>
      <c r="B27" s="281" t="s">
        <v>640</v>
      </c>
      <c r="C27" s="256" t="str">
        <f>SalesTracker!C31</f>
        <v>Mindshare</v>
      </c>
      <c r="D27" s="256" t="str">
        <f>SalesTracker!D31</f>
        <v>Sabine Loewenstein</v>
      </c>
      <c r="E27" s="256" t="str">
        <f>SalesTracker!E31</f>
        <v>Land Rover</v>
      </c>
      <c r="F27" s="256" t="str">
        <f>SalesTracker!F31</f>
        <v>Salon de l'auto RT</v>
      </c>
      <c r="G27" s="248">
        <f>SalesTracker!G31</f>
        <v>42383</v>
      </c>
      <c r="H27" s="248">
        <f>SalesTracker!H31</f>
        <v>42400</v>
      </c>
      <c r="I27" s="249" t="str">
        <f>SalesTracker!J31</f>
        <v>Xaxis Display</v>
      </c>
      <c r="J27" s="276" t="str">
        <f>SalesTracker!K31</f>
        <v>Desktop</v>
      </c>
      <c r="K27" s="257" t="str">
        <f>SalesTracker!L31</f>
        <v>Retargeting</v>
      </c>
      <c r="L27" s="257">
        <f>SalesTracker!M31</f>
        <v>0</v>
      </c>
      <c r="M27" s="250" t="str">
        <f>SalesTracker!Q31</f>
        <v>Signed+Matos</v>
      </c>
      <c r="N27" s="246">
        <f>SalesTracker!T31</f>
        <v>200000</v>
      </c>
      <c r="O27" s="247">
        <f>SalesTracker!W31</f>
        <v>5</v>
      </c>
      <c r="P27" s="26">
        <f>SalesTracker!X31</f>
        <v>1000</v>
      </c>
    </row>
    <row r="28" spans="1:16" s="23" customFormat="1" x14ac:dyDescent="0.25">
      <c r="A28" s="109">
        <f>SalesTracker!B32</f>
        <v>20160024</v>
      </c>
      <c r="B28" s="313" t="s">
        <v>641</v>
      </c>
      <c r="C28" s="256" t="str">
        <f>SalesTracker!C32</f>
        <v>MEC</v>
      </c>
      <c r="D28" s="256" t="str">
        <f>SalesTracker!D32</f>
        <v>Robin Gerondal</v>
      </c>
      <c r="E28" s="256" t="str">
        <f>SalesTracker!E32</f>
        <v>Sony Universal Pictures</v>
      </c>
      <c r="F28" s="256" t="str">
        <f>SalesTracker!F32</f>
        <v>Danish Girl</v>
      </c>
      <c r="G28" s="248">
        <f>SalesTracker!G32</f>
        <v>42379</v>
      </c>
      <c r="H28" s="248">
        <f>SalesTracker!H32</f>
        <v>42399</v>
      </c>
      <c r="I28" s="249" t="str">
        <f>SalesTracker!J32</f>
        <v>Xaxis TV</v>
      </c>
      <c r="J28" s="276" t="str">
        <f>SalesTracker!K32</f>
        <v>Pre-roll</v>
      </c>
      <c r="K28" s="257" t="str">
        <f>SalesTracker!L32</f>
        <v>Interest</v>
      </c>
      <c r="L28" s="257" t="str">
        <f>SalesTracker!M32</f>
        <v>Socio-demo</v>
      </c>
      <c r="M28" s="250" t="str">
        <f>SalesTracker!Q32</f>
        <v>Signed+Matos</v>
      </c>
      <c r="N28" s="246">
        <f>SalesTracker!T32</f>
        <v>141000</v>
      </c>
      <c r="O28" s="247">
        <f>SalesTracker!W32</f>
        <v>25</v>
      </c>
      <c r="P28" s="26">
        <f>SalesTracker!X32</f>
        <v>3525</v>
      </c>
    </row>
    <row r="29" spans="1:16" s="23" customFormat="1" x14ac:dyDescent="0.25">
      <c r="A29" s="109">
        <f>SalesTracker!B33</f>
        <v>20160025</v>
      </c>
      <c r="B29" s="313" t="s">
        <v>641</v>
      </c>
      <c r="C29" s="256" t="str">
        <f>SalesTracker!C33</f>
        <v>Maxus</v>
      </c>
      <c r="D29" s="256" t="str">
        <f>SalesTracker!D33</f>
        <v>Melissa Vitabile</v>
      </c>
      <c r="E29" s="256" t="str">
        <f>SalesTracker!E33</f>
        <v xml:space="preserve">FCA </v>
      </c>
      <c r="F29" s="256" t="str">
        <f>SalesTracker!F33</f>
        <v>Fiat Tipo BMS - Interest</v>
      </c>
      <c r="G29" s="248">
        <f>SalesTracker!G33</f>
        <v>42384</v>
      </c>
      <c r="H29" s="248">
        <f>SalesTracker!H33</f>
        <v>42415</v>
      </c>
      <c r="I29" s="249" t="str">
        <f>SalesTracker!J33</f>
        <v>Xaxis Display</v>
      </c>
      <c r="J29" s="276" t="str">
        <f>SalesTracker!K33</f>
        <v>Desktop</v>
      </c>
      <c r="K29" s="257" t="str">
        <f>SalesTracker!L33</f>
        <v>Interest</v>
      </c>
      <c r="L29" s="257">
        <f>SalesTracker!M33</f>
        <v>0</v>
      </c>
      <c r="M29" s="250" t="str">
        <f>SalesTracker!Q33</f>
        <v>Signed+Matos</v>
      </c>
      <c r="N29" s="246">
        <f>SalesTracker!T33</f>
        <v>2075000</v>
      </c>
      <c r="O29" s="247">
        <f>SalesTracker!W33</f>
        <v>4</v>
      </c>
      <c r="P29" s="26">
        <f>SalesTracker!X33</f>
        <v>8300</v>
      </c>
    </row>
    <row r="30" spans="1:16" s="23" customFormat="1" x14ac:dyDescent="0.25">
      <c r="A30" s="109">
        <f>SalesTracker!B34</f>
        <v>20160026</v>
      </c>
      <c r="B30" s="313" t="s">
        <v>641</v>
      </c>
      <c r="C30" s="243" t="str">
        <f>SalesTracker!C34</f>
        <v>Maxus</v>
      </c>
      <c r="D30" s="256" t="str">
        <f>SalesTracker!D34</f>
        <v>Melissa Vitabile</v>
      </c>
      <c r="E30" s="256" t="str">
        <f>SalesTracker!E34</f>
        <v xml:space="preserve">FCA </v>
      </c>
      <c r="F30" s="256" t="str">
        <f>SalesTracker!F34</f>
        <v>Fiat Tipo BMS - Socio demo</v>
      </c>
      <c r="G30" s="248">
        <f>SalesTracker!G34</f>
        <v>42384</v>
      </c>
      <c r="H30" s="248">
        <f>SalesTracker!H34</f>
        <v>42415</v>
      </c>
      <c r="I30" s="249" t="str">
        <f>SalesTracker!J34</f>
        <v>Xaxis Display</v>
      </c>
      <c r="J30" s="276" t="str">
        <f>SalesTracker!K34</f>
        <v>Desktop</v>
      </c>
      <c r="K30" s="257" t="str">
        <f>SalesTracker!L34</f>
        <v>Socio-demo</v>
      </c>
      <c r="L30" s="257">
        <f>SalesTracker!M34</f>
        <v>0</v>
      </c>
      <c r="M30" s="250" t="str">
        <f>SalesTracker!Q34</f>
        <v>Signed+Matos</v>
      </c>
      <c r="N30" s="246">
        <f>SalesTracker!T34</f>
        <v>3000000</v>
      </c>
      <c r="O30" s="247">
        <f>SalesTracker!W34</f>
        <v>3.5</v>
      </c>
      <c r="P30" s="26">
        <f>SalesTracker!X34</f>
        <v>10500</v>
      </c>
    </row>
    <row r="31" spans="1:16" s="23" customFormat="1" x14ac:dyDescent="0.25">
      <c r="A31" s="109">
        <f>SalesTracker!B35</f>
        <v>20160027</v>
      </c>
      <c r="B31" s="313" t="s">
        <v>641</v>
      </c>
      <c r="C31" s="256" t="str">
        <f>SalesTracker!C35</f>
        <v>Mindshare</v>
      </c>
      <c r="D31" s="256" t="str">
        <f>SalesTracker!D35</f>
        <v>Sabine Loewenstein</v>
      </c>
      <c r="E31" s="256" t="str">
        <f>SalesTracker!E35</f>
        <v>Jaguar</v>
      </c>
      <c r="F31" s="256" t="str">
        <f>SalesTracker!F35</f>
        <v>Salon de l'auto</v>
      </c>
      <c r="G31" s="248">
        <f>SalesTracker!G35</f>
        <v>42380</v>
      </c>
      <c r="H31" s="248">
        <f>SalesTracker!H35</f>
        <v>42400</v>
      </c>
      <c r="I31" s="249" t="str">
        <f>SalesTracker!J35</f>
        <v>Xaxis Display</v>
      </c>
      <c r="J31" s="276" t="str">
        <f>SalesTracker!K35</f>
        <v>Desktop</v>
      </c>
      <c r="K31" s="257" t="str">
        <f>SalesTracker!L35</f>
        <v>Interest</v>
      </c>
      <c r="L31" s="257" t="str">
        <f>SalesTracker!M35</f>
        <v>Socio-demo</v>
      </c>
      <c r="M31" s="250" t="str">
        <f>SalesTracker!Q35</f>
        <v>Signed+Matos</v>
      </c>
      <c r="N31" s="246">
        <f>SalesTracker!T35</f>
        <v>1500000</v>
      </c>
      <c r="O31" s="247">
        <f>SalesTracker!W35</f>
        <v>4</v>
      </c>
      <c r="P31" s="26">
        <f>SalesTracker!X35</f>
        <v>6000</v>
      </c>
    </row>
    <row r="32" spans="1:16" s="194" customFormat="1" x14ac:dyDescent="0.25">
      <c r="A32" s="343">
        <f>SalesTracker!B36</f>
        <v>20160028</v>
      </c>
      <c r="B32" s="344" t="s">
        <v>630</v>
      </c>
      <c r="C32" s="345" t="str">
        <f>SalesTracker!C36</f>
        <v>Mindshare</v>
      </c>
      <c r="D32" s="345" t="str">
        <f>SalesTracker!D36</f>
        <v>Sabine Loewenstein</v>
      </c>
      <c r="E32" s="345" t="str">
        <f>SalesTracker!E36</f>
        <v>Jaguar</v>
      </c>
      <c r="F32" s="346" t="str">
        <f>SalesTracker!F36</f>
        <v>Salon de l'auto RT</v>
      </c>
      <c r="G32" s="347">
        <f>SalesTracker!G36</f>
        <v>42380</v>
      </c>
      <c r="H32" s="347">
        <f>SalesTracker!H36</f>
        <v>42400</v>
      </c>
      <c r="I32" s="348" t="str">
        <f>SalesTracker!J36</f>
        <v>Xaxis Display</v>
      </c>
      <c r="J32" s="349" t="str">
        <f>SalesTracker!K36</f>
        <v>Desktop</v>
      </c>
      <c r="K32" s="350" t="str">
        <f>SalesTracker!L36</f>
        <v>Retargeting</v>
      </c>
      <c r="L32" s="350">
        <f>SalesTracker!M36</f>
        <v>0</v>
      </c>
      <c r="M32" s="351" t="str">
        <f>SalesTracker!Q36</f>
        <v>Signed+Matos</v>
      </c>
      <c r="N32" s="284">
        <f>SalesTracker!T36</f>
        <v>200000</v>
      </c>
      <c r="O32" s="285">
        <f>SalesTracker!W36</f>
        <v>5</v>
      </c>
      <c r="P32" s="295">
        <f>SalesTracker!X36</f>
        <v>1000</v>
      </c>
    </row>
    <row r="33" spans="1:16" s="23" customFormat="1" x14ac:dyDescent="0.25">
      <c r="A33" s="109">
        <f>SalesTracker!B37</f>
        <v>20160029</v>
      </c>
      <c r="B33" s="313" t="s">
        <v>641</v>
      </c>
      <c r="C33" s="256" t="str">
        <f>SalesTracker!C37</f>
        <v>MEC</v>
      </c>
      <c r="D33" s="256" t="str">
        <f>SalesTracker!D37</f>
        <v>Vanessa De Coninck</v>
      </c>
      <c r="E33" s="256" t="str">
        <f>SalesTracker!E37</f>
        <v>Continental Foods</v>
      </c>
      <c r="F33" s="256" t="str">
        <f>SalesTracker!F37</f>
        <v>Royco TV</v>
      </c>
      <c r="G33" s="248">
        <f>SalesTracker!G37</f>
        <v>42373</v>
      </c>
      <c r="H33" s="248">
        <f>SalesTracker!H37</f>
        <v>42400</v>
      </c>
      <c r="I33" s="249" t="str">
        <f>SalesTracker!J37</f>
        <v>Xaxis TV</v>
      </c>
      <c r="J33" s="276" t="str">
        <f>SalesTracker!K37</f>
        <v>Pre-roll</v>
      </c>
      <c r="K33" s="257" t="str">
        <f>SalesTracker!L37</f>
        <v>Socio-demo</v>
      </c>
      <c r="L33" s="257">
        <f>SalesTracker!M37</f>
        <v>0</v>
      </c>
      <c r="M33" s="32" t="str">
        <f>SalesTracker!Q37</f>
        <v>Signed+Matos</v>
      </c>
      <c r="N33" s="254">
        <f>SalesTracker!T37</f>
        <v>635550</v>
      </c>
      <c r="O33" s="255">
        <f>SalesTracker!W37</f>
        <v>20</v>
      </c>
      <c r="P33" s="26">
        <f>SalesTracker!X37</f>
        <v>12711</v>
      </c>
    </row>
    <row r="34" spans="1:16" s="23" customFormat="1" x14ac:dyDescent="0.25">
      <c r="A34" s="109">
        <f>SalesTracker!B38</f>
        <v>20160030</v>
      </c>
      <c r="B34" s="313" t="s">
        <v>641</v>
      </c>
      <c r="C34" s="256" t="str">
        <f>SalesTracker!C38</f>
        <v>Mindshare</v>
      </c>
      <c r="D34" s="256" t="str">
        <f>SalesTracker!D38</f>
        <v>Jelle De Wit</v>
      </c>
      <c r="E34" s="256" t="str">
        <f>SalesTracker!E38</f>
        <v xml:space="preserve">Vlaamse Overheid  </v>
      </c>
      <c r="F34" s="256" t="str">
        <f>SalesTracker!F38</f>
        <v>Agentschap</v>
      </c>
      <c r="G34" s="248">
        <f>SalesTracker!G38</f>
        <v>0</v>
      </c>
      <c r="H34" s="248">
        <f>SalesTracker!H38</f>
        <v>0</v>
      </c>
      <c r="I34" s="249" t="str">
        <f>SalesTracker!J38</f>
        <v>Xaxis Display</v>
      </c>
      <c r="J34" s="276" t="str">
        <f>SalesTracker!K38</f>
        <v>Desktop</v>
      </c>
      <c r="K34" s="257" t="str">
        <f>SalesTracker!L38</f>
        <v>Interest</v>
      </c>
      <c r="L34" s="257">
        <f>SalesTracker!M38</f>
        <v>0</v>
      </c>
      <c r="M34" s="32" t="str">
        <f>SalesTracker!Q38</f>
        <v>Not Agreed</v>
      </c>
      <c r="N34" s="254">
        <f>SalesTracker!T38</f>
        <v>1250000</v>
      </c>
      <c r="O34" s="255">
        <f>SalesTracker!W38</f>
        <v>4</v>
      </c>
      <c r="P34" s="26">
        <f>SalesTracker!X38</f>
        <v>5000</v>
      </c>
    </row>
    <row r="35" spans="1:16" s="23" customFormat="1" x14ac:dyDescent="0.25">
      <c r="A35" s="109">
        <f>SalesTracker!B39</f>
        <v>20160031</v>
      </c>
      <c r="B35" s="313" t="s">
        <v>641</v>
      </c>
      <c r="C35" s="243" t="str">
        <f>SalesTracker!C39</f>
        <v>Mindshare</v>
      </c>
      <c r="D35" s="256" t="str">
        <f>SalesTracker!D39</f>
        <v>Candida Cennamo</v>
      </c>
      <c r="E35" s="243" t="str">
        <f>SalesTracker!E39</f>
        <v>Ford Motors</v>
      </c>
      <c r="F35" s="243" t="str">
        <f>SalesTracker!F39</f>
        <v>BMS S-Max TV</v>
      </c>
      <c r="G35" s="244">
        <f>SalesTracker!G39</f>
        <v>42380</v>
      </c>
      <c r="H35" s="244">
        <f>SalesTracker!H39</f>
        <v>42400</v>
      </c>
      <c r="I35" s="245" t="str">
        <f>SalesTracker!J39</f>
        <v>Xaxis TV</v>
      </c>
      <c r="J35" s="277" t="str">
        <f>SalesTracker!K39</f>
        <v>Pre-roll</v>
      </c>
      <c r="K35" s="31" t="str">
        <f>SalesTracker!L39</f>
        <v>Interest</v>
      </c>
      <c r="L35" s="31" t="str">
        <f>SalesTracker!M39</f>
        <v>Socio-demo</v>
      </c>
      <c r="M35" s="32" t="str">
        <f>SalesTracker!Q39</f>
        <v>Signed+Matos</v>
      </c>
      <c r="N35" s="254">
        <f>SalesTracker!T39</f>
        <v>200000</v>
      </c>
      <c r="O35" s="255">
        <f>SalesTracker!W39</f>
        <v>25</v>
      </c>
      <c r="P35" s="26">
        <f>SalesTracker!X39</f>
        <v>5000</v>
      </c>
    </row>
    <row r="36" spans="1:16" s="23" customFormat="1" x14ac:dyDescent="0.25">
      <c r="A36" s="109">
        <f>SalesTracker!B40</f>
        <v>20160032</v>
      </c>
      <c r="B36" s="313" t="s">
        <v>641</v>
      </c>
      <c r="C36" s="243" t="str">
        <f>SalesTracker!C40</f>
        <v>Mindshare</v>
      </c>
      <c r="D36" s="256" t="str">
        <f>SalesTracker!D40</f>
        <v>Candida Cennamo</v>
      </c>
      <c r="E36" s="243" t="str">
        <f>SalesTracker!E40</f>
        <v>Ford Motors</v>
      </c>
      <c r="F36" s="243" t="str">
        <f>SalesTracker!F40</f>
        <v>BMS S-Max</v>
      </c>
      <c r="G36" s="244">
        <f>SalesTracker!G40</f>
        <v>42380</v>
      </c>
      <c r="H36" s="244">
        <f>SalesTracker!H40</f>
        <v>42400</v>
      </c>
      <c r="I36" s="245" t="str">
        <f>SalesTracker!J40</f>
        <v>Xaxis Display</v>
      </c>
      <c r="J36" s="277" t="str">
        <f>SalesTracker!K40</f>
        <v>Desktop</v>
      </c>
      <c r="K36" s="31" t="str">
        <f>SalesTracker!L40</f>
        <v>Interest</v>
      </c>
      <c r="L36" s="31" t="str">
        <f>SalesTracker!M40</f>
        <v>Socio-demo</v>
      </c>
      <c r="M36" s="32" t="str">
        <f>SalesTracker!Q40</f>
        <v>Signed+Matos</v>
      </c>
      <c r="N36" s="254">
        <f>SalesTracker!T40</f>
        <v>1750000</v>
      </c>
      <c r="O36" s="255">
        <f>SalesTracker!W40</f>
        <v>4</v>
      </c>
      <c r="P36" s="26">
        <f>SalesTracker!X40</f>
        <v>7000</v>
      </c>
    </row>
    <row r="37" spans="1:16" s="23" customFormat="1" x14ac:dyDescent="0.25">
      <c r="A37" s="109">
        <f>SalesTracker!B41</f>
        <v>20160033</v>
      </c>
      <c r="B37" s="313" t="s">
        <v>641</v>
      </c>
      <c r="C37" s="243" t="str">
        <f>SalesTracker!C41</f>
        <v>MEC</v>
      </c>
      <c r="D37" s="243" t="str">
        <f>SalesTracker!D41</f>
        <v>Stéphanie Trufin</v>
      </c>
      <c r="E37" s="243" t="str">
        <f>SalesTracker!E41</f>
        <v>Albert Heijn</v>
      </c>
      <c r="F37" s="243" t="str">
        <f>SalesTracker!F41</f>
        <v xml:space="preserve">Promo Januari </v>
      </c>
      <c r="G37" s="244">
        <f>SalesTracker!G41</f>
        <v>42371</v>
      </c>
      <c r="H37" s="244">
        <f>SalesTracker!H41</f>
        <v>42385</v>
      </c>
      <c r="I37" s="245" t="str">
        <f>SalesTracker!J41</f>
        <v>Xaxis Display</v>
      </c>
      <c r="J37" s="277" t="str">
        <f>SalesTracker!K41</f>
        <v>Desktop</v>
      </c>
      <c r="K37" s="31" t="str">
        <f>SalesTracker!L41</f>
        <v>Socio-demo</v>
      </c>
      <c r="L37" s="31">
        <f>SalesTracker!M41</f>
        <v>0</v>
      </c>
      <c r="M37" s="32" t="str">
        <f>SalesTracker!Q41</f>
        <v>Signed+Matos</v>
      </c>
      <c r="N37" s="254">
        <f>SalesTracker!T41</f>
        <v>620000</v>
      </c>
      <c r="O37" s="255">
        <f>SalesTracker!W41</f>
        <v>3.5</v>
      </c>
      <c r="P37" s="26">
        <f>SalesTracker!X41</f>
        <v>2170</v>
      </c>
    </row>
    <row r="38" spans="1:16" s="23" customFormat="1" x14ac:dyDescent="0.25">
      <c r="A38" s="109">
        <f>SalesTracker!B42</f>
        <v>20160034</v>
      </c>
      <c r="B38" s="313" t="s">
        <v>641</v>
      </c>
      <c r="C38" s="243" t="str">
        <f>SalesTracker!C42</f>
        <v>Maxus</v>
      </c>
      <c r="D38" s="243" t="str">
        <f>SalesTracker!D42</f>
        <v>Amelie Esmanne</v>
      </c>
      <c r="E38" s="243" t="str">
        <f>SalesTracker!E42</f>
        <v>Bayer</v>
      </c>
      <c r="F38" s="243" t="str">
        <f>SalesTracker!F42</f>
        <v>Rennie W2</v>
      </c>
      <c r="G38" s="244">
        <f>SalesTracker!G42</f>
        <v>42380</v>
      </c>
      <c r="H38" s="244">
        <f>SalesTracker!H42</f>
        <v>42414</v>
      </c>
      <c r="I38" s="245" t="str">
        <f>SalesTracker!J42</f>
        <v>Xaxis TV</v>
      </c>
      <c r="J38" s="277" t="str">
        <f>SalesTracker!K42</f>
        <v>Pre-roll</v>
      </c>
      <c r="K38" s="31" t="str">
        <f>SalesTracker!L42</f>
        <v>Socio-demo</v>
      </c>
      <c r="L38" s="31">
        <f>SalesTracker!M42</f>
        <v>0</v>
      </c>
      <c r="M38" s="32" t="str">
        <f>SalesTracker!Q42</f>
        <v>Signed+Matos</v>
      </c>
      <c r="N38" s="254">
        <f>SalesTracker!T42</f>
        <v>200000</v>
      </c>
      <c r="O38" s="255">
        <f>SalesTracker!W42</f>
        <v>20</v>
      </c>
      <c r="P38" s="26">
        <f>SalesTracker!X42</f>
        <v>4000</v>
      </c>
    </row>
    <row r="39" spans="1:16" s="23" customFormat="1" x14ac:dyDescent="0.25">
      <c r="A39" s="109">
        <f>SalesTracker!B43</f>
        <v>20160035</v>
      </c>
      <c r="B39" s="313" t="s">
        <v>641</v>
      </c>
      <c r="C39" s="243" t="str">
        <f>SalesTracker!C43</f>
        <v>MEC</v>
      </c>
      <c r="D39" s="243" t="str">
        <f>SalesTracker!D43</f>
        <v>Robin Gerondal</v>
      </c>
      <c r="E39" s="243" t="str">
        <f>SalesTracker!E43</f>
        <v>Sony Pictures Paramount</v>
      </c>
      <c r="F39" s="243" t="str">
        <f>SalesTracker!F43</f>
        <v>Daddy's Home</v>
      </c>
      <c r="G39" s="244">
        <f>SalesTracker!G43</f>
        <v>42382</v>
      </c>
      <c r="H39" s="244">
        <f>SalesTracker!H43</f>
        <v>42393</v>
      </c>
      <c r="I39" s="245" t="str">
        <f>SalesTracker!J43</f>
        <v>Xaxis TV</v>
      </c>
      <c r="J39" s="277" t="str">
        <f>SalesTracker!K43</f>
        <v>Pre-roll</v>
      </c>
      <c r="K39" s="31" t="str">
        <f>SalesTracker!L43</f>
        <v>Interest</v>
      </c>
      <c r="L39" s="31" t="str">
        <f>SalesTracker!M43</f>
        <v>Socio-demo</v>
      </c>
      <c r="M39" s="32" t="str">
        <f>SalesTracker!Q43</f>
        <v>Signed+Matos</v>
      </c>
      <c r="N39" s="254">
        <f>SalesTracker!T43</f>
        <v>362500</v>
      </c>
      <c r="O39" s="255">
        <f>SalesTracker!W43</f>
        <v>25</v>
      </c>
      <c r="P39" s="26">
        <f>SalesTracker!X43</f>
        <v>9062.5</v>
      </c>
    </row>
    <row r="40" spans="1:16" s="23" customFormat="1" x14ac:dyDescent="0.25">
      <c r="A40" s="109">
        <f>SalesTracker!B44</f>
        <v>20160036</v>
      </c>
      <c r="B40" s="313" t="s">
        <v>641</v>
      </c>
      <c r="C40" s="256" t="str">
        <f>SalesTracker!C44</f>
        <v>Maxus</v>
      </c>
      <c r="D40" s="256" t="str">
        <f>SalesTracker!D44</f>
        <v>Melissa Vitabile</v>
      </c>
      <c r="E40" s="256" t="str">
        <f>SalesTracker!E44</f>
        <v>Danone</v>
      </c>
      <c r="F40" s="178" t="str">
        <f>SalesTracker!F44</f>
        <v>Activia Good Intentions</v>
      </c>
      <c r="G40" s="248">
        <f>SalesTracker!G44</f>
        <v>42370</v>
      </c>
      <c r="H40" s="248">
        <f>SalesTracker!H44</f>
        <v>42407</v>
      </c>
      <c r="I40" s="249" t="str">
        <f>SalesTracker!J44</f>
        <v>Xaxis TV</v>
      </c>
      <c r="J40" s="276" t="str">
        <f>SalesTracker!K44</f>
        <v>Pre-roll</v>
      </c>
      <c r="K40" s="257" t="str">
        <f>SalesTracker!L44</f>
        <v>Socio-demo</v>
      </c>
      <c r="L40" s="257">
        <f>SalesTracker!M44</f>
        <v>0</v>
      </c>
      <c r="M40" s="250" t="str">
        <f>SalesTracker!Q44</f>
        <v>Signed+Matos</v>
      </c>
      <c r="N40" s="246">
        <f>SalesTracker!T44</f>
        <v>1000000</v>
      </c>
      <c r="O40" s="247">
        <f>SalesTracker!W44</f>
        <v>20</v>
      </c>
      <c r="P40" s="26">
        <f>SalesTracker!X44</f>
        <v>20000</v>
      </c>
    </row>
    <row r="41" spans="1:16" s="23" customFormat="1" x14ac:dyDescent="0.25">
      <c r="A41" s="109">
        <f>SalesTracker!B45</f>
        <v>20160037</v>
      </c>
      <c r="B41" s="313" t="s">
        <v>641</v>
      </c>
      <c r="C41" s="243" t="str">
        <f>SalesTracker!C45</f>
        <v>Maxus</v>
      </c>
      <c r="D41" s="243" t="str">
        <f>SalesTracker!D45</f>
        <v>Melissa Vitabile</v>
      </c>
      <c r="E41" s="243" t="str">
        <f>SalesTracker!E45</f>
        <v>Stad Antwerpen</v>
      </c>
      <c r="F41" s="94" t="str">
        <f>SalesTracker!F45</f>
        <v>Body Art Antwerp</v>
      </c>
      <c r="G41" s="244">
        <f>SalesTracker!G45</f>
        <v>42419</v>
      </c>
      <c r="H41" s="244">
        <f>SalesTracker!H45</f>
        <v>42477</v>
      </c>
      <c r="I41" s="245" t="str">
        <f>SalesTracker!J45</f>
        <v>Xaxis Display</v>
      </c>
      <c r="J41" s="277" t="str">
        <f>SalesTracker!K45</f>
        <v>Desktop</v>
      </c>
      <c r="K41" s="31" t="str">
        <f>SalesTracker!L45</f>
        <v>Interest</v>
      </c>
      <c r="L41" s="31">
        <f>SalesTracker!M45</f>
        <v>0</v>
      </c>
      <c r="M41" s="32" t="str">
        <f>SalesTracker!Q45</f>
        <v>Pending</v>
      </c>
      <c r="N41" s="254">
        <f>SalesTracker!T45</f>
        <v>927500</v>
      </c>
      <c r="O41" s="255">
        <f>SalesTracker!W45</f>
        <v>4</v>
      </c>
      <c r="P41" s="26">
        <f>SalesTracker!X45</f>
        <v>3710</v>
      </c>
    </row>
    <row r="42" spans="1:16" s="23" customFormat="1" x14ac:dyDescent="0.25">
      <c r="A42" s="109">
        <f>SalesTracker!B46</f>
        <v>20160038</v>
      </c>
      <c r="B42" s="281" t="s">
        <v>640</v>
      </c>
      <c r="C42" s="316" t="str">
        <f>SalesTracker!C46</f>
        <v>Maxus</v>
      </c>
      <c r="D42" s="316" t="str">
        <f>SalesTracker!D46</f>
        <v>Melissa Vitabile</v>
      </c>
      <c r="E42" s="316" t="str">
        <f>SalesTracker!E46</f>
        <v>Stad Antwerpen</v>
      </c>
      <c r="F42" s="316" t="str">
        <f>SalesTracker!F46</f>
        <v>Body Art VL</v>
      </c>
      <c r="G42" s="317">
        <f>SalesTracker!G46</f>
        <v>42419</v>
      </c>
      <c r="H42" s="317">
        <f>SalesTracker!H46</f>
        <v>42477</v>
      </c>
      <c r="I42" s="318" t="str">
        <f>SalesTracker!J46</f>
        <v>Xaxis Display</v>
      </c>
      <c r="J42" s="319" t="str">
        <f>SalesTracker!K46</f>
        <v>Desktop</v>
      </c>
      <c r="K42" s="320" t="str">
        <f>SalesTracker!L46</f>
        <v>Interest</v>
      </c>
      <c r="L42" s="320">
        <f>SalesTracker!M46</f>
        <v>0</v>
      </c>
      <c r="M42" s="321" t="str">
        <f>SalesTracker!Q46</f>
        <v>Pending</v>
      </c>
      <c r="N42" s="254">
        <f>SalesTracker!T46</f>
        <v>750000</v>
      </c>
      <c r="O42" s="255">
        <f>SalesTracker!W46</f>
        <v>4</v>
      </c>
      <c r="P42" s="26">
        <f>SalesTracker!X46</f>
        <v>3000</v>
      </c>
    </row>
    <row r="43" spans="1:16" s="23" customFormat="1" x14ac:dyDescent="0.25">
      <c r="A43" s="109">
        <f>SalesTracker!B47</f>
        <v>20160039</v>
      </c>
      <c r="B43" s="313" t="s">
        <v>641</v>
      </c>
      <c r="C43" s="316" t="str">
        <f>SalesTracker!C47</f>
        <v>Maxus</v>
      </c>
      <c r="D43" s="316" t="str">
        <f>SalesTracker!D47</f>
        <v>Melissa Vitabile</v>
      </c>
      <c r="E43" s="316" t="str">
        <f>SalesTracker!E47</f>
        <v>Sunweb</v>
      </c>
      <c r="F43" s="316" t="str">
        <f>SalesTracker!F47</f>
        <v>Wintersport - Last Minutes Interest</v>
      </c>
      <c r="G43" s="317">
        <f>SalesTracker!G47</f>
        <v>42373</v>
      </c>
      <c r="H43" s="317">
        <f>SalesTracker!H47</f>
        <v>42393</v>
      </c>
      <c r="I43" s="318" t="str">
        <f>SalesTracker!J47</f>
        <v>Xaxis Display</v>
      </c>
      <c r="J43" s="319" t="str">
        <f>SalesTracker!K47</f>
        <v>Desktop</v>
      </c>
      <c r="K43" s="320" t="str">
        <f>SalesTracker!L47</f>
        <v>Interest</v>
      </c>
      <c r="L43" s="320">
        <f>SalesTracker!M47</f>
        <v>0</v>
      </c>
      <c r="M43" s="321" t="str">
        <f>SalesTracker!Q47</f>
        <v>Signed+Matos</v>
      </c>
      <c r="N43" s="254">
        <f>SalesTracker!T47</f>
        <v>505875</v>
      </c>
      <c r="O43" s="255">
        <f>SalesTracker!W47</f>
        <v>4</v>
      </c>
      <c r="P43" s="26">
        <f>SalesTracker!X47</f>
        <v>2023.5</v>
      </c>
    </row>
    <row r="44" spans="1:16" s="23" customFormat="1" x14ac:dyDescent="0.25">
      <c r="A44" s="109">
        <f>SalesTracker!B48</f>
        <v>20160040</v>
      </c>
      <c r="B44" s="313" t="s">
        <v>641</v>
      </c>
      <c r="C44" s="316" t="str">
        <f>SalesTracker!C48</f>
        <v>Maxus</v>
      </c>
      <c r="D44" s="316" t="str">
        <f>SalesTracker!D48</f>
        <v>Melissa Vitabile</v>
      </c>
      <c r="E44" s="316" t="str">
        <f>SalesTracker!E48</f>
        <v>Sunweb</v>
      </c>
      <c r="F44" s="316" t="str">
        <f>SalesTracker!F48</f>
        <v>Wintersport - Last Minutes Context</v>
      </c>
      <c r="G44" s="317">
        <f>SalesTracker!G48</f>
        <v>42373</v>
      </c>
      <c r="H44" s="317">
        <f>SalesTracker!H48</f>
        <v>42393</v>
      </c>
      <c r="I44" s="318" t="str">
        <f>SalesTracker!J48</f>
        <v>Xaxis Display</v>
      </c>
      <c r="J44" s="319" t="str">
        <f>SalesTracker!K48</f>
        <v>Desktop</v>
      </c>
      <c r="K44" s="320" t="str">
        <f>SalesTracker!L48</f>
        <v>Context</v>
      </c>
      <c r="L44" s="320">
        <f>SalesTracker!M48</f>
        <v>0</v>
      </c>
      <c r="M44" s="321" t="str">
        <f>SalesTracker!Q48</f>
        <v>Signed+Matos</v>
      </c>
      <c r="N44" s="254">
        <f>SalesTracker!T48</f>
        <v>184000</v>
      </c>
      <c r="O44" s="255">
        <f>SalesTracker!W48</f>
        <v>3</v>
      </c>
      <c r="P44" s="26">
        <f>SalesTracker!X48</f>
        <v>552</v>
      </c>
    </row>
    <row r="45" spans="1:16" s="23" customFormat="1" x14ac:dyDescent="0.25">
      <c r="A45" s="109">
        <f>SalesTracker!B49</f>
        <v>20160041</v>
      </c>
      <c r="B45" s="313" t="s">
        <v>641</v>
      </c>
      <c r="C45" s="316" t="str">
        <f>SalesTracker!C49</f>
        <v>Maxus</v>
      </c>
      <c r="D45" s="316" t="str">
        <f>SalesTracker!D49</f>
        <v>Melissa Vitabile</v>
      </c>
      <c r="E45" s="316" t="str">
        <f>SalesTracker!E49</f>
        <v>Sunweb</v>
      </c>
      <c r="F45" s="316" t="str">
        <f>SalesTracker!F49</f>
        <v>Wintersport - Last Minutes Interest TBD</v>
      </c>
      <c r="G45" s="317">
        <f>SalesTracker!G49</f>
        <v>42373</v>
      </c>
      <c r="H45" s="317">
        <f>SalesTracker!H49</f>
        <v>42393</v>
      </c>
      <c r="I45" s="318" t="str">
        <f>SalesTracker!J49</f>
        <v>Xaxis Display</v>
      </c>
      <c r="J45" s="319" t="str">
        <f>SalesTracker!K49</f>
        <v>Desktop</v>
      </c>
      <c r="K45" s="320" t="str">
        <f>SalesTracker!L49</f>
        <v>Interest</v>
      </c>
      <c r="L45" s="320">
        <f>SalesTracker!M49</f>
        <v>0</v>
      </c>
      <c r="M45" s="321" t="str">
        <f>SalesTracker!Q49</f>
        <v>Signed+Matos</v>
      </c>
      <c r="N45" s="254">
        <f>SalesTracker!T49</f>
        <v>293625</v>
      </c>
      <c r="O45" s="255">
        <f>SalesTracker!W49</f>
        <v>4</v>
      </c>
      <c r="P45" s="26">
        <f>SalesTracker!X49</f>
        <v>1174.5</v>
      </c>
    </row>
    <row r="46" spans="1:16" s="23" customFormat="1" x14ac:dyDescent="0.25">
      <c r="A46" s="109">
        <f>SalesTracker!B50</f>
        <v>20160042</v>
      </c>
      <c r="B46" s="313" t="s">
        <v>641</v>
      </c>
      <c r="C46" s="316" t="str">
        <f>SalesTracker!C50</f>
        <v>Maxus</v>
      </c>
      <c r="D46" s="316" t="str">
        <f>SalesTracker!D50</f>
        <v>Melissa Vitabile</v>
      </c>
      <c r="E46" s="316" t="str">
        <f>SalesTracker!E50</f>
        <v>Stad Antwerpen</v>
      </c>
      <c r="F46" s="316" t="str">
        <f>SalesTracker!F50</f>
        <v>450 Jaar Stadhuis Antwerp W2</v>
      </c>
      <c r="G46" s="317">
        <f>SalesTracker!G50</f>
        <v>42401</v>
      </c>
      <c r="H46" s="317">
        <f>SalesTracker!H50</f>
        <v>42427</v>
      </c>
      <c r="I46" s="318" t="str">
        <f>SalesTracker!J50</f>
        <v>Xaxis Display</v>
      </c>
      <c r="J46" s="319" t="str">
        <f>SalesTracker!K50</f>
        <v>Desktop</v>
      </c>
      <c r="K46" s="320" t="str">
        <f>SalesTracker!L50</f>
        <v>Interest</v>
      </c>
      <c r="L46" s="320">
        <f>SalesTracker!M50</f>
        <v>0</v>
      </c>
      <c r="M46" s="321" t="str">
        <f>SalesTracker!Q50</f>
        <v>Signed+Matos</v>
      </c>
      <c r="N46" s="254">
        <f>SalesTracker!T50</f>
        <v>743250</v>
      </c>
      <c r="O46" s="255">
        <f>SalesTracker!W50</f>
        <v>4</v>
      </c>
      <c r="P46" s="26">
        <f>SalesTracker!X50</f>
        <v>2973</v>
      </c>
    </row>
    <row r="47" spans="1:16" s="23" customFormat="1" x14ac:dyDescent="0.25">
      <c r="A47" s="109">
        <f>SalesTracker!B51</f>
        <v>20160043</v>
      </c>
      <c r="B47" s="313" t="s">
        <v>641</v>
      </c>
      <c r="C47" s="316" t="str">
        <f>SalesTracker!C51</f>
        <v>Maxus</v>
      </c>
      <c r="D47" s="316" t="str">
        <f>SalesTracker!D51</f>
        <v>Melissa Vitabile</v>
      </c>
      <c r="E47" s="316" t="str">
        <f>SalesTracker!E51</f>
        <v>Stad Antwerpen</v>
      </c>
      <c r="F47" s="316" t="str">
        <f>SalesTracker!F51</f>
        <v>450 Jaar Stadhuis VL W2</v>
      </c>
      <c r="G47" s="317">
        <f>SalesTracker!G51</f>
        <v>42401</v>
      </c>
      <c r="H47" s="317">
        <f>SalesTracker!H51</f>
        <v>42427</v>
      </c>
      <c r="I47" s="318" t="str">
        <f>SalesTracker!J51</f>
        <v>Xaxis Display</v>
      </c>
      <c r="J47" s="319" t="str">
        <f>SalesTracker!K51</f>
        <v>Desktop</v>
      </c>
      <c r="K47" s="320" t="str">
        <f>SalesTracker!L51</f>
        <v>Interest</v>
      </c>
      <c r="L47" s="320">
        <f>SalesTracker!M51</f>
        <v>0</v>
      </c>
      <c r="M47" s="321" t="str">
        <f>SalesTracker!Q51</f>
        <v>Signed+Matos</v>
      </c>
      <c r="N47" s="254">
        <f>SalesTracker!T51</f>
        <v>500000</v>
      </c>
      <c r="O47" s="255">
        <f>SalesTracker!W51</f>
        <v>4</v>
      </c>
      <c r="P47" s="26">
        <f>SalesTracker!X51</f>
        <v>2000</v>
      </c>
    </row>
    <row r="48" spans="1:16" s="23" customFormat="1" x14ac:dyDescent="0.25">
      <c r="A48" s="109">
        <f>SalesTracker!B52</f>
        <v>20160044</v>
      </c>
      <c r="B48" s="313" t="s">
        <v>641</v>
      </c>
      <c r="C48" s="316" t="str">
        <f>SalesTracker!C52</f>
        <v>MEC</v>
      </c>
      <c r="D48" s="316" t="str">
        <f>SalesTracker!D52</f>
        <v>Gaelle Daoust</v>
      </c>
      <c r="E48" s="316" t="str">
        <f>SalesTracker!E52</f>
        <v>Toyota</v>
      </c>
      <c r="F48" s="316" t="str">
        <f>SalesTracker!F52</f>
        <v>Yaris Bi-Tone</v>
      </c>
      <c r="G48" s="317">
        <f>SalesTracker!G52</f>
        <v>42375</v>
      </c>
      <c r="H48" s="317">
        <f>SalesTracker!H52</f>
        <v>42400</v>
      </c>
      <c r="I48" s="318" t="str">
        <f>SalesTracker!J52</f>
        <v>Xaxis TV</v>
      </c>
      <c r="J48" s="319" t="str">
        <f>SalesTracker!K52</f>
        <v>Pre-roll</v>
      </c>
      <c r="K48" s="320" t="str">
        <f>SalesTracker!L52</f>
        <v>Broad Reach</v>
      </c>
      <c r="L48" s="320">
        <f>SalesTracker!M52</f>
        <v>0</v>
      </c>
      <c r="M48" s="321" t="str">
        <f>SalesTracker!Q52</f>
        <v>Signed+Matos</v>
      </c>
      <c r="N48" s="254">
        <f>SalesTracker!T52</f>
        <v>600000</v>
      </c>
      <c r="O48" s="255">
        <f>SalesTracker!W52</f>
        <v>15</v>
      </c>
      <c r="P48" s="26">
        <f>SalesTracker!X52</f>
        <v>9000</v>
      </c>
    </row>
    <row r="49" spans="1:16" s="23" customFormat="1" x14ac:dyDescent="0.25">
      <c r="A49" s="109">
        <f>SalesTracker!B53</f>
        <v>20160045</v>
      </c>
      <c r="B49" s="313" t="s">
        <v>641</v>
      </c>
      <c r="C49" s="316" t="str">
        <f>SalesTracker!C53</f>
        <v>MEC</v>
      </c>
      <c r="D49" s="316" t="str">
        <f>SalesTracker!D53</f>
        <v>Robin Gerondal</v>
      </c>
      <c r="E49" s="316" t="str">
        <f>SalesTracker!E53</f>
        <v>Big Ben Interactive</v>
      </c>
      <c r="F49" s="316" t="str">
        <f>SalesTracker!F53</f>
        <v>Rise of Tomb Raider</v>
      </c>
      <c r="G49" s="317">
        <f>SalesTracker!G53</f>
        <v>42387</v>
      </c>
      <c r="H49" s="317">
        <f>SalesTracker!H53</f>
        <v>42400</v>
      </c>
      <c r="I49" s="318" t="str">
        <f>SalesTracker!J53</f>
        <v>Xaxis Display</v>
      </c>
      <c r="J49" s="319" t="str">
        <f>SalesTracker!K53</f>
        <v>Desktop</v>
      </c>
      <c r="K49" s="320" t="str">
        <f>SalesTracker!L53</f>
        <v>Interest</v>
      </c>
      <c r="L49" s="320">
        <f>SalesTracker!M53</f>
        <v>0</v>
      </c>
      <c r="M49" s="321" t="str">
        <f>SalesTracker!Q53</f>
        <v>Pending</v>
      </c>
      <c r="N49" s="254">
        <f>SalesTracker!T53</f>
        <v>835000</v>
      </c>
      <c r="O49" s="255">
        <f>SalesTracker!W53</f>
        <v>4</v>
      </c>
      <c r="P49" s="26">
        <f>SalesTracker!X53</f>
        <v>3340</v>
      </c>
    </row>
    <row r="50" spans="1:16" s="23" customFormat="1" x14ac:dyDescent="0.25">
      <c r="A50" s="109">
        <f>SalesTracker!B54</f>
        <v>20160046</v>
      </c>
      <c r="B50" s="313" t="s">
        <v>641</v>
      </c>
      <c r="C50" s="316" t="str">
        <f>SalesTracker!C54</f>
        <v>Mindshare</v>
      </c>
      <c r="D50" s="316" t="str">
        <f>SalesTracker!D54</f>
        <v>Julie Schauwers</v>
      </c>
      <c r="E50" s="316" t="str">
        <f>SalesTracker!E54</f>
        <v>Lufthansa</v>
      </c>
      <c r="F50" s="316" t="str">
        <f>SalesTracker!F54</f>
        <v>Campaign 2016</v>
      </c>
      <c r="G50" s="317">
        <f>SalesTracker!G54</f>
        <v>42374</v>
      </c>
      <c r="H50" s="317">
        <f>SalesTracker!H54</f>
        <v>42735</v>
      </c>
      <c r="I50" s="318" t="str">
        <f>SalesTracker!J54</f>
        <v>Xaxis Display</v>
      </c>
      <c r="J50" s="319" t="str">
        <f>SalesTracker!K54</f>
        <v>Desktop</v>
      </c>
      <c r="K50" s="320" t="str">
        <f>SalesTracker!L54</f>
        <v>Interest</v>
      </c>
      <c r="L50" s="320">
        <f>SalesTracker!M54</f>
        <v>0</v>
      </c>
      <c r="M50" s="321" t="str">
        <f>SalesTracker!Q54</f>
        <v>Signed+Matos</v>
      </c>
      <c r="N50" s="254">
        <f>SalesTracker!T54</f>
        <v>17500000</v>
      </c>
      <c r="O50" s="255">
        <f>SalesTracker!W54</f>
        <v>4</v>
      </c>
      <c r="P50" s="26">
        <f>SalesTracker!X54</f>
        <v>70000</v>
      </c>
    </row>
    <row r="51" spans="1:16" s="23" customFormat="1" x14ac:dyDescent="0.25">
      <c r="A51" s="109">
        <f>SalesTracker!B55</f>
        <v>20160047</v>
      </c>
      <c r="B51" s="313" t="s">
        <v>641</v>
      </c>
      <c r="C51" s="316" t="str">
        <f>SalesTracker!C55</f>
        <v>Mindshare</v>
      </c>
      <c r="D51" s="316" t="str">
        <f>SalesTracker!D55</f>
        <v>Julie Schauwers</v>
      </c>
      <c r="E51" s="316" t="str">
        <f>SalesTracker!E55</f>
        <v>Lufthansa</v>
      </c>
      <c r="F51" s="316" t="str">
        <f>SalesTracker!F55</f>
        <v>Campaign 2016 RT</v>
      </c>
      <c r="G51" s="317">
        <f>SalesTracker!G55</f>
        <v>42374</v>
      </c>
      <c r="H51" s="317">
        <f>SalesTracker!H55</f>
        <v>42735</v>
      </c>
      <c r="I51" s="318" t="str">
        <f>SalesTracker!J55</f>
        <v>Xaxis Display</v>
      </c>
      <c r="J51" s="319" t="str">
        <f>SalesTracker!K55</f>
        <v>Desktop</v>
      </c>
      <c r="K51" s="320" t="str">
        <f>SalesTracker!L55</f>
        <v>Retargeting</v>
      </c>
      <c r="L51" s="320">
        <f>SalesTracker!M55</f>
        <v>0</v>
      </c>
      <c r="M51" s="321" t="str">
        <f>SalesTracker!Q55</f>
        <v>Signed+Matos</v>
      </c>
      <c r="N51" s="254">
        <f>SalesTracker!T55</f>
        <v>6000000</v>
      </c>
      <c r="O51" s="255">
        <f>SalesTracker!W55</f>
        <v>5</v>
      </c>
      <c r="P51" s="26">
        <f>SalesTracker!X55</f>
        <v>30000</v>
      </c>
    </row>
    <row r="52" spans="1:16" s="23" customFormat="1" x14ac:dyDescent="0.25">
      <c r="A52" s="109">
        <f>SalesTracker!B56</f>
        <v>20160048</v>
      </c>
      <c r="B52" s="313" t="s">
        <v>641</v>
      </c>
      <c r="C52" s="316" t="str">
        <f>SalesTracker!C56</f>
        <v>Maxus</v>
      </c>
      <c r="D52" s="316" t="str">
        <f>SalesTracker!D56</f>
        <v>Melissa Vitabile</v>
      </c>
      <c r="E52" s="316" t="str">
        <f>SalesTracker!E56</f>
        <v>Danone</v>
      </c>
      <c r="F52" s="316" t="str">
        <f>SalesTracker!F56</f>
        <v>Vitalinea</v>
      </c>
      <c r="G52" s="317">
        <f>SalesTracker!G56</f>
        <v>42380</v>
      </c>
      <c r="H52" s="317">
        <f>SalesTracker!H56</f>
        <v>42414</v>
      </c>
      <c r="I52" s="318" t="str">
        <f>SalesTracker!J56</f>
        <v>Xaxis TV</v>
      </c>
      <c r="J52" s="319" t="str">
        <f>SalesTracker!K56</f>
        <v>Pre-roll</v>
      </c>
      <c r="K52" s="320">
        <f>SalesTracker!L56</f>
        <v>0</v>
      </c>
      <c r="L52" s="320">
        <f>SalesTracker!M56</f>
        <v>0</v>
      </c>
      <c r="M52" s="321">
        <f>SalesTracker!Q56</f>
        <v>0</v>
      </c>
      <c r="N52" s="254">
        <f>SalesTracker!T56</f>
        <v>0</v>
      </c>
      <c r="O52" s="255">
        <f>SalesTracker!W56</f>
        <v>0</v>
      </c>
      <c r="P52" s="26">
        <f>SalesTracker!X56</f>
        <v>0</v>
      </c>
    </row>
    <row r="53" spans="1:16" s="23" customFormat="1" x14ac:dyDescent="0.25">
      <c r="A53" s="109">
        <f>SalesTracker!B57</f>
        <v>20160049</v>
      </c>
      <c r="B53" s="313" t="s">
        <v>641</v>
      </c>
      <c r="C53" s="316" t="str">
        <f>SalesTracker!C57</f>
        <v>Maxus</v>
      </c>
      <c r="D53" s="316" t="str">
        <f>SalesTracker!D57</f>
        <v>Amelie Esmanne</v>
      </c>
      <c r="E53" s="316" t="str">
        <f>SalesTracker!E57</f>
        <v>Orangina-Schweppes</v>
      </c>
      <c r="F53" s="316">
        <f>SalesTracker!F57</f>
        <v>0</v>
      </c>
      <c r="G53" s="317">
        <f>SalesTracker!G57</f>
        <v>0</v>
      </c>
      <c r="H53" s="317">
        <f>SalesTracker!H57</f>
        <v>0</v>
      </c>
      <c r="I53" s="318">
        <f>SalesTracker!J57</f>
        <v>0</v>
      </c>
      <c r="J53" s="319">
        <f>SalesTracker!K57</f>
        <v>0</v>
      </c>
      <c r="K53" s="320">
        <f>SalesTracker!L57</f>
        <v>0</v>
      </c>
      <c r="L53" s="320">
        <f>SalesTracker!M57</f>
        <v>0</v>
      </c>
      <c r="M53" s="321">
        <f>SalesTracker!Q57</f>
        <v>0</v>
      </c>
      <c r="N53" s="254">
        <f>SalesTracker!T57</f>
        <v>0</v>
      </c>
      <c r="O53" s="255">
        <f>SalesTracker!W57</f>
        <v>0</v>
      </c>
      <c r="P53" s="26">
        <f>SalesTracker!X57</f>
        <v>0</v>
      </c>
    </row>
    <row r="54" spans="1:16" s="23" customFormat="1" x14ac:dyDescent="0.25">
      <c r="A54" s="109">
        <f>SalesTracker!B58</f>
        <v>20160050</v>
      </c>
      <c r="B54" s="313" t="s">
        <v>641</v>
      </c>
      <c r="C54" s="316" t="str">
        <f>SalesTracker!C58</f>
        <v>Mindshare</v>
      </c>
      <c r="D54" s="316" t="str">
        <f>SalesTracker!D58</f>
        <v>Mathilde Gerard</v>
      </c>
      <c r="E54" s="316" t="str">
        <f>SalesTracker!E58</f>
        <v>Volvo</v>
      </c>
      <c r="F54" s="316" t="str">
        <f>SalesTracker!F58</f>
        <v>V60CC - Février</v>
      </c>
      <c r="G54" s="317">
        <f>SalesTracker!G58</f>
        <v>42401</v>
      </c>
      <c r="H54" s="317">
        <f>SalesTracker!H58</f>
        <v>42421</v>
      </c>
      <c r="I54" s="318" t="str">
        <f>SalesTracker!J58</f>
        <v>Xaxis Display</v>
      </c>
      <c r="J54" s="319" t="str">
        <f>SalesTracker!K58</f>
        <v>Desktop</v>
      </c>
      <c r="K54" s="320" t="str">
        <f>SalesTracker!L58</f>
        <v>Interest</v>
      </c>
      <c r="L54" s="320" t="str">
        <f>SalesTracker!M58</f>
        <v>Socio-demo</v>
      </c>
      <c r="M54" s="321" t="str">
        <f>SalesTracker!Q58</f>
        <v>Signed</v>
      </c>
      <c r="N54" s="254">
        <f>SalesTracker!T58</f>
        <v>2500000</v>
      </c>
      <c r="O54" s="255">
        <f>SalesTracker!W58</f>
        <v>4</v>
      </c>
      <c r="P54" s="26">
        <f>SalesTracker!X58</f>
        <v>10000</v>
      </c>
    </row>
    <row r="55" spans="1:16" s="23" customFormat="1" x14ac:dyDescent="0.25">
      <c r="A55" s="109">
        <f>SalesTracker!B59</f>
        <v>20160051</v>
      </c>
      <c r="B55" s="313" t="s">
        <v>641</v>
      </c>
      <c r="C55" s="316" t="str">
        <f>SalesTracker!C59</f>
        <v>Mindshare</v>
      </c>
      <c r="D55" s="316" t="str">
        <f>SalesTracker!D59</f>
        <v>Tomo Parmentier</v>
      </c>
      <c r="E55" s="316" t="str">
        <f>SalesTracker!E59</f>
        <v xml:space="preserve">Vlaamse Overheid  </v>
      </c>
      <c r="F55" s="316" t="str">
        <f>SalesTracker!F59</f>
        <v>Agentschap</v>
      </c>
      <c r="G55" s="317">
        <f>SalesTracker!G59</f>
        <v>42384</v>
      </c>
      <c r="H55" s="317">
        <f>SalesTracker!H59</f>
        <v>42415</v>
      </c>
      <c r="I55" s="318" t="str">
        <f>SalesTracker!J59</f>
        <v>Xaxis Display</v>
      </c>
      <c r="J55" s="319" t="str">
        <f>SalesTracker!K59</f>
        <v>Desktop</v>
      </c>
      <c r="K55" s="320" t="str">
        <f>SalesTracker!L59</f>
        <v>Interest</v>
      </c>
      <c r="L55" s="320" t="str">
        <f>SalesTracker!M59</f>
        <v>Socio-demo</v>
      </c>
      <c r="M55" s="321" t="str">
        <f>SalesTracker!Q59</f>
        <v>Signed+Matos</v>
      </c>
      <c r="N55" s="254">
        <f>SalesTracker!T59</f>
        <v>1250000</v>
      </c>
      <c r="O55" s="255">
        <f>SalesTracker!W59</f>
        <v>4</v>
      </c>
      <c r="P55" s="26">
        <f>SalesTracker!X59</f>
        <v>5000</v>
      </c>
    </row>
    <row r="56" spans="1:16" s="23" customFormat="1" x14ac:dyDescent="0.25">
      <c r="A56" s="109">
        <f>SalesTracker!B60</f>
        <v>20160052</v>
      </c>
      <c r="B56" s="282" t="s">
        <v>639</v>
      </c>
      <c r="C56" s="316" t="str">
        <f>SalesTracker!C60</f>
        <v>MEC</v>
      </c>
      <c r="D56" s="316" t="str">
        <f>SalesTracker!D60</f>
        <v>Robin Gerondal</v>
      </c>
      <c r="E56" s="316" t="str">
        <f>SalesTracker!E60</f>
        <v>Big Ben Interactive</v>
      </c>
      <c r="F56" s="316" t="str">
        <f>SalesTracker!F60</f>
        <v>Hitman - W1</v>
      </c>
      <c r="G56" s="317">
        <f>SalesTracker!G60</f>
        <v>42401</v>
      </c>
      <c r="H56" s="317">
        <f>SalesTracker!H60</f>
        <v>42407</v>
      </c>
      <c r="I56" s="318" t="str">
        <f>SalesTracker!J60</f>
        <v>Xaxis TV</v>
      </c>
      <c r="J56" s="319" t="str">
        <f>SalesTracker!K60</f>
        <v>Pre-roll</v>
      </c>
      <c r="K56" s="320" t="str">
        <f>SalesTracker!L60</f>
        <v>Interest</v>
      </c>
      <c r="L56" s="320">
        <f>SalesTracker!M60</f>
        <v>0</v>
      </c>
      <c r="M56" s="321" t="str">
        <f>SalesTracker!Q60</f>
        <v>Pending</v>
      </c>
      <c r="N56" s="254">
        <f>SalesTracker!T60</f>
        <v>200000</v>
      </c>
      <c r="O56" s="255">
        <f>SalesTracker!W60</f>
        <v>25</v>
      </c>
      <c r="P56" s="26">
        <f>SalesTracker!X60</f>
        <v>5000</v>
      </c>
    </row>
    <row r="57" spans="1:16" s="23" customFormat="1" x14ac:dyDescent="0.25">
      <c r="A57" s="109">
        <f>SalesTracker!B61</f>
        <v>20160053</v>
      </c>
      <c r="B57" s="282" t="s">
        <v>639</v>
      </c>
      <c r="C57" s="316" t="str">
        <f>SalesTracker!C61</f>
        <v>MEC</v>
      </c>
      <c r="D57" s="316" t="str">
        <f>SalesTracker!D61</f>
        <v>Robin Gerondal</v>
      </c>
      <c r="E57" s="316" t="str">
        <f>SalesTracker!E61</f>
        <v>Big Ben Interactive</v>
      </c>
      <c r="F57" s="316" t="str">
        <f>SalesTracker!F61</f>
        <v>Hitman - W2</v>
      </c>
      <c r="G57" s="317">
        <f>SalesTracker!G61</f>
        <v>42433</v>
      </c>
      <c r="H57" s="317">
        <f>SalesTracker!H61</f>
        <v>42446</v>
      </c>
      <c r="I57" s="318" t="str">
        <f>SalesTracker!J61</f>
        <v>Xaxis TV</v>
      </c>
      <c r="J57" s="319" t="str">
        <f>SalesTracker!K61</f>
        <v>Pre-roll</v>
      </c>
      <c r="K57" s="320" t="str">
        <f>SalesTracker!L61</f>
        <v>Interest</v>
      </c>
      <c r="L57" s="320">
        <f>SalesTracker!M61</f>
        <v>0</v>
      </c>
      <c r="M57" s="321" t="str">
        <f>SalesTracker!Q61</f>
        <v>Pending</v>
      </c>
      <c r="N57" s="254">
        <f>SalesTracker!T61</f>
        <v>310000</v>
      </c>
      <c r="O57" s="255">
        <f>SalesTracker!W61</f>
        <v>25</v>
      </c>
      <c r="P57" s="26">
        <f>SalesTracker!X61</f>
        <v>7750</v>
      </c>
    </row>
    <row r="58" spans="1:16" s="23" customFormat="1" x14ac:dyDescent="0.25">
      <c r="A58" s="109">
        <f>SalesTracker!B62</f>
        <v>20160054</v>
      </c>
      <c r="B58" s="282" t="s">
        <v>639</v>
      </c>
      <c r="C58" s="316" t="str">
        <f>SalesTracker!C62</f>
        <v>Maxus</v>
      </c>
      <c r="D58" s="316" t="str">
        <f>SalesTracker!D62</f>
        <v>Melissa Vitabile</v>
      </c>
      <c r="E58" s="316" t="str">
        <f>SalesTracker!E62</f>
        <v>Stad Antwerpen</v>
      </c>
      <c r="F58" s="316" t="str">
        <f>SalesTracker!F62</f>
        <v>Recruitment Politie - Demo</v>
      </c>
      <c r="G58" s="317">
        <f>SalesTracker!G62</f>
        <v>42387</v>
      </c>
      <c r="H58" s="317">
        <f>SalesTracker!H62</f>
        <v>42442</v>
      </c>
      <c r="I58" s="318" t="str">
        <f>SalesTracker!J62</f>
        <v>Xaxis Display</v>
      </c>
      <c r="J58" s="319" t="str">
        <f>SalesTracker!K62</f>
        <v>Desktop</v>
      </c>
      <c r="K58" s="320" t="str">
        <f>SalesTracker!L62</f>
        <v>Socio-demo</v>
      </c>
      <c r="L58" s="320">
        <f>SalesTracker!M62</f>
        <v>0</v>
      </c>
      <c r="M58" s="321" t="str">
        <f>SalesTracker!Q62</f>
        <v>Signed+Matos</v>
      </c>
      <c r="N58" s="254">
        <f>SalesTracker!T62</f>
        <v>1347011</v>
      </c>
      <c r="O58" s="255">
        <f>SalesTracker!W62</f>
        <v>3.5</v>
      </c>
      <c r="P58" s="26">
        <f>SalesTracker!X62</f>
        <v>4714.5384999999997</v>
      </c>
    </row>
    <row r="59" spans="1:16" s="23" customFormat="1" x14ac:dyDescent="0.25">
      <c r="A59" s="109">
        <f>SalesTracker!B63</f>
        <v>20160055</v>
      </c>
      <c r="B59" s="313" t="s">
        <v>641</v>
      </c>
      <c r="C59" s="316" t="str">
        <f>SalesTracker!C63</f>
        <v>Maxus</v>
      </c>
      <c r="D59" s="316" t="str">
        <f>SalesTracker!D63</f>
        <v>Melissa Vitabile</v>
      </c>
      <c r="E59" s="316" t="str">
        <f>SalesTracker!E63</f>
        <v>Stad Antwerpen</v>
      </c>
      <c r="F59" s="316" t="str">
        <f>SalesTracker!F63</f>
        <v>Recruitment Politie - College</v>
      </c>
      <c r="G59" s="317">
        <f>SalesTracker!G63</f>
        <v>42387</v>
      </c>
      <c r="H59" s="317">
        <f>SalesTracker!H63</f>
        <v>42442</v>
      </c>
      <c r="I59" s="318" t="str">
        <f>SalesTracker!J63</f>
        <v>Xaxis Display</v>
      </c>
      <c r="J59" s="319" t="str">
        <f>SalesTracker!K63</f>
        <v>Desktop</v>
      </c>
      <c r="K59" s="320" t="str">
        <f>SalesTracker!L63</f>
        <v>Interest</v>
      </c>
      <c r="L59" s="320">
        <f>SalesTracker!M63</f>
        <v>0</v>
      </c>
      <c r="M59" s="321" t="str">
        <f>SalesTracker!Q63</f>
        <v>Signed+Matos</v>
      </c>
      <c r="N59" s="254">
        <f>SalesTracker!T63</f>
        <v>500000</v>
      </c>
      <c r="O59" s="255">
        <f>SalesTracker!W63</f>
        <v>4</v>
      </c>
      <c r="P59" s="26">
        <f>SalesTracker!X63</f>
        <v>2000</v>
      </c>
    </row>
    <row r="60" spans="1:16" s="23" customFormat="1" x14ac:dyDescent="0.25">
      <c r="A60" s="109">
        <f>SalesTracker!B64</f>
        <v>20160056</v>
      </c>
      <c r="B60" s="313" t="s">
        <v>641</v>
      </c>
      <c r="C60" s="316" t="str">
        <f>SalesTracker!C64</f>
        <v>Maxus</v>
      </c>
      <c r="D60" s="316" t="str">
        <f>SalesTracker!D64</f>
        <v>Melissa Vitabile</v>
      </c>
      <c r="E60" s="316" t="str">
        <f>SalesTracker!E64</f>
        <v>Stad Antwerpen</v>
      </c>
      <c r="F60" s="316" t="str">
        <f>SalesTracker!F64</f>
        <v>Recruitment Politie - Job</v>
      </c>
      <c r="G60" s="317">
        <f>SalesTracker!G64</f>
        <v>42387</v>
      </c>
      <c r="H60" s="317">
        <f>SalesTracker!H64</f>
        <v>42442</v>
      </c>
      <c r="I60" s="318" t="str">
        <f>SalesTracker!J64</f>
        <v>Xaxis Display</v>
      </c>
      <c r="J60" s="319" t="str">
        <f>SalesTracker!K64</f>
        <v>Desktop</v>
      </c>
      <c r="K60" s="320" t="str">
        <f>SalesTracker!L64</f>
        <v>Interest</v>
      </c>
      <c r="L60" s="320">
        <f>SalesTracker!M64</f>
        <v>0</v>
      </c>
      <c r="M60" s="321" t="str">
        <f>SalesTracker!Q64</f>
        <v>Signed+Matos</v>
      </c>
      <c r="N60" s="254">
        <f>SalesTracker!T64</f>
        <v>1000000</v>
      </c>
      <c r="O60" s="255">
        <f>SalesTracker!W64</f>
        <v>4</v>
      </c>
      <c r="P60" s="26">
        <f>SalesTracker!X64</f>
        <v>4000</v>
      </c>
    </row>
    <row r="61" spans="1:16" s="23" customFormat="1" x14ac:dyDescent="0.25">
      <c r="A61" s="109">
        <f>SalesTracker!B65</f>
        <v>20160057</v>
      </c>
      <c r="B61" s="313" t="s">
        <v>641</v>
      </c>
      <c r="C61" s="316" t="str">
        <f>SalesTracker!C65</f>
        <v>Maxus</v>
      </c>
      <c r="D61" s="316" t="str">
        <f>SalesTracker!D65</f>
        <v>Melissa Vitabile</v>
      </c>
      <c r="E61" s="316" t="str">
        <f>SalesTracker!E65</f>
        <v>Danone</v>
      </c>
      <c r="F61" s="316" t="str">
        <f>SalesTracker!F65</f>
        <v>Oykos TV</v>
      </c>
      <c r="G61" s="317">
        <f>SalesTracker!G65</f>
        <v>42387</v>
      </c>
      <c r="H61" s="317">
        <f>SalesTracker!H65</f>
        <v>42414</v>
      </c>
      <c r="I61" s="318" t="str">
        <f>SalesTracker!J65</f>
        <v>Xaxis TV</v>
      </c>
      <c r="J61" s="319" t="str">
        <f>SalesTracker!K65</f>
        <v>Pre-roll</v>
      </c>
      <c r="K61" s="320" t="str">
        <f>SalesTracker!L65</f>
        <v>Socio-demo</v>
      </c>
      <c r="L61" s="320">
        <f>SalesTracker!M65</f>
        <v>0</v>
      </c>
      <c r="M61" s="321" t="str">
        <f>SalesTracker!Q65</f>
        <v>Signed+Matos</v>
      </c>
      <c r="N61" s="254">
        <f>SalesTracker!T65</f>
        <v>1500000</v>
      </c>
      <c r="O61" s="255">
        <f>SalesTracker!W65</f>
        <v>20</v>
      </c>
      <c r="P61" s="26">
        <f>SalesTracker!X65</f>
        <v>30000</v>
      </c>
    </row>
    <row r="62" spans="1:16" s="23" customFormat="1" x14ac:dyDescent="0.25">
      <c r="A62" s="109">
        <f>SalesTracker!B66</f>
        <v>20160058</v>
      </c>
      <c r="B62" s="313" t="s">
        <v>641</v>
      </c>
      <c r="C62" s="316" t="str">
        <f>SalesTracker!C66</f>
        <v>Maxus</v>
      </c>
      <c r="D62" s="316" t="str">
        <f>SalesTracker!D66</f>
        <v>Amélie Esmanne</v>
      </c>
      <c r="E62" s="316" t="str">
        <f>SalesTracker!E66</f>
        <v>Luminus</v>
      </c>
      <c r="F62" s="316" t="str">
        <f>SalesTracker!F66</f>
        <v>Tactical - Boiler February</v>
      </c>
      <c r="G62" s="317">
        <f>SalesTracker!G66</f>
        <v>42408</v>
      </c>
      <c r="H62" s="317">
        <f>SalesTracker!H66</f>
        <v>42435</v>
      </c>
      <c r="I62" s="318" t="str">
        <f>SalesTracker!J66</f>
        <v>Xaxis TV</v>
      </c>
      <c r="J62" s="319" t="str">
        <f>SalesTracker!K66</f>
        <v>Pre-roll</v>
      </c>
      <c r="K62" s="320" t="str">
        <f>SalesTracker!L66</f>
        <v>Socio-demo</v>
      </c>
      <c r="L62" s="320">
        <f>SalesTracker!M66</f>
        <v>0</v>
      </c>
      <c r="M62" s="321" t="str">
        <f>SalesTracker!Q66</f>
        <v>Pending</v>
      </c>
      <c r="N62" s="254">
        <f>SalesTracker!T66</f>
        <v>583350</v>
      </c>
      <c r="O62" s="255">
        <f>SalesTracker!W66</f>
        <v>20</v>
      </c>
      <c r="P62" s="26">
        <f>SalesTracker!X66</f>
        <v>11667</v>
      </c>
    </row>
    <row r="63" spans="1:16" s="23" customFormat="1" x14ac:dyDescent="0.25">
      <c r="A63" s="109">
        <f>SalesTracker!B67</f>
        <v>20160059</v>
      </c>
      <c r="B63" s="313" t="s">
        <v>641</v>
      </c>
      <c r="C63" s="316" t="str">
        <f>SalesTracker!C67</f>
        <v>MEC</v>
      </c>
      <c r="D63" s="316" t="str">
        <f>SalesTracker!D67</f>
        <v>Robin Gerondal</v>
      </c>
      <c r="E63" s="316" t="str">
        <f>SalesTracker!E67</f>
        <v>Deutsche Bank</v>
      </c>
      <c r="F63" s="316" t="str">
        <f>SalesTracker!F67</f>
        <v>Brasschaat</v>
      </c>
      <c r="G63" s="317">
        <f>SalesTracker!G67</f>
        <v>42395</v>
      </c>
      <c r="H63" s="317">
        <f>SalesTracker!H67</f>
        <v>42409</v>
      </c>
      <c r="I63" s="318" t="str">
        <f>SalesTracker!J67</f>
        <v>Xaxis Display</v>
      </c>
      <c r="J63" s="319" t="str">
        <f>SalesTracker!K67</f>
        <v>Desktop</v>
      </c>
      <c r="K63" s="320" t="str">
        <f>SalesTracker!L67</f>
        <v>Broad Reach</v>
      </c>
      <c r="L63" s="320">
        <f>SalesTracker!M67</f>
        <v>0</v>
      </c>
      <c r="M63" s="321" t="str">
        <f>SalesTracker!Q67</f>
        <v>Pending</v>
      </c>
      <c r="N63" s="254">
        <f>SalesTracker!T67</f>
        <v>450000</v>
      </c>
      <c r="O63" s="255">
        <f>SalesTracker!W67</f>
        <v>2</v>
      </c>
      <c r="P63" s="26">
        <f>SalesTracker!X67</f>
        <v>900</v>
      </c>
    </row>
    <row r="64" spans="1:16" s="23" customFormat="1" x14ac:dyDescent="0.25">
      <c r="A64" s="109">
        <f>SalesTracker!B68</f>
        <v>20160060</v>
      </c>
      <c r="B64" s="313" t="s">
        <v>641</v>
      </c>
      <c r="C64" s="316" t="str">
        <f>SalesTracker!C68</f>
        <v>Maxus</v>
      </c>
      <c r="D64" s="316" t="str">
        <f>SalesTracker!D68</f>
        <v>Amélie Esmanne</v>
      </c>
      <c r="E64" s="316" t="str">
        <f>SalesTracker!E68</f>
        <v>Bayer</v>
      </c>
      <c r="F64" s="316" t="str">
        <f>SalesTracker!F68</f>
        <v>Canesten</v>
      </c>
      <c r="G64" s="317">
        <f>SalesTracker!G68</f>
        <v>42415</v>
      </c>
      <c r="H64" s="317">
        <f>SalesTracker!H68</f>
        <v>42435</v>
      </c>
      <c r="I64" s="318" t="str">
        <f>SalesTracker!J68</f>
        <v>Xaxis TV</v>
      </c>
      <c r="J64" s="319" t="str">
        <f>SalesTracker!K68</f>
        <v>Pre-roll</v>
      </c>
      <c r="K64" s="320" t="str">
        <f>SalesTracker!L68</f>
        <v>Socio-demo</v>
      </c>
      <c r="L64" s="320">
        <f>SalesTracker!M68</f>
        <v>0</v>
      </c>
      <c r="M64" s="321" t="str">
        <f>SalesTracker!Q68</f>
        <v>Signed</v>
      </c>
      <c r="N64" s="254">
        <f>SalesTracker!T68</f>
        <v>304000</v>
      </c>
      <c r="O64" s="255">
        <f>SalesTracker!W68</f>
        <v>25</v>
      </c>
      <c r="P64" s="26">
        <f>SalesTracker!X68</f>
        <v>7600</v>
      </c>
    </row>
    <row r="65" spans="1:17" s="23" customFormat="1" x14ac:dyDescent="0.25">
      <c r="A65" s="109">
        <f>SalesTracker!B69</f>
        <v>20160061</v>
      </c>
      <c r="B65" s="313" t="s">
        <v>641</v>
      </c>
      <c r="C65" s="316" t="str">
        <f>SalesTracker!C69</f>
        <v>Maxus</v>
      </c>
      <c r="D65" s="316" t="str">
        <f>SalesTracker!D69</f>
        <v>Amélie Esmanne</v>
      </c>
      <c r="E65" s="316" t="str">
        <f>SalesTracker!E69</f>
        <v>Bayer</v>
      </c>
      <c r="F65" s="316" t="str">
        <f>SalesTracker!F69</f>
        <v>Bepanthen</v>
      </c>
      <c r="G65" s="317">
        <f>SalesTracker!G69</f>
        <v>42408</v>
      </c>
      <c r="H65" s="317">
        <f>SalesTracker!H69</f>
        <v>42428</v>
      </c>
      <c r="I65" s="318" t="str">
        <f>SalesTracker!J69</f>
        <v>Xaxis TV</v>
      </c>
      <c r="J65" s="319" t="str">
        <f>SalesTracker!K69</f>
        <v>Pre-roll</v>
      </c>
      <c r="K65" s="320" t="str">
        <f>SalesTracker!L69</f>
        <v>Socio-demo</v>
      </c>
      <c r="L65" s="320">
        <f>SalesTracker!M69</f>
        <v>0</v>
      </c>
      <c r="M65" s="321" t="str">
        <f>SalesTracker!Q69</f>
        <v>Signed</v>
      </c>
      <c r="N65" s="254">
        <f>SalesTracker!T69</f>
        <v>304000</v>
      </c>
      <c r="O65" s="255">
        <f>SalesTracker!W69</f>
        <v>25</v>
      </c>
      <c r="P65" s="26">
        <f>SalesTracker!X69</f>
        <v>7600</v>
      </c>
    </row>
    <row r="66" spans="1:17" s="23" customFormat="1" x14ac:dyDescent="0.25">
      <c r="A66" s="109">
        <f>SalesTracker!B70</f>
        <v>20160062</v>
      </c>
      <c r="B66" s="313" t="s">
        <v>641</v>
      </c>
      <c r="C66" s="316" t="str">
        <f>SalesTracker!C70</f>
        <v>MEC</v>
      </c>
      <c r="D66" s="316" t="str">
        <f>SalesTracker!D70</f>
        <v>Anna Rudakova</v>
      </c>
      <c r="E66" s="316" t="str">
        <f>SalesTracker!E70</f>
        <v>Bol.com</v>
      </c>
      <c r="F66" s="316" t="str">
        <f>SalesTracker!F70</f>
        <v>Klussen &amp; Wonen TV</v>
      </c>
      <c r="G66" s="317">
        <f>SalesTracker!G70</f>
        <v>42415</v>
      </c>
      <c r="H66" s="317">
        <f>SalesTracker!H70</f>
        <v>42435</v>
      </c>
      <c r="I66" s="318" t="str">
        <f>SalesTracker!J70</f>
        <v>Xaxis TV</v>
      </c>
      <c r="J66" s="319" t="str">
        <f>SalesTracker!K70</f>
        <v>Pre-roll</v>
      </c>
      <c r="K66" s="320" t="str">
        <f>SalesTracker!L70</f>
        <v>Socio-demo</v>
      </c>
      <c r="L66" s="320">
        <f>SalesTracker!M70</f>
        <v>0</v>
      </c>
      <c r="M66" s="321" t="str">
        <f>SalesTracker!Q70</f>
        <v>Pending</v>
      </c>
      <c r="N66" s="254">
        <f>SalesTracker!T70</f>
        <v>1139807</v>
      </c>
      <c r="O66" s="255">
        <f>SalesTracker!W70</f>
        <v>20</v>
      </c>
      <c r="P66" s="26">
        <f>SalesTracker!X70</f>
        <v>22796.14</v>
      </c>
    </row>
    <row r="67" spans="1:17" s="23" customFormat="1" x14ac:dyDescent="0.25">
      <c r="A67" s="109">
        <f>SalesTracker!B71</f>
        <v>20160063</v>
      </c>
      <c r="B67" s="282" t="s">
        <v>639</v>
      </c>
      <c r="C67" s="316" t="str">
        <f>SalesTracker!C71</f>
        <v>MEC</v>
      </c>
      <c r="D67" s="316" t="str">
        <f>SalesTracker!D71</f>
        <v>Robin Gerondal</v>
      </c>
      <c r="E67" s="316" t="str">
        <f>SalesTracker!E71</f>
        <v>Activision</v>
      </c>
      <c r="F67" s="316" t="str">
        <f>SalesTracker!F71</f>
        <v>COD Black Ops 3 DLC</v>
      </c>
      <c r="G67" s="317">
        <f>SalesTracker!G71</f>
        <v>42395</v>
      </c>
      <c r="H67" s="317">
        <f>SalesTracker!H71</f>
        <v>42428</v>
      </c>
      <c r="I67" s="318" t="str">
        <f>SalesTracker!J71</f>
        <v>Xaxis TV</v>
      </c>
      <c r="J67" s="319" t="str">
        <f>SalesTracker!K71</f>
        <v>Pre-roll</v>
      </c>
      <c r="K67" s="320" t="str">
        <f>SalesTracker!L71</f>
        <v>Socio-demo</v>
      </c>
      <c r="L67" s="320">
        <f>SalesTracker!M71</f>
        <v>0</v>
      </c>
      <c r="M67" s="321" t="str">
        <f>SalesTracker!Q71</f>
        <v>Pending</v>
      </c>
      <c r="N67" s="254">
        <f>SalesTracker!T71</f>
        <v>450000</v>
      </c>
      <c r="O67" s="255">
        <f>SalesTracker!W71</f>
        <v>20</v>
      </c>
      <c r="P67" s="26">
        <f>SalesTracker!X71</f>
        <v>9000</v>
      </c>
    </row>
    <row r="68" spans="1:17" s="23" customFormat="1" x14ac:dyDescent="0.25">
      <c r="A68" s="109">
        <f>SalesTracker!B72</f>
        <v>20160064</v>
      </c>
      <c r="B68" s="313" t="s">
        <v>641</v>
      </c>
      <c r="C68" s="316" t="str">
        <f>SalesTracker!C72</f>
        <v>MEC</v>
      </c>
      <c r="D68" s="316" t="str">
        <f>SalesTracker!D72</f>
        <v>Robin Gerondal</v>
      </c>
      <c r="E68" s="316" t="str">
        <f>SalesTracker!E72</f>
        <v>Binck Bank</v>
      </c>
      <c r="F68" s="316" t="str">
        <f>SalesTracker!F72</f>
        <v>February RT</v>
      </c>
      <c r="G68" s="317">
        <f>SalesTracker!G72</f>
        <v>42401</v>
      </c>
      <c r="H68" s="317">
        <f>SalesTracker!H72</f>
        <v>42429</v>
      </c>
      <c r="I68" s="318" t="str">
        <f>SalesTracker!J72</f>
        <v>Xaxis Display</v>
      </c>
      <c r="J68" s="319" t="str">
        <f>SalesTracker!K72</f>
        <v>Desktop</v>
      </c>
      <c r="K68" s="320" t="str">
        <f>SalesTracker!L72</f>
        <v>Retargeting</v>
      </c>
      <c r="L68" s="320">
        <f>SalesTracker!M72</f>
        <v>0</v>
      </c>
      <c r="M68" s="321" t="str">
        <f>SalesTracker!Q72</f>
        <v>Pending</v>
      </c>
      <c r="N68" s="254">
        <f>SalesTracker!T72</f>
        <v>248000</v>
      </c>
      <c r="O68" s="255">
        <f>SalesTracker!W72</f>
        <v>5</v>
      </c>
      <c r="P68" s="26">
        <f>SalesTracker!X72</f>
        <v>1240</v>
      </c>
    </row>
    <row r="69" spans="1:17" s="23" customFormat="1" x14ac:dyDescent="0.25">
      <c r="A69" s="109">
        <f>SalesTracker!B73</f>
        <v>20160065</v>
      </c>
      <c r="B69" s="313" t="s">
        <v>641</v>
      </c>
      <c r="C69" s="316">
        <f>SalesTracker!C73</f>
        <v>0</v>
      </c>
      <c r="D69" s="316">
        <f>SalesTracker!D73</f>
        <v>0</v>
      </c>
      <c r="E69" s="316">
        <f>SalesTracker!E73</f>
        <v>0</v>
      </c>
      <c r="F69" s="316">
        <f>SalesTracker!F73</f>
        <v>0</v>
      </c>
      <c r="G69" s="317">
        <f>SalesTracker!G73</f>
        <v>0</v>
      </c>
      <c r="H69" s="317">
        <f>SalesTracker!H73</f>
        <v>0</v>
      </c>
      <c r="I69" s="318">
        <f>SalesTracker!J73</f>
        <v>0</v>
      </c>
      <c r="J69" s="319">
        <f>SalesTracker!K73</f>
        <v>0</v>
      </c>
      <c r="K69" s="320">
        <f>SalesTracker!L73</f>
        <v>0</v>
      </c>
      <c r="L69" s="320">
        <f>SalesTracker!M73</f>
        <v>0</v>
      </c>
      <c r="M69" s="321">
        <f>SalesTracker!Q73</f>
        <v>0</v>
      </c>
      <c r="N69" s="254">
        <f>SalesTracker!T73</f>
        <v>0</v>
      </c>
      <c r="O69" s="255">
        <f>SalesTracker!W73</f>
        <v>0</v>
      </c>
      <c r="P69" s="26">
        <f>SalesTracker!X73</f>
        <v>0</v>
      </c>
    </row>
    <row r="70" spans="1:17" s="23" customFormat="1" x14ac:dyDescent="0.25">
      <c r="A70" s="109">
        <f>SalesTracker!B74</f>
        <v>20160066</v>
      </c>
      <c r="B70" s="313" t="s">
        <v>641</v>
      </c>
      <c r="C70" s="316">
        <f>SalesTracker!C74</f>
        <v>0</v>
      </c>
      <c r="D70" s="316">
        <f>SalesTracker!D74</f>
        <v>0</v>
      </c>
      <c r="E70" s="316">
        <f>SalesTracker!E74</f>
        <v>0</v>
      </c>
      <c r="F70" s="316">
        <f>SalesTracker!F74</f>
        <v>0</v>
      </c>
      <c r="G70" s="317">
        <f>SalesTracker!G74</f>
        <v>0</v>
      </c>
      <c r="H70" s="317">
        <f>SalesTracker!H74</f>
        <v>0</v>
      </c>
      <c r="I70" s="318">
        <f>SalesTracker!J74</f>
        <v>0</v>
      </c>
      <c r="J70" s="319">
        <f>SalesTracker!K74</f>
        <v>0</v>
      </c>
      <c r="K70" s="320">
        <f>SalesTracker!L74</f>
        <v>0</v>
      </c>
      <c r="L70" s="320">
        <f>SalesTracker!M74</f>
        <v>0</v>
      </c>
      <c r="M70" s="321">
        <f>SalesTracker!Q74</f>
        <v>0</v>
      </c>
      <c r="N70" s="254">
        <f>SalesTracker!T74</f>
        <v>0</v>
      </c>
      <c r="O70" s="255">
        <f>SalesTracker!W74</f>
        <v>0</v>
      </c>
      <c r="P70" s="26">
        <f>SalesTracker!X74</f>
        <v>0</v>
      </c>
    </row>
    <row r="71" spans="1:17" s="23" customFormat="1" x14ac:dyDescent="0.25">
      <c r="A71" s="109">
        <f>SalesTracker!B75</f>
        <v>20160067</v>
      </c>
      <c r="B71" s="313" t="s">
        <v>641</v>
      </c>
      <c r="C71" s="316">
        <f>SalesTracker!C75</f>
        <v>0</v>
      </c>
      <c r="D71" s="316">
        <f>SalesTracker!D75</f>
        <v>0</v>
      </c>
      <c r="E71" s="316">
        <f>SalesTracker!E75</f>
        <v>0</v>
      </c>
      <c r="F71" s="316">
        <f>SalesTracker!F75</f>
        <v>0</v>
      </c>
      <c r="G71" s="317">
        <f>SalesTracker!G75</f>
        <v>0</v>
      </c>
      <c r="H71" s="317">
        <f>SalesTracker!H75</f>
        <v>0</v>
      </c>
      <c r="I71" s="318">
        <f>SalesTracker!J75</f>
        <v>0</v>
      </c>
      <c r="J71" s="319">
        <f>SalesTracker!K75</f>
        <v>0</v>
      </c>
      <c r="K71" s="320">
        <f>SalesTracker!L75</f>
        <v>0</v>
      </c>
      <c r="L71" s="320">
        <f>SalesTracker!M75</f>
        <v>0</v>
      </c>
      <c r="M71" s="321">
        <f>SalesTracker!Q75</f>
        <v>0</v>
      </c>
      <c r="N71" s="254">
        <f>SalesTracker!T75</f>
        <v>0</v>
      </c>
      <c r="O71" s="255">
        <f>SalesTracker!W75</f>
        <v>0</v>
      </c>
      <c r="P71" s="26">
        <f>SalesTracker!X75</f>
        <v>0</v>
      </c>
    </row>
    <row r="72" spans="1:17" s="23" customFormat="1" x14ac:dyDescent="0.25">
      <c r="A72" s="333">
        <f>SalesTracker!B76</f>
        <v>20160068</v>
      </c>
      <c r="B72" s="334" t="s">
        <v>639</v>
      </c>
      <c r="C72" s="352">
        <f>SalesTracker!C76</f>
        <v>0</v>
      </c>
      <c r="D72" s="352">
        <f>SalesTracker!D76</f>
        <v>0</v>
      </c>
      <c r="E72" s="352">
        <f>SalesTracker!E76</f>
        <v>0</v>
      </c>
      <c r="F72" s="352">
        <f>SalesTracker!F76</f>
        <v>0</v>
      </c>
      <c r="G72" s="336">
        <f>SalesTracker!G76</f>
        <v>0</v>
      </c>
      <c r="H72" s="336">
        <f>SalesTracker!H76</f>
        <v>0</v>
      </c>
      <c r="I72" s="353">
        <f>SalesTracker!J76</f>
        <v>0</v>
      </c>
      <c r="J72" s="354">
        <f>SalesTracker!K76</f>
        <v>0</v>
      </c>
      <c r="K72" s="355">
        <f>SalesTracker!L76</f>
        <v>0</v>
      </c>
      <c r="L72" s="355">
        <f>SalesTracker!M76</f>
        <v>0</v>
      </c>
      <c r="M72" s="335">
        <f>SalesTracker!Q76</f>
        <v>0</v>
      </c>
      <c r="N72" s="254">
        <f>SalesTracker!T76</f>
        <v>0</v>
      </c>
      <c r="O72" s="255">
        <f>SalesTracker!W76</f>
        <v>0</v>
      </c>
      <c r="P72" s="26">
        <f>SalesTracker!X76</f>
        <v>0</v>
      </c>
    </row>
    <row r="73" spans="1:17" s="23" customFormat="1" x14ac:dyDescent="0.25">
      <c r="A73" s="109">
        <f>SalesTracker!B77</f>
        <v>20160069</v>
      </c>
      <c r="B73" s="313" t="s">
        <v>641</v>
      </c>
      <c r="C73" s="316">
        <f>SalesTracker!C77</f>
        <v>0</v>
      </c>
      <c r="D73" s="316">
        <f>SalesTracker!D77</f>
        <v>0</v>
      </c>
      <c r="E73" s="316">
        <f>SalesTracker!E77</f>
        <v>0</v>
      </c>
      <c r="F73" s="316">
        <f>SalesTracker!F77</f>
        <v>0</v>
      </c>
      <c r="G73" s="317">
        <f>SalesTracker!G77</f>
        <v>0</v>
      </c>
      <c r="H73" s="317">
        <f>SalesTracker!H77</f>
        <v>0</v>
      </c>
      <c r="I73" s="318">
        <f>SalesTracker!J77</f>
        <v>0</v>
      </c>
      <c r="J73" s="319">
        <f>SalesTracker!K77</f>
        <v>0</v>
      </c>
      <c r="K73" s="320">
        <f>SalesTracker!L77</f>
        <v>0</v>
      </c>
      <c r="L73" s="320">
        <f>SalesTracker!M77</f>
        <v>0</v>
      </c>
      <c r="M73" s="321">
        <f>SalesTracker!Q77</f>
        <v>0</v>
      </c>
      <c r="N73" s="254">
        <f>SalesTracker!T77</f>
        <v>0</v>
      </c>
      <c r="O73" s="255">
        <f>SalesTracker!W77</f>
        <v>0</v>
      </c>
      <c r="P73" s="26">
        <f>SalesTracker!X77</f>
        <v>0</v>
      </c>
      <c r="Q73" s="194"/>
    </row>
    <row r="74" spans="1:17" s="251" customFormat="1" x14ac:dyDescent="0.25">
      <c r="A74" s="109">
        <f>SalesTracker!B78</f>
        <v>20160070</v>
      </c>
      <c r="B74" s="313" t="s">
        <v>641</v>
      </c>
      <c r="C74" s="322">
        <f>SalesTracker!C78</f>
        <v>0</v>
      </c>
      <c r="D74" s="322">
        <f>SalesTracker!D78</f>
        <v>0</v>
      </c>
      <c r="E74" s="322">
        <f>SalesTracker!E78</f>
        <v>0</v>
      </c>
      <c r="F74" s="322">
        <f>SalesTracker!F78</f>
        <v>0</v>
      </c>
      <c r="G74" s="323">
        <f>SalesTracker!G78</f>
        <v>0</v>
      </c>
      <c r="H74" s="323">
        <f>SalesTracker!H78</f>
        <v>0</v>
      </c>
      <c r="I74" s="324">
        <f>SalesTracker!J78</f>
        <v>0</v>
      </c>
      <c r="J74" s="325">
        <f>SalesTracker!K78</f>
        <v>0</v>
      </c>
      <c r="K74" s="326">
        <f>SalesTracker!L78</f>
        <v>0</v>
      </c>
      <c r="L74" s="326">
        <f>SalesTracker!M78</f>
        <v>0</v>
      </c>
      <c r="M74" s="327">
        <f>SalesTracker!Q78</f>
        <v>0</v>
      </c>
      <c r="N74" s="246">
        <f>SalesTracker!T78</f>
        <v>0</v>
      </c>
      <c r="O74" s="247">
        <f>SalesTracker!W78</f>
        <v>0</v>
      </c>
      <c r="P74" s="252">
        <f>SalesTracker!X78</f>
        <v>0</v>
      </c>
      <c r="Q74" s="253"/>
    </row>
    <row r="75" spans="1:17" s="251" customFormat="1" x14ac:dyDescent="0.25">
      <c r="A75" s="109">
        <f>SalesTracker!B79</f>
        <v>20160071</v>
      </c>
      <c r="B75" s="313" t="s">
        <v>641</v>
      </c>
      <c r="C75" s="322">
        <f>SalesTracker!C79</f>
        <v>0</v>
      </c>
      <c r="D75" s="322">
        <f>SalesTracker!D79</f>
        <v>0</v>
      </c>
      <c r="E75" s="322">
        <f>SalesTracker!E79</f>
        <v>0</v>
      </c>
      <c r="F75" s="322">
        <f>SalesTracker!F79</f>
        <v>0</v>
      </c>
      <c r="G75" s="323">
        <f>SalesTracker!G79</f>
        <v>0</v>
      </c>
      <c r="H75" s="323">
        <f>SalesTracker!H79</f>
        <v>0</v>
      </c>
      <c r="I75" s="324">
        <f>SalesTracker!J79</f>
        <v>0</v>
      </c>
      <c r="J75" s="325">
        <f>SalesTracker!K79</f>
        <v>0</v>
      </c>
      <c r="K75" s="326">
        <f>SalesTracker!L79</f>
        <v>0</v>
      </c>
      <c r="L75" s="326">
        <f>SalesTracker!M79</f>
        <v>0</v>
      </c>
      <c r="M75" s="327">
        <f>SalesTracker!Q79</f>
        <v>0</v>
      </c>
      <c r="N75" s="246">
        <f>SalesTracker!T79</f>
        <v>0</v>
      </c>
      <c r="O75" s="247">
        <f>SalesTracker!W79</f>
        <v>0</v>
      </c>
      <c r="P75" s="252">
        <f>SalesTracker!X79</f>
        <v>0</v>
      </c>
      <c r="Q75" s="253"/>
    </row>
    <row r="76" spans="1:17" s="251" customFormat="1" x14ac:dyDescent="0.25">
      <c r="A76" s="109">
        <f>SalesTracker!B80</f>
        <v>20160072</v>
      </c>
      <c r="B76" s="313" t="s">
        <v>641</v>
      </c>
      <c r="C76" s="322">
        <f>SalesTracker!C80</f>
        <v>0</v>
      </c>
      <c r="D76" s="322">
        <f>SalesTracker!D80</f>
        <v>0</v>
      </c>
      <c r="E76" s="322">
        <f>SalesTracker!E80</f>
        <v>0</v>
      </c>
      <c r="F76" s="322">
        <f>SalesTracker!F80</f>
        <v>0</v>
      </c>
      <c r="G76" s="323">
        <f>SalesTracker!G80</f>
        <v>0</v>
      </c>
      <c r="H76" s="323">
        <f>SalesTracker!H80</f>
        <v>0</v>
      </c>
      <c r="I76" s="324">
        <f>SalesTracker!J80</f>
        <v>0</v>
      </c>
      <c r="J76" s="325">
        <f>SalesTracker!K80</f>
        <v>0</v>
      </c>
      <c r="K76" s="326">
        <f>SalesTracker!L80</f>
        <v>0</v>
      </c>
      <c r="L76" s="326">
        <f>SalesTracker!M80</f>
        <v>0</v>
      </c>
      <c r="M76" s="327">
        <f>SalesTracker!Q80</f>
        <v>0</v>
      </c>
      <c r="N76" s="246">
        <f>SalesTracker!T80</f>
        <v>0</v>
      </c>
      <c r="O76" s="247">
        <f>SalesTracker!W80</f>
        <v>0</v>
      </c>
      <c r="P76" s="252">
        <f>SalesTracker!X80</f>
        <v>0</v>
      </c>
      <c r="Q76" s="253"/>
    </row>
    <row r="77" spans="1:17" s="251" customFormat="1" x14ac:dyDescent="0.25">
      <c r="A77" s="109">
        <f>SalesTracker!B81</f>
        <v>20160073</v>
      </c>
      <c r="B77" s="313" t="s">
        <v>641</v>
      </c>
      <c r="C77" s="322">
        <f>SalesTracker!C81</f>
        <v>0</v>
      </c>
      <c r="D77" s="322">
        <f>SalesTracker!D81</f>
        <v>0</v>
      </c>
      <c r="E77" s="322">
        <f>SalesTracker!E81</f>
        <v>0</v>
      </c>
      <c r="F77" s="322">
        <f>SalesTracker!F81</f>
        <v>0</v>
      </c>
      <c r="G77" s="323">
        <f>SalesTracker!G81</f>
        <v>0</v>
      </c>
      <c r="H77" s="323">
        <f>SalesTracker!H81</f>
        <v>0</v>
      </c>
      <c r="I77" s="324">
        <f>SalesTracker!J81</f>
        <v>0</v>
      </c>
      <c r="J77" s="325">
        <f>SalesTracker!K81</f>
        <v>0</v>
      </c>
      <c r="K77" s="326">
        <f>SalesTracker!L81</f>
        <v>0</v>
      </c>
      <c r="L77" s="326">
        <f>SalesTracker!M81</f>
        <v>0</v>
      </c>
      <c r="M77" s="327">
        <f>SalesTracker!Q81</f>
        <v>0</v>
      </c>
      <c r="N77" s="246">
        <f>SalesTracker!T81</f>
        <v>0</v>
      </c>
      <c r="O77" s="247">
        <f>SalesTracker!W81</f>
        <v>0</v>
      </c>
      <c r="P77" s="252">
        <f>SalesTracker!X81</f>
        <v>0</v>
      </c>
      <c r="Q77" s="253"/>
    </row>
    <row r="78" spans="1:17" s="23" customFormat="1" x14ac:dyDescent="0.25">
      <c r="A78" s="109">
        <f>SalesTracker!B82</f>
        <v>20160074</v>
      </c>
      <c r="B78" s="313" t="s">
        <v>641</v>
      </c>
      <c r="C78" s="316">
        <f>SalesTracker!C82</f>
        <v>0</v>
      </c>
      <c r="D78" s="316">
        <f>SalesTracker!D82</f>
        <v>0</v>
      </c>
      <c r="E78" s="316">
        <f>SalesTracker!E82</f>
        <v>0</v>
      </c>
      <c r="F78" s="316">
        <f>SalesTracker!F82</f>
        <v>0</v>
      </c>
      <c r="G78" s="317">
        <f>SalesTracker!G82</f>
        <v>0</v>
      </c>
      <c r="H78" s="317">
        <f>SalesTracker!H82</f>
        <v>0</v>
      </c>
      <c r="I78" s="318">
        <f>SalesTracker!J82</f>
        <v>0</v>
      </c>
      <c r="J78" s="319">
        <f>SalesTracker!K82</f>
        <v>0</v>
      </c>
      <c r="K78" s="320">
        <f>SalesTracker!L82</f>
        <v>0</v>
      </c>
      <c r="L78" s="320">
        <f>SalesTracker!M82</f>
        <v>0</v>
      </c>
      <c r="M78" s="321">
        <f>SalesTracker!Q82</f>
        <v>0</v>
      </c>
      <c r="N78" s="254">
        <f>SalesTracker!T82</f>
        <v>0</v>
      </c>
      <c r="O78" s="255">
        <f>SalesTracker!W82</f>
        <v>0</v>
      </c>
      <c r="P78" s="252">
        <f>SalesTracker!X82</f>
        <v>0</v>
      </c>
      <c r="Q78" s="194"/>
    </row>
    <row r="79" spans="1:17" s="23" customFormat="1" x14ac:dyDescent="0.25">
      <c r="A79" s="109">
        <f>SalesTracker!B83</f>
        <v>20160075</v>
      </c>
      <c r="B79" s="313" t="s">
        <v>641</v>
      </c>
      <c r="C79" s="316">
        <f>SalesTracker!C83</f>
        <v>0</v>
      </c>
      <c r="D79" s="316">
        <f>SalesTracker!D83</f>
        <v>0</v>
      </c>
      <c r="E79" s="316">
        <f>SalesTracker!E83</f>
        <v>0</v>
      </c>
      <c r="F79" s="316">
        <f>SalesTracker!F83</f>
        <v>0</v>
      </c>
      <c r="G79" s="317">
        <f>SalesTracker!G83</f>
        <v>0</v>
      </c>
      <c r="H79" s="317">
        <f>SalesTracker!H83</f>
        <v>0</v>
      </c>
      <c r="I79" s="318">
        <f>SalesTracker!J83</f>
        <v>0</v>
      </c>
      <c r="J79" s="319">
        <f>SalesTracker!K83</f>
        <v>0</v>
      </c>
      <c r="K79" s="320">
        <f>SalesTracker!L83</f>
        <v>0</v>
      </c>
      <c r="L79" s="320">
        <f>SalesTracker!M83</f>
        <v>0</v>
      </c>
      <c r="M79" s="321">
        <f>SalesTracker!Q83</f>
        <v>0</v>
      </c>
      <c r="N79" s="254">
        <f>SalesTracker!T83</f>
        <v>0</v>
      </c>
      <c r="O79" s="255">
        <f>SalesTracker!W83</f>
        <v>0</v>
      </c>
      <c r="P79" s="26">
        <f>SalesTracker!X83</f>
        <v>0</v>
      </c>
      <c r="Q79" s="194"/>
    </row>
    <row r="80" spans="1:17" s="23" customFormat="1" x14ac:dyDescent="0.25">
      <c r="A80" s="109">
        <f>SalesTracker!B84</f>
        <v>20160076</v>
      </c>
      <c r="B80" s="282" t="s">
        <v>639</v>
      </c>
      <c r="C80" s="316">
        <f>SalesTracker!C84</f>
        <v>0</v>
      </c>
      <c r="D80" s="316">
        <f>SalesTracker!D84</f>
        <v>0</v>
      </c>
      <c r="E80" s="316">
        <f>SalesTracker!E84</f>
        <v>0</v>
      </c>
      <c r="F80" s="316">
        <f>SalesTracker!F84</f>
        <v>0</v>
      </c>
      <c r="G80" s="317">
        <f>SalesTracker!G84</f>
        <v>0</v>
      </c>
      <c r="H80" s="317">
        <f>SalesTracker!H84</f>
        <v>0</v>
      </c>
      <c r="I80" s="318">
        <f>SalesTracker!J84</f>
        <v>0</v>
      </c>
      <c r="J80" s="319">
        <f>SalesTracker!K84</f>
        <v>0</v>
      </c>
      <c r="K80" s="320">
        <f>SalesTracker!L84</f>
        <v>0</v>
      </c>
      <c r="L80" s="320">
        <f>SalesTracker!M84</f>
        <v>0</v>
      </c>
      <c r="M80" s="321">
        <f>SalesTracker!Q84</f>
        <v>0</v>
      </c>
      <c r="N80" s="254">
        <f>SalesTracker!T84</f>
        <v>0</v>
      </c>
      <c r="O80" s="255">
        <f>SalesTracker!W84</f>
        <v>0</v>
      </c>
      <c r="P80" s="26">
        <f>SalesTracker!X84</f>
        <v>0</v>
      </c>
      <c r="Q80" s="194"/>
    </row>
    <row r="81" spans="1:17" s="23" customFormat="1" x14ac:dyDescent="0.25">
      <c r="A81" s="109">
        <f>SalesTracker!B85</f>
        <v>20160077</v>
      </c>
      <c r="B81" s="282" t="s">
        <v>639</v>
      </c>
      <c r="C81" s="316">
        <f>SalesTracker!C85</f>
        <v>0</v>
      </c>
      <c r="D81" s="316">
        <f>SalesTracker!D85</f>
        <v>0</v>
      </c>
      <c r="E81" s="316">
        <f>SalesTracker!E85</f>
        <v>0</v>
      </c>
      <c r="F81" s="328">
        <f>SalesTracker!F85</f>
        <v>0</v>
      </c>
      <c r="G81" s="317">
        <f>SalesTracker!G85</f>
        <v>0</v>
      </c>
      <c r="H81" s="317">
        <f>SalesTracker!H85</f>
        <v>0</v>
      </c>
      <c r="I81" s="318">
        <f>SalesTracker!J85</f>
        <v>0</v>
      </c>
      <c r="J81" s="319">
        <f>SalesTracker!K85</f>
        <v>0</v>
      </c>
      <c r="K81" s="320">
        <f>SalesTracker!L85</f>
        <v>0</v>
      </c>
      <c r="L81" s="320">
        <f>SalesTracker!M85</f>
        <v>0</v>
      </c>
      <c r="M81" s="321">
        <f>SalesTracker!Q85</f>
        <v>0</v>
      </c>
      <c r="N81" s="254">
        <f>SalesTracker!T85</f>
        <v>0</v>
      </c>
      <c r="O81" s="255">
        <f>SalesTracker!W85</f>
        <v>0</v>
      </c>
      <c r="P81" s="26">
        <f>SalesTracker!X85</f>
        <v>0</v>
      </c>
      <c r="Q81" s="194"/>
    </row>
    <row r="82" spans="1:17" s="23" customFormat="1" x14ac:dyDescent="0.25">
      <c r="A82" s="109">
        <f>SalesTracker!B86</f>
        <v>20160078</v>
      </c>
      <c r="B82" s="282" t="s">
        <v>639</v>
      </c>
      <c r="C82" s="316">
        <f>SalesTracker!C86</f>
        <v>0</v>
      </c>
      <c r="D82" s="316">
        <f>SalesTracker!D86</f>
        <v>0</v>
      </c>
      <c r="E82" s="316">
        <f>SalesTracker!E86</f>
        <v>0</v>
      </c>
      <c r="F82" s="316">
        <f>SalesTracker!F86</f>
        <v>0</v>
      </c>
      <c r="G82" s="317">
        <f>SalesTracker!G86</f>
        <v>0</v>
      </c>
      <c r="H82" s="317">
        <f>SalesTracker!H86</f>
        <v>0</v>
      </c>
      <c r="I82" s="318">
        <f>SalesTracker!J86</f>
        <v>0</v>
      </c>
      <c r="J82" s="319">
        <f>SalesTracker!K86</f>
        <v>0</v>
      </c>
      <c r="K82" s="320">
        <f>SalesTracker!L86</f>
        <v>0</v>
      </c>
      <c r="L82" s="320">
        <f>SalesTracker!M86</f>
        <v>0</v>
      </c>
      <c r="M82" s="321">
        <f>SalesTracker!Q86</f>
        <v>0</v>
      </c>
      <c r="N82" s="254">
        <f>SalesTracker!T86</f>
        <v>0</v>
      </c>
      <c r="O82" s="255">
        <f>SalesTracker!W86</f>
        <v>0</v>
      </c>
      <c r="P82" s="26">
        <f>SalesTracker!X86</f>
        <v>0</v>
      </c>
      <c r="Q82" s="194"/>
    </row>
    <row r="83" spans="1:17" s="251" customFormat="1" x14ac:dyDescent="0.25">
      <c r="A83" s="109">
        <f>SalesTracker!B87</f>
        <v>20160079</v>
      </c>
      <c r="B83" s="313" t="s">
        <v>641</v>
      </c>
      <c r="C83" s="322">
        <f>SalesTracker!C87</f>
        <v>0</v>
      </c>
      <c r="D83" s="322">
        <f>SalesTracker!D87</f>
        <v>0</v>
      </c>
      <c r="E83" s="322">
        <f>SalesTracker!E87</f>
        <v>0</v>
      </c>
      <c r="F83" s="322">
        <f>SalesTracker!F87</f>
        <v>0</v>
      </c>
      <c r="G83" s="323">
        <f>SalesTracker!G87</f>
        <v>0</v>
      </c>
      <c r="H83" s="323">
        <f>SalesTracker!H87</f>
        <v>0</v>
      </c>
      <c r="I83" s="324">
        <f>SalesTracker!J87</f>
        <v>0</v>
      </c>
      <c r="J83" s="325">
        <f>SalesTracker!K87</f>
        <v>0</v>
      </c>
      <c r="K83" s="326">
        <f>SalesTracker!L87</f>
        <v>0</v>
      </c>
      <c r="L83" s="326">
        <f>SalesTracker!M87</f>
        <v>0</v>
      </c>
      <c r="M83" s="327">
        <f>SalesTracker!Q87</f>
        <v>0</v>
      </c>
      <c r="N83" s="246">
        <f>SalesTracker!T87</f>
        <v>0</v>
      </c>
      <c r="O83" s="247">
        <f>SalesTracker!W87</f>
        <v>0</v>
      </c>
      <c r="P83" s="252">
        <f>SalesTracker!X87</f>
        <v>0</v>
      </c>
      <c r="Q83" s="253"/>
    </row>
    <row r="84" spans="1:17" s="251" customFormat="1" x14ac:dyDescent="0.25">
      <c r="A84" s="109">
        <f>SalesTracker!B88</f>
        <v>20160080</v>
      </c>
      <c r="B84" s="313" t="s">
        <v>641</v>
      </c>
      <c r="C84" s="322">
        <f>SalesTracker!C88</f>
        <v>0</v>
      </c>
      <c r="D84" s="322">
        <f>SalesTracker!D88</f>
        <v>0</v>
      </c>
      <c r="E84" s="322">
        <f>SalesTracker!E88</f>
        <v>0</v>
      </c>
      <c r="F84" s="322">
        <f>SalesTracker!F88</f>
        <v>0</v>
      </c>
      <c r="G84" s="323">
        <f>SalesTracker!G88</f>
        <v>0</v>
      </c>
      <c r="H84" s="323">
        <f>SalesTracker!H88</f>
        <v>0</v>
      </c>
      <c r="I84" s="324">
        <f>SalesTracker!J88</f>
        <v>0</v>
      </c>
      <c r="J84" s="325">
        <f>SalesTracker!K88</f>
        <v>0</v>
      </c>
      <c r="K84" s="326">
        <f>SalesTracker!L88</f>
        <v>0</v>
      </c>
      <c r="L84" s="326">
        <f>SalesTracker!M88</f>
        <v>0</v>
      </c>
      <c r="M84" s="327">
        <f>SalesTracker!Q88</f>
        <v>0</v>
      </c>
      <c r="N84" s="246">
        <f>SalesTracker!T88</f>
        <v>0</v>
      </c>
      <c r="O84" s="247">
        <f>SalesTracker!W88</f>
        <v>0</v>
      </c>
      <c r="P84" s="252">
        <f>SalesTracker!X88</f>
        <v>0</v>
      </c>
      <c r="Q84" s="253"/>
    </row>
    <row r="85" spans="1:17" s="251" customFormat="1" x14ac:dyDescent="0.25">
      <c r="A85" s="109">
        <f>SalesTracker!B89</f>
        <v>20160081</v>
      </c>
      <c r="B85" s="313" t="s">
        <v>641</v>
      </c>
      <c r="C85" s="322">
        <f>SalesTracker!C89</f>
        <v>0</v>
      </c>
      <c r="D85" s="322">
        <f>SalesTracker!D89</f>
        <v>0</v>
      </c>
      <c r="E85" s="322">
        <f>SalesTracker!E89</f>
        <v>0</v>
      </c>
      <c r="F85" s="322">
        <f>SalesTracker!F89</f>
        <v>0</v>
      </c>
      <c r="G85" s="323">
        <f>SalesTracker!G89</f>
        <v>0</v>
      </c>
      <c r="H85" s="323">
        <f>SalesTracker!H89</f>
        <v>0</v>
      </c>
      <c r="I85" s="324">
        <f>SalesTracker!J89</f>
        <v>0</v>
      </c>
      <c r="J85" s="325">
        <f>SalesTracker!K89</f>
        <v>0</v>
      </c>
      <c r="K85" s="326">
        <f>SalesTracker!L89</f>
        <v>0</v>
      </c>
      <c r="L85" s="326">
        <f>SalesTracker!M89</f>
        <v>0</v>
      </c>
      <c r="M85" s="327">
        <f>SalesTracker!Q89</f>
        <v>0</v>
      </c>
      <c r="N85" s="246">
        <f>SalesTracker!T89</f>
        <v>0</v>
      </c>
      <c r="O85" s="247">
        <f>SalesTracker!W89</f>
        <v>0</v>
      </c>
      <c r="P85" s="252">
        <f>SalesTracker!X89</f>
        <v>0</v>
      </c>
      <c r="Q85" s="253"/>
    </row>
    <row r="86" spans="1:17" s="251" customFormat="1" x14ac:dyDescent="0.25">
      <c r="A86" s="109">
        <f>SalesTracker!B90</f>
        <v>20160082</v>
      </c>
      <c r="B86" s="313" t="s">
        <v>641</v>
      </c>
      <c r="C86" s="322">
        <f>SalesTracker!C90</f>
        <v>0</v>
      </c>
      <c r="D86" s="322">
        <f>SalesTracker!D90</f>
        <v>0</v>
      </c>
      <c r="E86" s="322">
        <f>SalesTracker!E90</f>
        <v>0</v>
      </c>
      <c r="F86" s="322">
        <f>SalesTracker!F90</f>
        <v>0</v>
      </c>
      <c r="G86" s="323">
        <f>SalesTracker!G90</f>
        <v>0</v>
      </c>
      <c r="H86" s="323">
        <f>SalesTracker!H90</f>
        <v>0</v>
      </c>
      <c r="I86" s="324">
        <f>SalesTracker!J90</f>
        <v>0</v>
      </c>
      <c r="J86" s="325">
        <f>SalesTracker!K90</f>
        <v>0</v>
      </c>
      <c r="K86" s="326">
        <f>SalesTracker!L90</f>
        <v>0</v>
      </c>
      <c r="L86" s="326">
        <f>SalesTracker!M90</f>
        <v>0</v>
      </c>
      <c r="M86" s="327">
        <f>SalesTracker!Q90</f>
        <v>0</v>
      </c>
      <c r="N86" s="246">
        <f>SalesTracker!T90</f>
        <v>0</v>
      </c>
      <c r="O86" s="247">
        <f>SalesTracker!W90</f>
        <v>0</v>
      </c>
      <c r="P86" s="252">
        <f>SalesTracker!X90</f>
        <v>0</v>
      </c>
      <c r="Q86" s="253"/>
    </row>
    <row r="87" spans="1:17" s="251" customFormat="1" x14ac:dyDescent="0.25">
      <c r="A87" s="109">
        <f>SalesTracker!B91</f>
        <v>20160083</v>
      </c>
      <c r="B87" s="313" t="s">
        <v>641</v>
      </c>
      <c r="C87" s="322">
        <f>SalesTracker!C91</f>
        <v>0</v>
      </c>
      <c r="D87" s="322">
        <f>SalesTracker!D91</f>
        <v>0</v>
      </c>
      <c r="E87" s="322">
        <f>SalesTracker!E91</f>
        <v>0</v>
      </c>
      <c r="F87" s="329">
        <f>SalesTracker!F91</f>
        <v>0</v>
      </c>
      <c r="G87" s="323">
        <f>SalesTracker!G91</f>
        <v>0</v>
      </c>
      <c r="H87" s="323">
        <f>SalesTracker!H91</f>
        <v>0</v>
      </c>
      <c r="I87" s="324">
        <f>SalesTracker!J91</f>
        <v>0</v>
      </c>
      <c r="J87" s="325">
        <f>SalesTracker!K91</f>
        <v>0</v>
      </c>
      <c r="K87" s="326">
        <f>SalesTracker!L91</f>
        <v>0</v>
      </c>
      <c r="L87" s="326">
        <f>SalesTracker!M91</f>
        <v>0</v>
      </c>
      <c r="M87" s="327">
        <f>SalesTracker!Q91</f>
        <v>0</v>
      </c>
      <c r="N87" s="246">
        <f>SalesTracker!T91</f>
        <v>0</v>
      </c>
      <c r="O87" s="247">
        <f>SalesTracker!W91</f>
        <v>0</v>
      </c>
      <c r="P87" s="252">
        <f>SalesTracker!X91</f>
        <v>0</v>
      </c>
      <c r="Q87" s="253"/>
    </row>
    <row r="88" spans="1:17" s="251" customFormat="1" x14ac:dyDescent="0.25">
      <c r="A88" s="109">
        <f>SalesTracker!B92</f>
        <v>20160084</v>
      </c>
      <c r="B88" s="313" t="s">
        <v>641</v>
      </c>
      <c r="C88" s="322">
        <f>SalesTracker!C92</f>
        <v>0</v>
      </c>
      <c r="D88" s="322">
        <f>SalesTracker!D92</f>
        <v>0</v>
      </c>
      <c r="E88" s="322">
        <f>SalesTracker!E92</f>
        <v>0</v>
      </c>
      <c r="F88" s="322">
        <f>SalesTracker!F92</f>
        <v>0</v>
      </c>
      <c r="G88" s="323">
        <f>SalesTracker!G92</f>
        <v>0</v>
      </c>
      <c r="H88" s="323">
        <f>SalesTracker!H92</f>
        <v>0</v>
      </c>
      <c r="I88" s="324">
        <f>SalesTracker!J92</f>
        <v>0</v>
      </c>
      <c r="J88" s="325">
        <f>SalesTracker!K92</f>
        <v>0</v>
      </c>
      <c r="K88" s="326">
        <f>SalesTracker!L92</f>
        <v>0</v>
      </c>
      <c r="L88" s="326">
        <f>SalesTracker!M92</f>
        <v>0</v>
      </c>
      <c r="M88" s="327">
        <f>SalesTracker!Q92</f>
        <v>0</v>
      </c>
      <c r="N88" s="246">
        <f>SalesTracker!T92</f>
        <v>0</v>
      </c>
      <c r="O88" s="247">
        <f>SalesTracker!W92</f>
        <v>0</v>
      </c>
      <c r="P88" s="252">
        <f>SalesTracker!X92</f>
        <v>0</v>
      </c>
      <c r="Q88" s="253"/>
    </row>
    <row r="89" spans="1:17" s="251" customFormat="1" x14ac:dyDescent="0.25">
      <c r="A89" s="109">
        <f>SalesTracker!B93</f>
        <v>20160085</v>
      </c>
      <c r="B89" s="313" t="s">
        <v>641</v>
      </c>
      <c r="C89" s="322">
        <f>SalesTracker!C93</f>
        <v>0</v>
      </c>
      <c r="D89" s="322">
        <f>SalesTracker!D93</f>
        <v>0</v>
      </c>
      <c r="E89" s="322">
        <f>SalesTracker!E93</f>
        <v>0</v>
      </c>
      <c r="F89" s="322">
        <f>SalesTracker!F93</f>
        <v>0</v>
      </c>
      <c r="G89" s="323">
        <f>SalesTracker!G93</f>
        <v>0</v>
      </c>
      <c r="H89" s="323">
        <f>SalesTracker!H93</f>
        <v>0</v>
      </c>
      <c r="I89" s="324">
        <f>SalesTracker!J93</f>
        <v>0</v>
      </c>
      <c r="J89" s="325">
        <f>SalesTracker!K93</f>
        <v>0</v>
      </c>
      <c r="K89" s="326">
        <f>SalesTracker!L93</f>
        <v>0</v>
      </c>
      <c r="L89" s="326">
        <f>SalesTracker!M93</f>
        <v>0</v>
      </c>
      <c r="M89" s="327">
        <f>SalesTracker!Q93</f>
        <v>0</v>
      </c>
      <c r="N89" s="246">
        <f>SalesTracker!T93</f>
        <v>0</v>
      </c>
      <c r="O89" s="247">
        <f>SalesTracker!W93</f>
        <v>0</v>
      </c>
      <c r="P89" s="252">
        <f>SalesTracker!X93</f>
        <v>0</v>
      </c>
      <c r="Q89" s="253"/>
    </row>
    <row r="90" spans="1:17" s="251" customFormat="1" x14ac:dyDescent="0.25">
      <c r="A90" s="109">
        <f>SalesTracker!B94</f>
        <v>20160086</v>
      </c>
      <c r="B90" s="281" t="s">
        <v>640</v>
      </c>
      <c r="C90" s="322">
        <f>SalesTracker!C94</f>
        <v>0</v>
      </c>
      <c r="D90" s="322">
        <f>SalesTracker!D94</f>
        <v>0</v>
      </c>
      <c r="E90" s="322">
        <f>SalesTracker!E94</f>
        <v>0</v>
      </c>
      <c r="F90" s="322">
        <f>SalesTracker!F94</f>
        <v>0</v>
      </c>
      <c r="G90" s="323">
        <f>SalesTracker!G94</f>
        <v>0</v>
      </c>
      <c r="H90" s="323">
        <f>SalesTracker!H94</f>
        <v>0</v>
      </c>
      <c r="I90" s="324">
        <f>SalesTracker!J94</f>
        <v>0</v>
      </c>
      <c r="J90" s="325">
        <f>SalesTracker!K94</f>
        <v>0</v>
      </c>
      <c r="K90" s="326">
        <f>SalesTracker!L94</f>
        <v>0</v>
      </c>
      <c r="L90" s="326">
        <f>SalesTracker!M94</f>
        <v>0</v>
      </c>
      <c r="M90" s="327">
        <f>SalesTracker!Q94</f>
        <v>0</v>
      </c>
      <c r="N90" s="246">
        <f>SalesTracker!T94</f>
        <v>0</v>
      </c>
      <c r="O90" s="247">
        <f>SalesTracker!W94</f>
        <v>0</v>
      </c>
      <c r="P90" s="252">
        <f>SalesTracker!X94</f>
        <v>0</v>
      </c>
      <c r="Q90" s="253"/>
    </row>
    <row r="91" spans="1:17" s="251" customFormat="1" x14ac:dyDescent="0.25">
      <c r="A91" s="109">
        <f>SalesTracker!B95</f>
        <v>20160087</v>
      </c>
      <c r="B91" s="281" t="s">
        <v>640</v>
      </c>
      <c r="C91" s="322">
        <f>SalesTracker!C95</f>
        <v>0</v>
      </c>
      <c r="D91" s="322">
        <f>SalesTracker!D95</f>
        <v>0</v>
      </c>
      <c r="E91" s="322">
        <f>SalesTracker!E95</f>
        <v>0</v>
      </c>
      <c r="F91" s="322">
        <f>SalesTracker!F95</f>
        <v>0</v>
      </c>
      <c r="G91" s="323">
        <f>SalesTracker!G95</f>
        <v>0</v>
      </c>
      <c r="H91" s="323">
        <f>SalesTracker!H95</f>
        <v>0</v>
      </c>
      <c r="I91" s="324">
        <f>SalesTracker!J95</f>
        <v>0</v>
      </c>
      <c r="J91" s="325">
        <f>SalesTracker!K95</f>
        <v>0</v>
      </c>
      <c r="K91" s="326">
        <f>SalesTracker!L95</f>
        <v>0</v>
      </c>
      <c r="L91" s="326">
        <f>SalesTracker!M95</f>
        <v>0</v>
      </c>
      <c r="M91" s="327">
        <f>SalesTracker!Q95</f>
        <v>0</v>
      </c>
      <c r="N91" s="246">
        <f>SalesTracker!T95</f>
        <v>0</v>
      </c>
      <c r="O91" s="247">
        <f>SalesTracker!W95</f>
        <v>0</v>
      </c>
      <c r="P91" s="252">
        <f>SalesTracker!X95</f>
        <v>0</v>
      </c>
      <c r="Q91" s="253"/>
    </row>
    <row r="92" spans="1:17" s="251" customFormat="1" x14ac:dyDescent="0.25">
      <c r="A92" s="109">
        <f>SalesTracker!B96</f>
        <v>20160088</v>
      </c>
      <c r="B92" s="313" t="s">
        <v>641</v>
      </c>
      <c r="C92" s="322">
        <f>SalesTracker!C96</f>
        <v>0</v>
      </c>
      <c r="D92" s="322">
        <f>SalesTracker!D96</f>
        <v>0</v>
      </c>
      <c r="E92" s="322">
        <f>SalesTracker!E96</f>
        <v>0</v>
      </c>
      <c r="F92" s="322">
        <f>SalesTracker!F96</f>
        <v>0</v>
      </c>
      <c r="G92" s="323">
        <f>SalesTracker!G96</f>
        <v>0</v>
      </c>
      <c r="H92" s="323">
        <f>SalesTracker!H96</f>
        <v>0</v>
      </c>
      <c r="I92" s="324">
        <f>SalesTracker!J96</f>
        <v>0</v>
      </c>
      <c r="J92" s="325">
        <f>SalesTracker!K96</f>
        <v>0</v>
      </c>
      <c r="K92" s="326">
        <f>SalesTracker!L96</f>
        <v>0</v>
      </c>
      <c r="L92" s="326">
        <f>SalesTracker!M96</f>
        <v>0</v>
      </c>
      <c r="M92" s="327">
        <f>SalesTracker!Q96</f>
        <v>0</v>
      </c>
      <c r="N92" s="246">
        <f>SalesTracker!T96</f>
        <v>0</v>
      </c>
      <c r="O92" s="247">
        <f>SalesTracker!W96</f>
        <v>0</v>
      </c>
      <c r="P92" s="252">
        <f>SalesTracker!X96</f>
        <v>0</v>
      </c>
      <c r="Q92" s="253"/>
    </row>
    <row r="93" spans="1:17" s="251" customFormat="1" x14ac:dyDescent="0.25">
      <c r="A93" s="333">
        <f>SalesTracker!B97</f>
        <v>20160089</v>
      </c>
      <c r="B93" s="334" t="s">
        <v>639</v>
      </c>
      <c r="C93" s="352">
        <f>SalesTracker!C97</f>
        <v>0</v>
      </c>
      <c r="D93" s="352">
        <f>SalesTracker!D97</f>
        <v>0</v>
      </c>
      <c r="E93" s="352">
        <f>SalesTracker!E97</f>
        <v>0</v>
      </c>
      <c r="F93" s="352">
        <f>SalesTracker!F97</f>
        <v>0</v>
      </c>
      <c r="G93" s="336">
        <f>SalesTracker!G97</f>
        <v>0</v>
      </c>
      <c r="H93" s="336">
        <f>SalesTracker!H97</f>
        <v>0</v>
      </c>
      <c r="I93" s="353">
        <f>SalesTracker!J97</f>
        <v>0</v>
      </c>
      <c r="J93" s="354">
        <f>SalesTracker!K97</f>
        <v>0</v>
      </c>
      <c r="K93" s="355">
        <f>SalesTracker!L97</f>
        <v>0</v>
      </c>
      <c r="L93" s="355">
        <f>SalesTracker!M97</f>
        <v>0</v>
      </c>
      <c r="M93" s="335">
        <f>SalesTracker!Q97</f>
        <v>0</v>
      </c>
      <c r="N93" s="246">
        <f>SalesTracker!T97</f>
        <v>0</v>
      </c>
      <c r="O93" s="247">
        <f>SalesTracker!W97</f>
        <v>0</v>
      </c>
      <c r="P93" s="252">
        <f>SalesTracker!X97</f>
        <v>0</v>
      </c>
      <c r="Q93" s="253"/>
    </row>
    <row r="94" spans="1:17" s="251" customFormat="1" x14ac:dyDescent="0.25">
      <c r="A94" s="109">
        <f>SalesTracker!B98</f>
        <v>20160090</v>
      </c>
      <c r="B94" s="282" t="s">
        <v>639</v>
      </c>
      <c r="C94" s="322">
        <f>SalesTracker!C98</f>
        <v>0</v>
      </c>
      <c r="D94" s="322">
        <f>SalesTracker!D98</f>
        <v>0</v>
      </c>
      <c r="E94" s="322">
        <f>SalesTracker!E98</f>
        <v>0</v>
      </c>
      <c r="F94" s="322">
        <f>SalesTracker!F98</f>
        <v>0</v>
      </c>
      <c r="G94" s="323">
        <f>SalesTracker!G98</f>
        <v>0</v>
      </c>
      <c r="H94" s="323">
        <f>SalesTracker!H98</f>
        <v>0</v>
      </c>
      <c r="I94" s="324">
        <f>SalesTracker!J98</f>
        <v>0</v>
      </c>
      <c r="J94" s="325">
        <f>SalesTracker!K98</f>
        <v>0</v>
      </c>
      <c r="K94" s="326">
        <f>SalesTracker!L98</f>
        <v>0</v>
      </c>
      <c r="L94" s="326">
        <f>SalesTracker!M98</f>
        <v>0</v>
      </c>
      <c r="M94" s="327">
        <f>SalesTracker!Q98</f>
        <v>0</v>
      </c>
      <c r="N94" s="246">
        <f>SalesTracker!T98</f>
        <v>0</v>
      </c>
      <c r="O94" s="247">
        <f>SalesTracker!W98</f>
        <v>0</v>
      </c>
      <c r="P94" s="252">
        <f>SalesTracker!X98</f>
        <v>0</v>
      </c>
      <c r="Q94" s="253"/>
    </row>
    <row r="95" spans="1:17" s="251" customFormat="1" x14ac:dyDescent="0.25">
      <c r="A95" s="333">
        <f>SalesTracker!B99</f>
        <v>20160091</v>
      </c>
      <c r="B95" s="334" t="s">
        <v>639</v>
      </c>
      <c r="C95" s="352">
        <f>SalesTracker!C99</f>
        <v>0</v>
      </c>
      <c r="D95" s="352">
        <f>SalesTracker!D99</f>
        <v>0</v>
      </c>
      <c r="E95" s="352">
        <f>SalesTracker!E99</f>
        <v>0</v>
      </c>
      <c r="F95" s="352">
        <f>SalesTracker!F99</f>
        <v>0</v>
      </c>
      <c r="G95" s="336">
        <f>SalesTracker!G99</f>
        <v>0</v>
      </c>
      <c r="H95" s="336">
        <f>SalesTracker!H99</f>
        <v>0</v>
      </c>
      <c r="I95" s="353">
        <f>SalesTracker!J99</f>
        <v>0</v>
      </c>
      <c r="J95" s="354">
        <f>SalesTracker!K99</f>
        <v>0</v>
      </c>
      <c r="K95" s="355">
        <f>SalesTracker!L99</f>
        <v>0</v>
      </c>
      <c r="L95" s="355">
        <f>SalesTracker!M99</f>
        <v>0</v>
      </c>
      <c r="M95" s="335">
        <f>SalesTracker!Q99</f>
        <v>0</v>
      </c>
      <c r="N95" s="246">
        <f>SalesTracker!T99</f>
        <v>0</v>
      </c>
      <c r="O95" s="247">
        <f>SalesTracker!W99</f>
        <v>0</v>
      </c>
      <c r="P95" s="252">
        <f>SalesTracker!X99</f>
        <v>0</v>
      </c>
      <c r="Q95" s="253"/>
    </row>
    <row r="96" spans="1:17" s="251" customFormat="1" x14ac:dyDescent="0.25">
      <c r="A96" s="109">
        <f>SalesTracker!B100</f>
        <v>20160092</v>
      </c>
      <c r="B96" s="282" t="s">
        <v>639</v>
      </c>
      <c r="C96" s="322">
        <f>SalesTracker!C100</f>
        <v>0</v>
      </c>
      <c r="D96" s="322">
        <f>SalesTracker!D100</f>
        <v>0</v>
      </c>
      <c r="E96" s="330">
        <f>SalesTracker!E100</f>
        <v>0</v>
      </c>
      <c r="F96" s="322">
        <f>SalesTracker!F100</f>
        <v>0</v>
      </c>
      <c r="G96" s="323">
        <f>SalesTracker!G100</f>
        <v>0</v>
      </c>
      <c r="H96" s="323">
        <f>SalesTracker!H100</f>
        <v>0</v>
      </c>
      <c r="I96" s="324">
        <f>SalesTracker!J100</f>
        <v>0</v>
      </c>
      <c r="J96" s="325">
        <f>SalesTracker!K100</f>
        <v>0</v>
      </c>
      <c r="K96" s="326">
        <f>SalesTracker!L100</f>
        <v>0</v>
      </c>
      <c r="L96" s="326">
        <f>SalesTracker!M100</f>
        <v>0</v>
      </c>
      <c r="M96" s="327">
        <f>SalesTracker!Q100</f>
        <v>0</v>
      </c>
      <c r="N96" s="246">
        <f>SalesTracker!T100</f>
        <v>0</v>
      </c>
      <c r="O96" s="247">
        <f>SalesTracker!W100</f>
        <v>0</v>
      </c>
      <c r="P96" s="252">
        <f>SalesTracker!X100</f>
        <v>0</v>
      </c>
      <c r="Q96" s="253"/>
    </row>
    <row r="97" spans="1:17" s="251" customFormat="1" x14ac:dyDescent="0.25">
      <c r="A97" s="333">
        <f>SalesTracker!B101</f>
        <v>20160093</v>
      </c>
      <c r="B97" s="334" t="s">
        <v>639</v>
      </c>
      <c r="C97" s="352">
        <f>SalesTracker!C101</f>
        <v>0</v>
      </c>
      <c r="D97" s="352">
        <f>SalesTracker!D101</f>
        <v>0</v>
      </c>
      <c r="E97" s="356">
        <f>SalesTracker!E101</f>
        <v>0</v>
      </c>
      <c r="F97" s="352">
        <f>SalesTracker!F101</f>
        <v>0</v>
      </c>
      <c r="G97" s="336">
        <f>SalesTracker!G101</f>
        <v>0</v>
      </c>
      <c r="H97" s="336">
        <f>SalesTracker!H101</f>
        <v>0</v>
      </c>
      <c r="I97" s="353">
        <f>SalesTracker!J101</f>
        <v>0</v>
      </c>
      <c r="J97" s="354">
        <f>SalesTracker!K101</f>
        <v>0</v>
      </c>
      <c r="K97" s="355">
        <f>SalesTracker!L101</f>
        <v>0</v>
      </c>
      <c r="L97" s="355">
        <f>SalesTracker!M101</f>
        <v>0</v>
      </c>
      <c r="M97" s="335">
        <f>SalesTracker!Q101</f>
        <v>0</v>
      </c>
      <c r="N97" s="246">
        <f>SalesTracker!T101</f>
        <v>0</v>
      </c>
      <c r="O97" s="247">
        <f>SalesTracker!W101</f>
        <v>0</v>
      </c>
      <c r="P97" s="252">
        <f>SalesTracker!X101</f>
        <v>0</v>
      </c>
      <c r="Q97" s="253"/>
    </row>
    <row r="98" spans="1:17" s="251" customFormat="1" x14ac:dyDescent="0.25">
      <c r="A98" s="109">
        <f>SalesTracker!B102</f>
        <v>20160094</v>
      </c>
      <c r="B98" s="313" t="s">
        <v>641</v>
      </c>
      <c r="C98" s="322">
        <f>SalesTracker!C102</f>
        <v>0</v>
      </c>
      <c r="D98" s="322">
        <f>SalesTracker!D102</f>
        <v>0</v>
      </c>
      <c r="E98" s="330">
        <f>SalesTracker!E102</f>
        <v>0</v>
      </c>
      <c r="F98" s="322">
        <f>SalesTracker!F102</f>
        <v>0</v>
      </c>
      <c r="G98" s="323">
        <f>SalesTracker!G102</f>
        <v>0</v>
      </c>
      <c r="H98" s="323">
        <f>SalesTracker!H102</f>
        <v>0</v>
      </c>
      <c r="I98" s="324">
        <f>SalesTracker!J102</f>
        <v>0</v>
      </c>
      <c r="J98" s="325">
        <f>SalesTracker!K102</f>
        <v>0</v>
      </c>
      <c r="K98" s="326">
        <f>SalesTracker!L102</f>
        <v>0</v>
      </c>
      <c r="L98" s="326">
        <f>SalesTracker!M102</f>
        <v>0</v>
      </c>
      <c r="M98" s="327">
        <f>SalesTracker!Q102</f>
        <v>0</v>
      </c>
      <c r="N98" s="246">
        <f>SalesTracker!T102</f>
        <v>0</v>
      </c>
      <c r="O98" s="247">
        <f>SalesTracker!W102</f>
        <v>0</v>
      </c>
      <c r="P98" s="252">
        <f>SalesTracker!X102</f>
        <v>0</v>
      </c>
      <c r="Q98" s="253"/>
    </row>
    <row r="99" spans="1:17" s="251" customFormat="1" x14ac:dyDescent="0.25">
      <c r="A99" s="109">
        <f>SalesTracker!B103</f>
        <v>20160095</v>
      </c>
      <c r="B99" s="313" t="s">
        <v>641</v>
      </c>
      <c r="C99" s="322">
        <f>SalesTracker!C103</f>
        <v>0</v>
      </c>
      <c r="D99" s="322">
        <f>SalesTracker!D103</f>
        <v>0</v>
      </c>
      <c r="E99" s="330">
        <f>SalesTracker!E103</f>
        <v>0</v>
      </c>
      <c r="F99" s="322">
        <f>SalesTracker!F103</f>
        <v>0</v>
      </c>
      <c r="G99" s="323">
        <f>SalesTracker!G103</f>
        <v>0</v>
      </c>
      <c r="H99" s="323">
        <f>SalesTracker!H103</f>
        <v>0</v>
      </c>
      <c r="I99" s="324">
        <f>SalesTracker!J103</f>
        <v>0</v>
      </c>
      <c r="J99" s="325">
        <f>SalesTracker!K103</f>
        <v>0</v>
      </c>
      <c r="K99" s="326">
        <f>SalesTracker!L103</f>
        <v>0</v>
      </c>
      <c r="L99" s="326">
        <f>SalesTracker!M103</f>
        <v>0</v>
      </c>
      <c r="M99" s="327">
        <f>SalesTracker!Q103</f>
        <v>0</v>
      </c>
      <c r="N99" s="246">
        <f>SalesTracker!T103</f>
        <v>0</v>
      </c>
      <c r="O99" s="247">
        <f>SalesTracker!W103</f>
        <v>0</v>
      </c>
      <c r="P99" s="252">
        <f>SalesTracker!X103</f>
        <v>0</v>
      </c>
      <c r="Q99" s="253"/>
    </row>
    <row r="100" spans="1:17" s="251" customFormat="1" x14ac:dyDescent="0.25">
      <c r="A100" s="109">
        <f>SalesTracker!B104</f>
        <v>20160096</v>
      </c>
      <c r="B100" s="282" t="s">
        <v>639</v>
      </c>
      <c r="C100" s="322">
        <f>SalesTracker!C104</f>
        <v>0</v>
      </c>
      <c r="D100" s="322">
        <f>SalesTracker!D104</f>
        <v>0</v>
      </c>
      <c r="E100" s="330">
        <f>SalesTracker!E104</f>
        <v>0</v>
      </c>
      <c r="F100" s="322">
        <f>SalesTracker!F104</f>
        <v>0</v>
      </c>
      <c r="G100" s="323">
        <f>SalesTracker!G104</f>
        <v>0</v>
      </c>
      <c r="H100" s="323">
        <f>SalesTracker!H104</f>
        <v>0</v>
      </c>
      <c r="I100" s="324">
        <f>SalesTracker!J104</f>
        <v>0</v>
      </c>
      <c r="J100" s="325">
        <f>SalesTracker!K104</f>
        <v>0</v>
      </c>
      <c r="K100" s="326">
        <f>SalesTracker!L104</f>
        <v>0</v>
      </c>
      <c r="L100" s="326">
        <f>SalesTracker!M104</f>
        <v>0</v>
      </c>
      <c r="M100" s="327">
        <f>SalesTracker!Q104</f>
        <v>0</v>
      </c>
      <c r="N100" s="246">
        <f>SalesTracker!T104</f>
        <v>0</v>
      </c>
      <c r="O100" s="247">
        <f>SalesTracker!W104</f>
        <v>0</v>
      </c>
      <c r="P100" s="252">
        <f>SalesTracker!X104</f>
        <v>0</v>
      </c>
      <c r="Q100" s="253"/>
    </row>
    <row r="101" spans="1:17" s="251" customFormat="1" x14ac:dyDescent="0.25">
      <c r="A101" s="109">
        <f>SalesTracker!B105</f>
        <v>20160097</v>
      </c>
      <c r="B101" s="282" t="s">
        <v>639</v>
      </c>
      <c r="C101" s="322">
        <f>SalesTracker!C105</f>
        <v>0</v>
      </c>
      <c r="D101" s="322">
        <f>SalesTracker!D105</f>
        <v>0</v>
      </c>
      <c r="E101" s="330">
        <f>SalesTracker!E105</f>
        <v>0</v>
      </c>
      <c r="F101" s="322">
        <f>SalesTracker!F105</f>
        <v>0</v>
      </c>
      <c r="G101" s="323">
        <f>SalesTracker!G105</f>
        <v>0</v>
      </c>
      <c r="H101" s="323">
        <f>SalesTracker!H105</f>
        <v>0</v>
      </c>
      <c r="I101" s="324">
        <f>SalesTracker!J105</f>
        <v>0</v>
      </c>
      <c r="J101" s="325">
        <f>SalesTracker!K105</f>
        <v>0</v>
      </c>
      <c r="K101" s="326">
        <f>SalesTracker!L105</f>
        <v>0</v>
      </c>
      <c r="L101" s="326">
        <f>SalesTracker!M105</f>
        <v>0</v>
      </c>
      <c r="M101" s="327">
        <f>SalesTracker!Q105</f>
        <v>0</v>
      </c>
      <c r="N101" s="246">
        <f>SalesTracker!T105</f>
        <v>0</v>
      </c>
      <c r="O101" s="247">
        <f>SalesTracker!W105</f>
        <v>0</v>
      </c>
      <c r="P101" s="252">
        <f>SalesTracker!X105</f>
        <v>0</v>
      </c>
      <c r="Q101" s="253"/>
    </row>
    <row r="102" spans="1:17" s="251" customFormat="1" x14ac:dyDescent="0.25">
      <c r="A102" s="333">
        <f>SalesTracker!B106</f>
        <v>20160098</v>
      </c>
      <c r="B102" s="334" t="s">
        <v>639</v>
      </c>
      <c r="C102" s="352">
        <f>SalesTracker!C106</f>
        <v>0</v>
      </c>
      <c r="D102" s="352">
        <f>SalesTracker!D106</f>
        <v>0</v>
      </c>
      <c r="E102" s="352">
        <f>SalesTracker!E106</f>
        <v>0</v>
      </c>
      <c r="F102" s="352">
        <f>SalesTracker!F106</f>
        <v>0</v>
      </c>
      <c r="G102" s="336">
        <f>SalesTracker!G106</f>
        <v>0</v>
      </c>
      <c r="H102" s="336">
        <f>SalesTracker!H106</f>
        <v>0</v>
      </c>
      <c r="I102" s="353">
        <f>SalesTracker!J106</f>
        <v>0</v>
      </c>
      <c r="J102" s="354">
        <f>SalesTracker!K106</f>
        <v>0</v>
      </c>
      <c r="K102" s="355">
        <f>SalesTracker!L106</f>
        <v>0</v>
      </c>
      <c r="L102" s="355">
        <f>SalesTracker!M106</f>
        <v>0</v>
      </c>
      <c r="M102" s="335">
        <f>SalesTracker!Q106</f>
        <v>0</v>
      </c>
      <c r="N102" s="246">
        <f>SalesTracker!T106</f>
        <v>0</v>
      </c>
      <c r="O102" s="247">
        <f>SalesTracker!W106</f>
        <v>0</v>
      </c>
      <c r="P102" s="252">
        <f>SalesTracker!X106</f>
        <v>0</v>
      </c>
      <c r="Q102" s="253"/>
    </row>
    <row r="103" spans="1:17" s="251" customFormat="1" x14ac:dyDescent="0.25">
      <c r="A103" s="109">
        <f>SalesTracker!B107</f>
        <v>20160099</v>
      </c>
      <c r="B103" s="282" t="s">
        <v>639</v>
      </c>
      <c r="C103" s="322">
        <f>SalesTracker!C107</f>
        <v>0</v>
      </c>
      <c r="D103" s="322">
        <f>SalesTracker!D107</f>
        <v>0</v>
      </c>
      <c r="E103" s="322">
        <f>SalesTracker!E107</f>
        <v>0</v>
      </c>
      <c r="F103" s="322">
        <f>SalesTracker!F107</f>
        <v>0</v>
      </c>
      <c r="G103" s="323">
        <f>SalesTracker!G107</f>
        <v>0</v>
      </c>
      <c r="H103" s="323">
        <f>SalesTracker!H107</f>
        <v>0</v>
      </c>
      <c r="I103" s="324">
        <f>SalesTracker!J107</f>
        <v>0</v>
      </c>
      <c r="J103" s="325">
        <f>SalesTracker!K107</f>
        <v>0</v>
      </c>
      <c r="K103" s="326">
        <f>SalesTracker!L107</f>
        <v>0</v>
      </c>
      <c r="L103" s="326">
        <f>SalesTracker!M107</f>
        <v>0</v>
      </c>
      <c r="M103" s="327">
        <f>SalesTracker!Q107</f>
        <v>0</v>
      </c>
      <c r="N103" s="246">
        <f>SalesTracker!T107</f>
        <v>0</v>
      </c>
      <c r="O103" s="247">
        <f>SalesTracker!W107</f>
        <v>0</v>
      </c>
      <c r="P103" s="252">
        <f>SalesTracker!X107</f>
        <v>0</v>
      </c>
      <c r="Q103" s="253"/>
    </row>
    <row r="104" spans="1:17" s="251" customFormat="1" x14ac:dyDescent="0.25">
      <c r="A104" s="109">
        <f>SalesTracker!B108</f>
        <v>20160100</v>
      </c>
      <c r="B104" s="282" t="s">
        <v>639</v>
      </c>
      <c r="C104" s="322">
        <f>SalesTracker!C108</f>
        <v>0</v>
      </c>
      <c r="D104" s="322">
        <f>SalesTracker!D108</f>
        <v>0</v>
      </c>
      <c r="E104" s="322">
        <f>SalesTracker!E108</f>
        <v>0</v>
      </c>
      <c r="F104" s="322">
        <f>SalesTracker!F108</f>
        <v>0</v>
      </c>
      <c r="G104" s="323">
        <f>SalesTracker!G108</f>
        <v>0</v>
      </c>
      <c r="H104" s="323">
        <f>SalesTracker!H108</f>
        <v>0</v>
      </c>
      <c r="I104" s="324">
        <f>SalesTracker!J108</f>
        <v>0</v>
      </c>
      <c r="J104" s="325">
        <f>SalesTracker!K108</f>
        <v>0</v>
      </c>
      <c r="K104" s="326">
        <f>SalesTracker!L108</f>
        <v>0</v>
      </c>
      <c r="L104" s="326">
        <f>SalesTracker!M108</f>
        <v>0</v>
      </c>
      <c r="M104" s="327">
        <f>SalesTracker!Q108</f>
        <v>0</v>
      </c>
      <c r="N104" s="246">
        <f>SalesTracker!T108</f>
        <v>0</v>
      </c>
      <c r="O104" s="247">
        <f>SalesTracker!W108</f>
        <v>0</v>
      </c>
      <c r="P104" s="252">
        <f>SalesTracker!X108</f>
        <v>0</v>
      </c>
      <c r="Q104" s="253"/>
    </row>
    <row r="105" spans="1:17" s="251" customFormat="1" x14ac:dyDescent="0.25">
      <c r="A105" s="333">
        <f>SalesTracker!B109</f>
        <v>20160101</v>
      </c>
      <c r="B105" s="334" t="s">
        <v>639</v>
      </c>
      <c r="C105" s="352">
        <f>SalesTracker!C109</f>
        <v>0</v>
      </c>
      <c r="D105" s="352">
        <f>SalesTracker!D109</f>
        <v>0</v>
      </c>
      <c r="E105" s="352">
        <f>SalesTracker!E109</f>
        <v>0</v>
      </c>
      <c r="F105" s="352">
        <f>SalesTracker!F109</f>
        <v>0</v>
      </c>
      <c r="G105" s="336">
        <f>SalesTracker!G109</f>
        <v>0</v>
      </c>
      <c r="H105" s="336">
        <f>SalesTracker!H109</f>
        <v>0</v>
      </c>
      <c r="I105" s="353">
        <f>SalesTracker!J109</f>
        <v>0</v>
      </c>
      <c r="J105" s="354">
        <f>SalesTracker!K109</f>
        <v>0</v>
      </c>
      <c r="K105" s="355">
        <f>SalesTracker!L109</f>
        <v>0</v>
      </c>
      <c r="L105" s="355">
        <f>SalesTracker!M109</f>
        <v>0</v>
      </c>
      <c r="M105" s="335">
        <f>SalesTracker!Q109</f>
        <v>0</v>
      </c>
      <c r="N105" s="246">
        <f>SalesTracker!T109</f>
        <v>0</v>
      </c>
      <c r="O105" s="247">
        <f>SalesTracker!W109</f>
        <v>0</v>
      </c>
      <c r="P105" s="252">
        <f>SalesTracker!X109</f>
        <v>0</v>
      </c>
      <c r="Q105" s="253"/>
    </row>
    <row r="106" spans="1:17" s="251" customFormat="1" x14ac:dyDescent="0.25">
      <c r="A106" s="333">
        <f>SalesTracker!B110</f>
        <v>20160102</v>
      </c>
      <c r="B106" s="334" t="s">
        <v>639</v>
      </c>
      <c r="C106" s="352">
        <f>SalesTracker!C110</f>
        <v>0</v>
      </c>
      <c r="D106" s="352">
        <f>SalesTracker!D110</f>
        <v>0</v>
      </c>
      <c r="E106" s="352">
        <f>SalesTracker!E110</f>
        <v>0</v>
      </c>
      <c r="F106" s="352">
        <f>SalesTracker!F110</f>
        <v>0</v>
      </c>
      <c r="G106" s="336">
        <f>SalesTracker!G110</f>
        <v>0</v>
      </c>
      <c r="H106" s="336">
        <f>SalesTracker!H110</f>
        <v>0</v>
      </c>
      <c r="I106" s="353">
        <f>SalesTracker!J110</f>
        <v>0</v>
      </c>
      <c r="J106" s="354">
        <f>SalesTracker!K110</f>
        <v>0</v>
      </c>
      <c r="K106" s="355">
        <f>SalesTracker!L110</f>
        <v>0</v>
      </c>
      <c r="L106" s="355">
        <f>SalesTracker!M110</f>
        <v>0</v>
      </c>
      <c r="M106" s="335">
        <f>SalesTracker!Q110</f>
        <v>0</v>
      </c>
      <c r="N106" s="246">
        <f>SalesTracker!T110</f>
        <v>0</v>
      </c>
      <c r="O106" s="247">
        <f>SalesTracker!W110</f>
        <v>0</v>
      </c>
      <c r="P106" s="252">
        <f>SalesTracker!X110</f>
        <v>0</v>
      </c>
      <c r="Q106" s="253"/>
    </row>
    <row r="107" spans="1:17" s="251" customFormat="1" x14ac:dyDescent="0.25">
      <c r="A107" s="333">
        <f>SalesTracker!B111</f>
        <v>20160103</v>
      </c>
      <c r="B107" s="334" t="s">
        <v>639</v>
      </c>
      <c r="C107" s="352">
        <f>SalesTracker!C111</f>
        <v>0</v>
      </c>
      <c r="D107" s="352">
        <f>SalesTracker!D111</f>
        <v>0</v>
      </c>
      <c r="E107" s="352">
        <f>SalesTracker!E111</f>
        <v>0</v>
      </c>
      <c r="F107" s="352">
        <f>SalesTracker!F111</f>
        <v>0</v>
      </c>
      <c r="G107" s="336">
        <f>SalesTracker!G111</f>
        <v>0</v>
      </c>
      <c r="H107" s="336">
        <f>SalesTracker!H111</f>
        <v>0</v>
      </c>
      <c r="I107" s="353">
        <f>SalesTracker!J111</f>
        <v>0</v>
      </c>
      <c r="J107" s="354">
        <f>SalesTracker!K111</f>
        <v>0</v>
      </c>
      <c r="K107" s="355">
        <f>SalesTracker!L111</f>
        <v>0</v>
      </c>
      <c r="L107" s="355">
        <f>SalesTracker!M111</f>
        <v>0</v>
      </c>
      <c r="M107" s="335">
        <f>SalesTracker!Q111</f>
        <v>0</v>
      </c>
      <c r="N107" s="246">
        <f>SalesTracker!T111</f>
        <v>0</v>
      </c>
      <c r="O107" s="247">
        <f>SalesTracker!W111</f>
        <v>0</v>
      </c>
      <c r="P107" s="252">
        <f>SalesTracker!X111</f>
        <v>0</v>
      </c>
      <c r="Q107" s="253"/>
    </row>
    <row r="108" spans="1:17" s="251" customFormat="1" x14ac:dyDescent="0.25">
      <c r="A108" s="333">
        <f>SalesTracker!B112</f>
        <v>20160104</v>
      </c>
      <c r="B108" s="334" t="s">
        <v>639</v>
      </c>
      <c r="C108" s="352">
        <f>SalesTracker!C112</f>
        <v>0</v>
      </c>
      <c r="D108" s="352">
        <f>SalesTracker!D112</f>
        <v>0</v>
      </c>
      <c r="E108" s="352">
        <f>SalesTracker!E112</f>
        <v>0</v>
      </c>
      <c r="F108" s="352">
        <f>SalesTracker!F112</f>
        <v>0</v>
      </c>
      <c r="G108" s="336">
        <f>SalesTracker!G112</f>
        <v>0</v>
      </c>
      <c r="H108" s="336">
        <f>SalesTracker!H112</f>
        <v>0</v>
      </c>
      <c r="I108" s="353">
        <f>SalesTracker!J112</f>
        <v>0</v>
      </c>
      <c r="J108" s="354">
        <f>SalesTracker!K112</f>
        <v>0</v>
      </c>
      <c r="K108" s="355">
        <f>SalesTracker!L112</f>
        <v>0</v>
      </c>
      <c r="L108" s="355">
        <f>SalesTracker!M112</f>
        <v>0</v>
      </c>
      <c r="M108" s="335">
        <f>SalesTracker!Q112</f>
        <v>0</v>
      </c>
      <c r="N108" s="283">
        <f>SalesTracker!T112</f>
        <v>0</v>
      </c>
      <c r="O108" s="247">
        <f>SalesTracker!W112</f>
        <v>0</v>
      </c>
      <c r="P108" s="252">
        <f>SalesTracker!X112</f>
        <v>0</v>
      </c>
      <c r="Q108" s="253"/>
    </row>
    <row r="109" spans="1:17" s="253" customFormat="1" x14ac:dyDescent="0.25">
      <c r="A109" s="333">
        <f>SalesTracker!B113</f>
        <v>20160105</v>
      </c>
      <c r="B109" s="334" t="s">
        <v>639</v>
      </c>
      <c r="C109" s="352">
        <f>SalesTracker!C113</f>
        <v>0</v>
      </c>
      <c r="D109" s="352">
        <f>SalesTracker!D113</f>
        <v>0</v>
      </c>
      <c r="E109" s="352">
        <f>SalesTracker!E113</f>
        <v>0</v>
      </c>
      <c r="F109" s="352">
        <f>SalesTracker!F113</f>
        <v>0</v>
      </c>
      <c r="G109" s="336">
        <f>SalesTracker!G113</f>
        <v>0</v>
      </c>
      <c r="H109" s="336">
        <f>SalesTracker!H113</f>
        <v>0</v>
      </c>
      <c r="I109" s="353">
        <f>SalesTracker!J113</f>
        <v>0</v>
      </c>
      <c r="J109" s="354">
        <f>SalesTracker!K113</f>
        <v>0</v>
      </c>
      <c r="K109" s="355">
        <f>SalesTracker!L113</f>
        <v>0</v>
      </c>
      <c r="L109" s="355">
        <f>SalesTracker!M113</f>
        <v>0</v>
      </c>
      <c r="M109" s="335">
        <f>SalesTracker!Q113</f>
        <v>0</v>
      </c>
      <c r="N109" s="284">
        <f>SalesTracker!T113</f>
        <v>0</v>
      </c>
      <c r="O109" s="285">
        <f>SalesTracker!W113</f>
        <v>0</v>
      </c>
      <c r="P109" s="286">
        <f>SalesTracker!X113</f>
        <v>0</v>
      </c>
    </row>
    <row r="110" spans="1:17" s="251" customFormat="1" x14ac:dyDescent="0.25">
      <c r="A110" s="109">
        <f>SalesTracker!B114</f>
        <v>20160106</v>
      </c>
      <c r="B110" s="282" t="s">
        <v>639</v>
      </c>
      <c r="C110" s="322">
        <f>SalesTracker!C114</f>
        <v>0</v>
      </c>
      <c r="D110" s="322">
        <f>SalesTracker!D114</f>
        <v>0</v>
      </c>
      <c r="E110" s="322">
        <f>SalesTracker!E114</f>
        <v>0</v>
      </c>
      <c r="F110" s="322">
        <f>SalesTracker!F114</f>
        <v>0</v>
      </c>
      <c r="G110" s="323">
        <f>SalesTracker!G114</f>
        <v>0</v>
      </c>
      <c r="H110" s="323">
        <f>SalesTracker!H114</f>
        <v>0</v>
      </c>
      <c r="I110" s="324">
        <f>SalesTracker!J114</f>
        <v>0</v>
      </c>
      <c r="J110" s="325">
        <f>SalesTracker!K114</f>
        <v>0</v>
      </c>
      <c r="K110" s="326">
        <f>SalesTracker!L114</f>
        <v>0</v>
      </c>
      <c r="L110" s="326">
        <f>SalesTracker!M114</f>
        <v>0</v>
      </c>
      <c r="M110" s="327">
        <f>SalesTracker!Q114</f>
        <v>0</v>
      </c>
      <c r="N110" s="246">
        <f>SalesTracker!T114</f>
        <v>0</v>
      </c>
      <c r="O110" s="247">
        <f>SalesTracker!W114</f>
        <v>0</v>
      </c>
      <c r="P110" s="252">
        <f>SalesTracker!X114</f>
        <v>0</v>
      </c>
      <c r="Q110" s="253"/>
    </row>
    <row r="111" spans="1:17" s="251" customFormat="1" x14ac:dyDescent="0.25">
      <c r="A111" s="109">
        <f>SalesTracker!B115</f>
        <v>20160107</v>
      </c>
      <c r="B111" s="282" t="s">
        <v>639</v>
      </c>
      <c r="C111" s="322">
        <f>SalesTracker!C115</f>
        <v>0</v>
      </c>
      <c r="D111" s="322">
        <f>SalesTracker!D115</f>
        <v>0</v>
      </c>
      <c r="E111" s="322">
        <f>SalesTracker!E115</f>
        <v>0</v>
      </c>
      <c r="F111" s="322">
        <f>SalesTracker!F115</f>
        <v>0</v>
      </c>
      <c r="G111" s="323">
        <f>SalesTracker!G115</f>
        <v>0</v>
      </c>
      <c r="H111" s="323">
        <f>SalesTracker!H115</f>
        <v>0</v>
      </c>
      <c r="I111" s="324">
        <f>SalesTracker!J115</f>
        <v>0</v>
      </c>
      <c r="J111" s="325">
        <f>SalesTracker!K115</f>
        <v>0</v>
      </c>
      <c r="K111" s="326">
        <f>SalesTracker!L115</f>
        <v>0</v>
      </c>
      <c r="L111" s="326">
        <f>SalesTracker!M115</f>
        <v>0</v>
      </c>
      <c r="M111" s="327">
        <f>SalesTracker!Q115</f>
        <v>0</v>
      </c>
      <c r="N111" s="246">
        <f>SalesTracker!T115</f>
        <v>0</v>
      </c>
      <c r="O111" s="247">
        <f>SalesTracker!W115</f>
        <v>0</v>
      </c>
      <c r="P111" s="252">
        <f>SalesTracker!X115</f>
        <v>0</v>
      </c>
      <c r="Q111" s="253"/>
    </row>
    <row r="112" spans="1:17" s="251" customFormat="1" x14ac:dyDescent="0.25">
      <c r="A112" s="109">
        <f>SalesTracker!B116</f>
        <v>20160108</v>
      </c>
      <c r="B112" s="282" t="s">
        <v>639</v>
      </c>
      <c r="C112" s="322">
        <f>SalesTracker!C116</f>
        <v>0</v>
      </c>
      <c r="D112" s="322">
        <f>SalesTracker!D116</f>
        <v>0</v>
      </c>
      <c r="E112" s="322">
        <f>SalesTracker!E116</f>
        <v>0</v>
      </c>
      <c r="F112" s="322">
        <f>SalesTracker!F116</f>
        <v>0</v>
      </c>
      <c r="G112" s="323">
        <f>SalesTracker!G116</f>
        <v>0</v>
      </c>
      <c r="H112" s="323">
        <f>SalesTracker!H116</f>
        <v>0</v>
      </c>
      <c r="I112" s="324">
        <f>SalesTracker!J116</f>
        <v>0</v>
      </c>
      <c r="J112" s="325">
        <f>SalesTracker!K116</f>
        <v>0</v>
      </c>
      <c r="K112" s="326">
        <f>SalesTracker!L116</f>
        <v>0</v>
      </c>
      <c r="L112" s="326">
        <f>SalesTracker!M116</f>
        <v>0</v>
      </c>
      <c r="M112" s="327">
        <f>SalesTracker!Q116</f>
        <v>0</v>
      </c>
      <c r="N112" s="246">
        <f>SalesTracker!T116</f>
        <v>0</v>
      </c>
      <c r="O112" s="247">
        <f>SalesTracker!W116</f>
        <v>0</v>
      </c>
      <c r="P112" s="252">
        <f>SalesTracker!X116</f>
        <v>0</v>
      </c>
      <c r="Q112" s="253"/>
    </row>
    <row r="113" spans="1:17" s="251" customFormat="1" x14ac:dyDescent="0.25">
      <c r="A113" s="109">
        <f>SalesTracker!B117</f>
        <v>20160109</v>
      </c>
      <c r="B113" s="282" t="s">
        <v>639</v>
      </c>
      <c r="C113" s="322">
        <f>SalesTracker!C117</f>
        <v>0</v>
      </c>
      <c r="D113" s="322">
        <f>SalesTracker!D117</f>
        <v>0</v>
      </c>
      <c r="E113" s="322">
        <f>SalesTracker!E117</f>
        <v>0</v>
      </c>
      <c r="F113" s="322">
        <f>SalesTracker!F117</f>
        <v>0</v>
      </c>
      <c r="G113" s="323">
        <f>SalesTracker!G117</f>
        <v>0</v>
      </c>
      <c r="H113" s="323">
        <f>SalesTracker!H117</f>
        <v>0</v>
      </c>
      <c r="I113" s="324">
        <f>SalesTracker!J117</f>
        <v>0</v>
      </c>
      <c r="J113" s="325">
        <f>SalesTracker!K117</f>
        <v>0</v>
      </c>
      <c r="K113" s="326">
        <f>SalesTracker!L117</f>
        <v>0</v>
      </c>
      <c r="L113" s="326">
        <f>SalesTracker!M117</f>
        <v>0</v>
      </c>
      <c r="M113" s="327">
        <f>SalesTracker!Q117</f>
        <v>0</v>
      </c>
      <c r="N113" s="246">
        <f>SalesTracker!T117</f>
        <v>0</v>
      </c>
      <c r="O113" s="247">
        <f>SalesTracker!W117</f>
        <v>0</v>
      </c>
      <c r="P113" s="252">
        <f>SalesTracker!X117</f>
        <v>0</v>
      </c>
      <c r="Q113" s="253"/>
    </row>
    <row r="114" spans="1:17" s="251" customFormat="1" x14ac:dyDescent="0.25">
      <c r="A114" s="109">
        <f>SalesTracker!B118</f>
        <v>20160110</v>
      </c>
      <c r="B114" s="282" t="s">
        <v>639</v>
      </c>
      <c r="C114" s="322">
        <f>SalesTracker!C118</f>
        <v>0</v>
      </c>
      <c r="D114" s="322">
        <f>SalesTracker!D118</f>
        <v>0</v>
      </c>
      <c r="E114" s="322">
        <f>SalesTracker!E118</f>
        <v>0</v>
      </c>
      <c r="F114" s="322">
        <f>SalesTracker!F118</f>
        <v>0</v>
      </c>
      <c r="G114" s="323">
        <f>SalesTracker!G118</f>
        <v>0</v>
      </c>
      <c r="H114" s="323">
        <f>SalesTracker!H118</f>
        <v>0</v>
      </c>
      <c r="I114" s="324">
        <f>SalesTracker!J118</f>
        <v>0</v>
      </c>
      <c r="J114" s="325">
        <f>SalesTracker!K118</f>
        <v>0</v>
      </c>
      <c r="K114" s="326">
        <f>SalesTracker!L118</f>
        <v>0</v>
      </c>
      <c r="L114" s="326">
        <f>SalesTracker!M118</f>
        <v>0</v>
      </c>
      <c r="M114" s="327">
        <f>SalesTracker!Q118</f>
        <v>0</v>
      </c>
      <c r="N114" s="287">
        <f>SalesTracker!T118</f>
        <v>0</v>
      </c>
      <c r="O114" s="247">
        <f>SalesTracker!W118</f>
        <v>0</v>
      </c>
      <c r="P114" s="252">
        <f>SalesTracker!X118</f>
        <v>0</v>
      </c>
      <c r="Q114" s="253"/>
    </row>
    <row r="115" spans="1:17" s="251" customFormat="1" x14ac:dyDescent="0.25">
      <c r="A115" s="109">
        <f>SalesTracker!B119</f>
        <v>20160111</v>
      </c>
      <c r="B115" s="282" t="s">
        <v>639</v>
      </c>
      <c r="C115" s="322">
        <f>SalesTracker!C119</f>
        <v>0</v>
      </c>
      <c r="D115" s="322">
        <f>SalesTracker!D119</f>
        <v>0</v>
      </c>
      <c r="E115" s="322">
        <f>SalesTracker!E119</f>
        <v>0</v>
      </c>
      <c r="F115" s="322">
        <f>SalesTracker!F119</f>
        <v>0</v>
      </c>
      <c r="G115" s="323">
        <f>SalesTracker!G119</f>
        <v>0</v>
      </c>
      <c r="H115" s="323">
        <f>SalesTracker!H119</f>
        <v>0</v>
      </c>
      <c r="I115" s="324">
        <f>SalesTracker!J119</f>
        <v>0</v>
      </c>
      <c r="J115" s="325">
        <f>SalesTracker!K119</f>
        <v>0</v>
      </c>
      <c r="K115" s="326">
        <f>SalesTracker!L119</f>
        <v>0</v>
      </c>
      <c r="L115" s="326">
        <f>SalesTracker!M119</f>
        <v>0</v>
      </c>
      <c r="M115" s="327">
        <f>SalesTracker!Q119</f>
        <v>0</v>
      </c>
      <c r="N115" s="246">
        <f>SalesTracker!T119</f>
        <v>0</v>
      </c>
      <c r="O115" s="247">
        <f>SalesTracker!W119</f>
        <v>0</v>
      </c>
      <c r="P115" s="252">
        <f>SalesTracker!X119</f>
        <v>0</v>
      </c>
      <c r="Q115" s="253"/>
    </row>
    <row r="116" spans="1:17" s="251" customFormat="1" x14ac:dyDescent="0.25">
      <c r="A116" s="109">
        <f>SalesTracker!B120</f>
        <v>20160112</v>
      </c>
      <c r="B116" s="313" t="s">
        <v>641</v>
      </c>
      <c r="C116" s="322">
        <f>SalesTracker!C120</f>
        <v>0</v>
      </c>
      <c r="D116" s="322">
        <f>SalesTracker!D120</f>
        <v>0</v>
      </c>
      <c r="E116" s="322">
        <f>SalesTracker!E120</f>
        <v>0</v>
      </c>
      <c r="F116" s="322">
        <f>SalesTracker!F120</f>
        <v>0</v>
      </c>
      <c r="G116" s="323">
        <f>SalesTracker!G120</f>
        <v>0</v>
      </c>
      <c r="H116" s="323">
        <f>SalesTracker!H120</f>
        <v>0</v>
      </c>
      <c r="I116" s="324">
        <f>SalesTracker!J120</f>
        <v>0</v>
      </c>
      <c r="J116" s="325">
        <f>SalesTracker!K120</f>
        <v>0</v>
      </c>
      <c r="K116" s="326">
        <f>SalesTracker!L120</f>
        <v>0</v>
      </c>
      <c r="L116" s="326">
        <f>SalesTracker!M120</f>
        <v>0</v>
      </c>
      <c r="M116" s="327">
        <f>SalesTracker!Q120</f>
        <v>0</v>
      </c>
      <c r="N116" s="288">
        <f>SalesTracker!T120</f>
        <v>0</v>
      </c>
      <c r="O116" s="247">
        <f>SalesTracker!W120</f>
        <v>0</v>
      </c>
      <c r="P116" s="252">
        <f>SalesTracker!X120</f>
        <v>0</v>
      </c>
      <c r="Q116" s="253"/>
    </row>
    <row r="117" spans="1:17" s="251" customFormat="1" x14ac:dyDescent="0.25">
      <c r="A117" s="109">
        <f>SalesTracker!B121</f>
        <v>20160113</v>
      </c>
      <c r="B117" s="282" t="s">
        <v>639</v>
      </c>
      <c r="C117" s="322">
        <f>SalesTracker!C121</f>
        <v>0</v>
      </c>
      <c r="D117" s="322">
        <f>SalesTracker!D121</f>
        <v>0</v>
      </c>
      <c r="E117" s="322">
        <f>SalesTracker!E121</f>
        <v>0</v>
      </c>
      <c r="F117" s="322">
        <f>SalesTracker!F121</f>
        <v>0</v>
      </c>
      <c r="G117" s="323">
        <f>SalesTracker!G121</f>
        <v>0</v>
      </c>
      <c r="H117" s="323">
        <f>SalesTracker!H121</f>
        <v>0</v>
      </c>
      <c r="I117" s="324">
        <f>SalesTracker!J121</f>
        <v>0</v>
      </c>
      <c r="J117" s="325">
        <f>SalesTracker!K121</f>
        <v>0</v>
      </c>
      <c r="K117" s="326">
        <f>SalesTracker!L121</f>
        <v>0</v>
      </c>
      <c r="L117" s="326">
        <f>SalesTracker!M121</f>
        <v>0</v>
      </c>
      <c r="M117" s="327">
        <f>SalesTracker!Q121</f>
        <v>0</v>
      </c>
      <c r="N117" s="246">
        <f>SalesTracker!T121</f>
        <v>0</v>
      </c>
      <c r="O117" s="247">
        <f>SalesTracker!W121</f>
        <v>0</v>
      </c>
      <c r="P117" s="252">
        <f>SalesTracker!X121</f>
        <v>0</v>
      </c>
      <c r="Q117" s="253"/>
    </row>
    <row r="118" spans="1:17" s="251" customFormat="1" x14ac:dyDescent="0.25">
      <c r="A118" s="109">
        <f>SalesTracker!B122</f>
        <v>20160114</v>
      </c>
      <c r="B118" s="282" t="s">
        <v>639</v>
      </c>
      <c r="C118" s="322">
        <f>SalesTracker!C122</f>
        <v>0</v>
      </c>
      <c r="D118" s="322">
        <f>SalesTracker!D122</f>
        <v>0</v>
      </c>
      <c r="E118" s="322">
        <f>SalesTracker!E122</f>
        <v>0</v>
      </c>
      <c r="F118" s="322">
        <f>SalesTracker!F122</f>
        <v>0</v>
      </c>
      <c r="G118" s="323">
        <f>SalesTracker!G122</f>
        <v>0</v>
      </c>
      <c r="H118" s="323">
        <f>SalesTracker!H122</f>
        <v>0</v>
      </c>
      <c r="I118" s="324">
        <f>SalesTracker!J122</f>
        <v>0</v>
      </c>
      <c r="J118" s="325">
        <f>SalesTracker!K122</f>
        <v>0</v>
      </c>
      <c r="K118" s="326">
        <f>SalesTracker!L122</f>
        <v>0</v>
      </c>
      <c r="L118" s="326">
        <f>SalesTracker!M122</f>
        <v>0</v>
      </c>
      <c r="M118" s="327">
        <f>SalesTracker!Q122</f>
        <v>0</v>
      </c>
      <c r="N118" s="246">
        <f>SalesTracker!T122</f>
        <v>0</v>
      </c>
      <c r="O118" s="247">
        <f>SalesTracker!W122</f>
        <v>0</v>
      </c>
      <c r="P118" s="252">
        <f>SalesTracker!X122</f>
        <v>0</v>
      </c>
      <c r="Q118" s="253"/>
    </row>
    <row r="119" spans="1:17" s="253" customFormat="1" x14ac:dyDescent="0.25">
      <c r="A119" s="109">
        <f>SalesTracker!B123</f>
        <v>20160115</v>
      </c>
      <c r="B119" s="282" t="s">
        <v>639</v>
      </c>
      <c r="C119" s="322">
        <f>SalesTracker!C123</f>
        <v>0</v>
      </c>
      <c r="D119" s="322">
        <f>SalesTracker!D123</f>
        <v>0</v>
      </c>
      <c r="E119" s="322">
        <f>SalesTracker!E123</f>
        <v>0</v>
      </c>
      <c r="F119" s="322">
        <f>SalesTracker!F123</f>
        <v>0</v>
      </c>
      <c r="G119" s="323">
        <f>SalesTracker!G123</f>
        <v>0</v>
      </c>
      <c r="H119" s="323">
        <f>SalesTracker!H123</f>
        <v>0</v>
      </c>
      <c r="I119" s="324">
        <f>SalesTracker!J123</f>
        <v>0</v>
      </c>
      <c r="J119" s="325">
        <f>SalesTracker!K123</f>
        <v>0</v>
      </c>
      <c r="K119" s="326">
        <f>SalesTracker!L123</f>
        <v>0</v>
      </c>
      <c r="L119" s="326">
        <f>SalesTracker!M123</f>
        <v>0</v>
      </c>
      <c r="M119" s="327">
        <f>SalesTracker!Q123</f>
        <v>0</v>
      </c>
      <c r="N119" s="284">
        <f>SalesTracker!T123</f>
        <v>0</v>
      </c>
      <c r="O119" s="285">
        <f>SalesTracker!W123</f>
        <v>0</v>
      </c>
      <c r="P119" s="286">
        <f>SalesTracker!X123</f>
        <v>0</v>
      </c>
    </row>
    <row r="120" spans="1:17" s="253" customFormat="1" x14ac:dyDescent="0.25">
      <c r="A120" s="109">
        <f>SalesTracker!B124</f>
        <v>20160116</v>
      </c>
      <c r="B120" s="282" t="s">
        <v>639</v>
      </c>
      <c r="C120" s="322">
        <f>SalesTracker!C124</f>
        <v>0</v>
      </c>
      <c r="D120" s="322">
        <f>SalesTracker!D124</f>
        <v>0</v>
      </c>
      <c r="E120" s="322">
        <f>SalesTracker!E124</f>
        <v>0</v>
      </c>
      <c r="F120" s="322">
        <f>SalesTracker!F124</f>
        <v>0</v>
      </c>
      <c r="G120" s="323">
        <f>SalesTracker!G124</f>
        <v>0</v>
      </c>
      <c r="H120" s="323">
        <f>SalesTracker!H124</f>
        <v>0</v>
      </c>
      <c r="I120" s="324">
        <f>SalesTracker!J124</f>
        <v>0</v>
      </c>
      <c r="J120" s="325">
        <f>SalesTracker!K124</f>
        <v>0</v>
      </c>
      <c r="K120" s="326">
        <f>SalesTracker!L124</f>
        <v>0</v>
      </c>
      <c r="L120" s="326">
        <f>SalesTracker!M124</f>
        <v>0</v>
      </c>
      <c r="M120" s="327">
        <f>SalesTracker!Q124</f>
        <v>0</v>
      </c>
      <c r="N120" s="284">
        <f>SalesTracker!T124</f>
        <v>0</v>
      </c>
      <c r="O120" s="285">
        <f>SalesTracker!W124</f>
        <v>0</v>
      </c>
      <c r="P120" s="286">
        <f>SalesTracker!X124</f>
        <v>0</v>
      </c>
    </row>
    <row r="121" spans="1:17" s="251" customFormat="1" x14ac:dyDescent="0.25">
      <c r="A121" s="109">
        <f>SalesTracker!B125</f>
        <v>20160117</v>
      </c>
      <c r="B121" s="282" t="s">
        <v>639</v>
      </c>
      <c r="C121" s="322">
        <f>SalesTracker!C125</f>
        <v>0</v>
      </c>
      <c r="D121" s="322">
        <f>SalesTracker!D125</f>
        <v>0</v>
      </c>
      <c r="E121" s="322">
        <f>SalesTracker!E125</f>
        <v>0</v>
      </c>
      <c r="F121" s="322">
        <f>SalesTracker!F125</f>
        <v>0</v>
      </c>
      <c r="G121" s="323">
        <f>SalesTracker!G125</f>
        <v>0</v>
      </c>
      <c r="H121" s="323">
        <f>SalesTracker!H125</f>
        <v>0</v>
      </c>
      <c r="I121" s="324">
        <f>SalesTracker!J125</f>
        <v>0</v>
      </c>
      <c r="J121" s="325">
        <f>SalesTracker!K125</f>
        <v>0</v>
      </c>
      <c r="K121" s="326">
        <f>SalesTracker!L125</f>
        <v>0</v>
      </c>
      <c r="L121" s="326">
        <f>SalesTracker!M125</f>
        <v>0</v>
      </c>
      <c r="M121" s="327">
        <f>SalesTracker!Q125</f>
        <v>0</v>
      </c>
      <c r="N121" s="246">
        <f>SalesTracker!T125</f>
        <v>0</v>
      </c>
      <c r="O121" s="247">
        <f>SalesTracker!W125</f>
        <v>0</v>
      </c>
      <c r="P121" s="252">
        <f>SalesTracker!X125</f>
        <v>0</v>
      </c>
      <c r="Q121" s="253"/>
    </row>
    <row r="122" spans="1:17" s="251" customFormat="1" x14ac:dyDescent="0.25">
      <c r="A122" s="109">
        <f>SalesTracker!B126</f>
        <v>20160118</v>
      </c>
      <c r="B122" s="313" t="s">
        <v>641</v>
      </c>
      <c r="C122" s="322">
        <f>SalesTracker!C126</f>
        <v>0</v>
      </c>
      <c r="D122" s="322">
        <f>SalesTracker!D126</f>
        <v>0</v>
      </c>
      <c r="E122" s="322">
        <f>SalesTracker!E126</f>
        <v>0</v>
      </c>
      <c r="F122" s="322">
        <f>SalesTracker!F126</f>
        <v>0</v>
      </c>
      <c r="G122" s="323">
        <f>SalesTracker!G126</f>
        <v>0</v>
      </c>
      <c r="H122" s="323">
        <f>SalesTracker!H126</f>
        <v>0</v>
      </c>
      <c r="I122" s="324">
        <f>SalesTracker!J126</f>
        <v>0</v>
      </c>
      <c r="J122" s="325">
        <f>SalesTracker!K126</f>
        <v>0</v>
      </c>
      <c r="K122" s="326">
        <f>SalesTracker!L126</f>
        <v>0</v>
      </c>
      <c r="L122" s="326">
        <f>SalesTracker!M126</f>
        <v>0</v>
      </c>
      <c r="M122" s="327">
        <f>SalesTracker!Q126</f>
        <v>0</v>
      </c>
      <c r="N122" s="246">
        <f>SalesTracker!T126</f>
        <v>0</v>
      </c>
      <c r="O122" s="247">
        <f>SalesTracker!W126</f>
        <v>0</v>
      </c>
      <c r="P122" s="252">
        <f>SalesTracker!X126</f>
        <v>0</v>
      </c>
      <c r="Q122" s="253"/>
    </row>
    <row r="123" spans="1:17" s="253" customFormat="1" x14ac:dyDescent="0.25">
      <c r="A123" s="109">
        <f>SalesTracker!B127</f>
        <v>20160119</v>
      </c>
      <c r="B123" s="282" t="s">
        <v>639</v>
      </c>
      <c r="C123" s="322">
        <f>SalesTracker!C127</f>
        <v>0</v>
      </c>
      <c r="D123" s="322">
        <f>SalesTracker!D127</f>
        <v>0</v>
      </c>
      <c r="E123" s="322">
        <f>SalesTracker!E127</f>
        <v>0</v>
      </c>
      <c r="F123" s="322">
        <f>SalesTracker!F127</f>
        <v>0</v>
      </c>
      <c r="G123" s="323">
        <f>SalesTracker!G127</f>
        <v>0</v>
      </c>
      <c r="H123" s="323">
        <f>SalesTracker!H127</f>
        <v>0</v>
      </c>
      <c r="I123" s="324">
        <f>SalesTracker!J127</f>
        <v>0</v>
      </c>
      <c r="J123" s="325">
        <f>SalesTracker!K127</f>
        <v>0</v>
      </c>
      <c r="K123" s="326">
        <f>SalesTracker!L127</f>
        <v>0</v>
      </c>
      <c r="L123" s="326">
        <f>SalesTracker!M127</f>
        <v>0</v>
      </c>
      <c r="M123" s="327">
        <f>SalesTracker!Q127</f>
        <v>0</v>
      </c>
      <c r="N123" s="284">
        <f>SalesTracker!T127</f>
        <v>0</v>
      </c>
      <c r="O123" s="285">
        <f>SalesTracker!W127</f>
        <v>0</v>
      </c>
      <c r="P123" s="286">
        <f>SalesTracker!X127</f>
        <v>0</v>
      </c>
    </row>
    <row r="124" spans="1:17" s="253" customFormat="1" x14ac:dyDescent="0.25">
      <c r="A124" s="109">
        <f>SalesTracker!B128</f>
        <v>20160120</v>
      </c>
      <c r="B124" s="282" t="s">
        <v>639</v>
      </c>
      <c r="C124" s="322">
        <f>SalesTracker!C128</f>
        <v>0</v>
      </c>
      <c r="D124" s="322">
        <f>SalesTracker!D128</f>
        <v>0</v>
      </c>
      <c r="E124" s="322">
        <f>SalesTracker!E128</f>
        <v>0</v>
      </c>
      <c r="F124" s="322">
        <f>SalesTracker!F128</f>
        <v>0</v>
      </c>
      <c r="G124" s="323">
        <f>SalesTracker!G128</f>
        <v>0</v>
      </c>
      <c r="H124" s="323">
        <f>SalesTracker!H128</f>
        <v>0</v>
      </c>
      <c r="I124" s="324">
        <f>SalesTracker!J128</f>
        <v>0</v>
      </c>
      <c r="J124" s="325">
        <f>SalesTracker!K128</f>
        <v>0</v>
      </c>
      <c r="K124" s="326">
        <f>SalesTracker!L128</f>
        <v>0</v>
      </c>
      <c r="L124" s="326">
        <f>SalesTracker!M128</f>
        <v>0</v>
      </c>
      <c r="M124" s="327">
        <f>SalesTracker!Q128</f>
        <v>0</v>
      </c>
      <c r="N124" s="284">
        <f>SalesTracker!T128</f>
        <v>0</v>
      </c>
      <c r="O124" s="285">
        <f>SalesTracker!W128</f>
        <v>0</v>
      </c>
      <c r="P124" s="286">
        <f>SalesTracker!X128</f>
        <v>0</v>
      </c>
    </row>
    <row r="125" spans="1:17" s="251" customFormat="1" x14ac:dyDescent="0.25">
      <c r="A125" s="109">
        <f>SalesTracker!B129</f>
        <v>20160121</v>
      </c>
      <c r="B125" s="282" t="s">
        <v>639</v>
      </c>
      <c r="C125" s="322">
        <f>SalesTracker!C129</f>
        <v>0</v>
      </c>
      <c r="D125" s="322">
        <f>SalesTracker!D129</f>
        <v>0</v>
      </c>
      <c r="E125" s="322">
        <f>SalesTracker!E129</f>
        <v>0</v>
      </c>
      <c r="F125" s="322">
        <f>SalesTracker!F129</f>
        <v>0</v>
      </c>
      <c r="G125" s="323">
        <f>SalesTracker!G129</f>
        <v>0</v>
      </c>
      <c r="H125" s="323">
        <f>SalesTracker!H129</f>
        <v>0</v>
      </c>
      <c r="I125" s="324">
        <f>SalesTracker!J129</f>
        <v>0</v>
      </c>
      <c r="J125" s="325">
        <f>SalesTracker!K129</f>
        <v>0</v>
      </c>
      <c r="K125" s="326">
        <f>SalesTracker!L129</f>
        <v>0</v>
      </c>
      <c r="L125" s="326">
        <f>SalesTracker!M129</f>
        <v>0</v>
      </c>
      <c r="M125" s="327">
        <f>SalesTracker!Q129</f>
        <v>0</v>
      </c>
      <c r="N125" s="246">
        <f>SalesTracker!T129</f>
        <v>0</v>
      </c>
      <c r="O125" s="247">
        <f>SalesTracker!W129</f>
        <v>0</v>
      </c>
      <c r="P125" s="252">
        <f>SalesTracker!X129</f>
        <v>0</v>
      </c>
      <c r="Q125" s="253"/>
    </row>
    <row r="126" spans="1:17" s="251" customFormat="1" x14ac:dyDescent="0.25">
      <c r="A126" s="109">
        <f>SalesTracker!B130</f>
        <v>20160122</v>
      </c>
      <c r="B126" s="282" t="s">
        <v>639</v>
      </c>
      <c r="C126" s="322">
        <f>SalesTracker!C130</f>
        <v>0</v>
      </c>
      <c r="D126" s="322">
        <f>SalesTracker!D130</f>
        <v>0</v>
      </c>
      <c r="E126" s="322">
        <f>SalesTracker!E130</f>
        <v>0</v>
      </c>
      <c r="F126" s="322">
        <f>SalesTracker!F130</f>
        <v>0</v>
      </c>
      <c r="G126" s="323">
        <f>SalesTracker!G130</f>
        <v>0</v>
      </c>
      <c r="H126" s="323">
        <f>SalesTracker!H130</f>
        <v>0</v>
      </c>
      <c r="I126" s="324">
        <f>SalesTracker!J130</f>
        <v>0</v>
      </c>
      <c r="J126" s="325">
        <f>SalesTracker!K130</f>
        <v>0</v>
      </c>
      <c r="K126" s="326">
        <f>SalesTracker!L130</f>
        <v>0</v>
      </c>
      <c r="L126" s="326">
        <f>SalesTracker!M130</f>
        <v>0</v>
      </c>
      <c r="M126" s="327">
        <f>SalesTracker!Q130</f>
        <v>0</v>
      </c>
      <c r="N126" s="246">
        <f>SalesTracker!T130</f>
        <v>0</v>
      </c>
      <c r="O126" s="247">
        <f>SalesTracker!W130</f>
        <v>0</v>
      </c>
      <c r="P126" s="252">
        <f>SalesTracker!X130</f>
        <v>0</v>
      </c>
      <c r="Q126" s="253"/>
    </row>
    <row r="127" spans="1:17" s="251" customFormat="1" x14ac:dyDescent="0.25">
      <c r="A127" s="109">
        <f>SalesTracker!B131</f>
        <v>20160123</v>
      </c>
      <c r="B127" s="282" t="s">
        <v>639</v>
      </c>
      <c r="C127" s="322">
        <f>SalesTracker!C131</f>
        <v>0</v>
      </c>
      <c r="D127" s="322">
        <f>SalesTracker!D131</f>
        <v>0</v>
      </c>
      <c r="E127" s="322">
        <f>SalesTracker!E131</f>
        <v>0</v>
      </c>
      <c r="F127" s="322">
        <f>SalesTracker!F131</f>
        <v>0</v>
      </c>
      <c r="G127" s="323">
        <f>SalesTracker!G131</f>
        <v>0</v>
      </c>
      <c r="H127" s="323">
        <f>SalesTracker!H131</f>
        <v>0</v>
      </c>
      <c r="I127" s="324">
        <f>SalesTracker!J131</f>
        <v>0</v>
      </c>
      <c r="J127" s="325">
        <f>SalesTracker!K131</f>
        <v>0</v>
      </c>
      <c r="K127" s="326">
        <f>SalesTracker!L131</f>
        <v>0</v>
      </c>
      <c r="L127" s="326">
        <f>SalesTracker!M131</f>
        <v>0</v>
      </c>
      <c r="M127" s="327">
        <f>SalesTracker!Q131</f>
        <v>0</v>
      </c>
      <c r="N127" s="246">
        <f>SalesTracker!T131</f>
        <v>0</v>
      </c>
      <c r="O127" s="247">
        <f>SalesTracker!W131</f>
        <v>0</v>
      </c>
      <c r="P127" s="252">
        <f>SalesTracker!X131</f>
        <v>0</v>
      </c>
      <c r="Q127" s="253"/>
    </row>
    <row r="128" spans="1:17" s="251" customFormat="1" x14ac:dyDescent="0.25">
      <c r="A128" s="109">
        <f>SalesTracker!B132</f>
        <v>20160124</v>
      </c>
      <c r="B128" s="282" t="s">
        <v>639</v>
      </c>
      <c r="C128" s="322">
        <f>SalesTracker!C132</f>
        <v>0</v>
      </c>
      <c r="D128" s="322">
        <f>SalesTracker!D132</f>
        <v>0</v>
      </c>
      <c r="E128" s="322">
        <f>SalesTracker!E132</f>
        <v>0</v>
      </c>
      <c r="F128" s="322">
        <f>SalesTracker!F132</f>
        <v>0</v>
      </c>
      <c r="G128" s="323">
        <f>SalesTracker!G132</f>
        <v>0</v>
      </c>
      <c r="H128" s="323">
        <f>SalesTracker!H132</f>
        <v>0</v>
      </c>
      <c r="I128" s="324">
        <f>SalesTracker!J132</f>
        <v>0</v>
      </c>
      <c r="J128" s="325">
        <f>SalesTracker!K132</f>
        <v>0</v>
      </c>
      <c r="K128" s="326">
        <f>SalesTracker!L132</f>
        <v>0</v>
      </c>
      <c r="L128" s="326">
        <f>SalesTracker!M132</f>
        <v>0</v>
      </c>
      <c r="M128" s="327">
        <f>SalesTracker!Q132</f>
        <v>0</v>
      </c>
      <c r="N128" s="246">
        <f>SalesTracker!T132</f>
        <v>0</v>
      </c>
      <c r="O128" s="247">
        <f>SalesTracker!W132</f>
        <v>0</v>
      </c>
      <c r="P128" s="252">
        <f>SalesTracker!X132</f>
        <v>0</v>
      </c>
      <c r="Q128" s="253"/>
    </row>
    <row r="129" spans="1:17" s="251" customFormat="1" x14ac:dyDescent="0.25">
      <c r="A129" s="333">
        <f>SalesTracker!B133</f>
        <v>20160125</v>
      </c>
      <c r="B129" s="334" t="s">
        <v>639</v>
      </c>
      <c r="C129" s="352">
        <f>SalesTracker!C133</f>
        <v>0</v>
      </c>
      <c r="D129" s="352">
        <f>SalesTracker!D133</f>
        <v>0</v>
      </c>
      <c r="E129" s="352">
        <f>SalesTracker!E133</f>
        <v>0</v>
      </c>
      <c r="F129" s="352">
        <f>SalesTracker!F133</f>
        <v>0</v>
      </c>
      <c r="G129" s="336">
        <f>SalesTracker!G133</f>
        <v>0</v>
      </c>
      <c r="H129" s="336">
        <f>SalesTracker!H133</f>
        <v>0</v>
      </c>
      <c r="I129" s="353">
        <f>SalesTracker!J133</f>
        <v>0</v>
      </c>
      <c r="J129" s="354">
        <f>SalesTracker!K133</f>
        <v>0</v>
      </c>
      <c r="K129" s="355">
        <f>SalesTracker!L133</f>
        <v>0</v>
      </c>
      <c r="L129" s="355">
        <f>SalesTracker!M133</f>
        <v>0</v>
      </c>
      <c r="M129" s="335">
        <f>SalesTracker!Q133</f>
        <v>0</v>
      </c>
      <c r="N129" s="246">
        <f>SalesTracker!T133</f>
        <v>0</v>
      </c>
      <c r="O129" s="247">
        <f>SalesTracker!W133</f>
        <v>0</v>
      </c>
      <c r="P129" s="252">
        <f>SalesTracker!X133</f>
        <v>0</v>
      </c>
      <c r="Q129" s="253"/>
    </row>
    <row r="130" spans="1:17" s="251" customFormat="1" x14ac:dyDescent="0.25">
      <c r="A130" s="109">
        <f>SalesTracker!B134</f>
        <v>20160126</v>
      </c>
      <c r="B130" s="282" t="s">
        <v>639</v>
      </c>
      <c r="C130" s="322">
        <f>SalesTracker!C134</f>
        <v>0</v>
      </c>
      <c r="D130" s="322">
        <f>SalesTracker!D134</f>
        <v>0</v>
      </c>
      <c r="E130" s="322">
        <f>SalesTracker!E134</f>
        <v>0</v>
      </c>
      <c r="F130" s="322">
        <f>SalesTracker!F134</f>
        <v>0</v>
      </c>
      <c r="G130" s="323">
        <f>SalesTracker!G134</f>
        <v>0</v>
      </c>
      <c r="H130" s="323">
        <f>SalesTracker!H134</f>
        <v>0</v>
      </c>
      <c r="I130" s="324">
        <f>SalesTracker!J134</f>
        <v>0</v>
      </c>
      <c r="J130" s="325">
        <f>SalesTracker!K134</f>
        <v>0</v>
      </c>
      <c r="K130" s="326">
        <f>SalesTracker!L134</f>
        <v>0</v>
      </c>
      <c r="L130" s="326">
        <f>SalesTracker!M134</f>
        <v>0</v>
      </c>
      <c r="M130" s="327">
        <f>SalesTracker!Q134</f>
        <v>0</v>
      </c>
      <c r="N130" s="246">
        <f>SalesTracker!T134</f>
        <v>0</v>
      </c>
      <c r="O130" s="247">
        <f>SalesTracker!W134</f>
        <v>0</v>
      </c>
      <c r="P130" s="252">
        <f>SalesTracker!X134</f>
        <v>0</v>
      </c>
      <c r="Q130" s="253"/>
    </row>
    <row r="131" spans="1:17" s="251" customFormat="1" x14ac:dyDescent="0.25">
      <c r="A131" s="109">
        <f>SalesTracker!B135</f>
        <v>20160127</v>
      </c>
      <c r="B131" s="282" t="s">
        <v>639</v>
      </c>
      <c r="C131" s="322">
        <f>SalesTracker!C135</f>
        <v>0</v>
      </c>
      <c r="D131" s="322">
        <f>SalesTracker!D135</f>
        <v>0</v>
      </c>
      <c r="E131" s="322">
        <f>SalesTracker!E135</f>
        <v>0</v>
      </c>
      <c r="F131" s="322">
        <f>SalesTracker!F135</f>
        <v>0</v>
      </c>
      <c r="G131" s="323">
        <f>SalesTracker!G135</f>
        <v>0</v>
      </c>
      <c r="H131" s="323">
        <f>SalesTracker!H135</f>
        <v>0</v>
      </c>
      <c r="I131" s="324">
        <f>SalesTracker!J135</f>
        <v>0</v>
      </c>
      <c r="J131" s="325">
        <f>SalesTracker!K135</f>
        <v>0</v>
      </c>
      <c r="K131" s="326">
        <f>SalesTracker!L135</f>
        <v>0</v>
      </c>
      <c r="L131" s="326">
        <f>SalesTracker!M135</f>
        <v>0</v>
      </c>
      <c r="M131" s="327">
        <f>SalesTracker!Q135</f>
        <v>0</v>
      </c>
      <c r="N131" s="246">
        <f>SalesTracker!T135</f>
        <v>0</v>
      </c>
      <c r="O131" s="247">
        <f>SalesTracker!W135</f>
        <v>0</v>
      </c>
      <c r="P131" s="252">
        <f>SalesTracker!X135</f>
        <v>0</v>
      </c>
      <c r="Q131" s="253"/>
    </row>
    <row r="132" spans="1:17" s="251" customFormat="1" x14ac:dyDescent="0.25">
      <c r="A132" s="109">
        <f>SalesTracker!B136</f>
        <v>20160128</v>
      </c>
      <c r="B132" s="282" t="s">
        <v>639</v>
      </c>
      <c r="C132" s="322">
        <f>SalesTracker!C136</f>
        <v>0</v>
      </c>
      <c r="D132" s="322">
        <f>SalesTracker!D136</f>
        <v>0</v>
      </c>
      <c r="E132" s="322">
        <f>SalesTracker!E136</f>
        <v>0</v>
      </c>
      <c r="F132" s="322">
        <f>SalesTracker!F136</f>
        <v>0</v>
      </c>
      <c r="G132" s="323">
        <f>SalesTracker!G136</f>
        <v>0</v>
      </c>
      <c r="H132" s="323">
        <f>SalesTracker!H136</f>
        <v>0</v>
      </c>
      <c r="I132" s="324">
        <f>SalesTracker!J136</f>
        <v>0</v>
      </c>
      <c r="J132" s="325">
        <f>SalesTracker!K136</f>
        <v>0</v>
      </c>
      <c r="K132" s="326">
        <f>SalesTracker!L136</f>
        <v>0</v>
      </c>
      <c r="L132" s="326">
        <f>SalesTracker!M136</f>
        <v>0</v>
      </c>
      <c r="M132" s="327">
        <f>SalesTracker!Q136</f>
        <v>0</v>
      </c>
      <c r="N132" s="246">
        <f>SalesTracker!T136</f>
        <v>0</v>
      </c>
      <c r="O132" s="247">
        <f>SalesTracker!W136</f>
        <v>0</v>
      </c>
      <c r="P132" s="252">
        <f>SalesTracker!X136</f>
        <v>0</v>
      </c>
      <c r="Q132" s="253"/>
    </row>
    <row r="133" spans="1:17" s="251" customFormat="1" x14ac:dyDescent="0.25">
      <c r="A133" s="109">
        <f>SalesTracker!B137</f>
        <v>20160129</v>
      </c>
      <c r="B133" s="282" t="s">
        <v>639</v>
      </c>
      <c r="C133" s="322">
        <f>SalesTracker!C137</f>
        <v>0</v>
      </c>
      <c r="D133" s="322">
        <f>SalesTracker!D137</f>
        <v>0</v>
      </c>
      <c r="E133" s="322">
        <f>SalesTracker!E137</f>
        <v>0</v>
      </c>
      <c r="F133" s="322">
        <f>SalesTracker!F137</f>
        <v>0</v>
      </c>
      <c r="G133" s="323">
        <f>SalesTracker!G137</f>
        <v>0</v>
      </c>
      <c r="H133" s="323">
        <f>SalesTracker!H137</f>
        <v>0</v>
      </c>
      <c r="I133" s="324">
        <f>SalesTracker!J137</f>
        <v>0</v>
      </c>
      <c r="J133" s="325">
        <f>SalesTracker!K137</f>
        <v>0</v>
      </c>
      <c r="K133" s="326">
        <f>SalesTracker!L137</f>
        <v>0</v>
      </c>
      <c r="L133" s="326">
        <f>SalesTracker!M137</f>
        <v>0</v>
      </c>
      <c r="M133" s="327">
        <f>SalesTracker!Q137</f>
        <v>0</v>
      </c>
      <c r="N133" s="246">
        <f>SalesTracker!T137</f>
        <v>0</v>
      </c>
      <c r="O133" s="247">
        <f>SalesTracker!W137</f>
        <v>0</v>
      </c>
      <c r="P133" s="252">
        <f>SalesTracker!X137</f>
        <v>0</v>
      </c>
      <c r="Q133" s="253"/>
    </row>
    <row r="134" spans="1:17" s="251" customFormat="1" x14ac:dyDescent="0.25">
      <c r="A134" s="109">
        <f>SalesTracker!B138</f>
        <v>20160130</v>
      </c>
      <c r="B134" s="282" t="s">
        <v>639</v>
      </c>
      <c r="C134" s="322">
        <f>SalesTracker!C138</f>
        <v>0</v>
      </c>
      <c r="D134" s="322">
        <f>SalesTracker!D138</f>
        <v>0</v>
      </c>
      <c r="E134" s="322">
        <f>SalesTracker!E138</f>
        <v>0</v>
      </c>
      <c r="F134" s="322">
        <f>SalesTracker!F138</f>
        <v>0</v>
      </c>
      <c r="G134" s="323">
        <f>SalesTracker!G138</f>
        <v>0</v>
      </c>
      <c r="H134" s="323">
        <f>SalesTracker!H138</f>
        <v>0</v>
      </c>
      <c r="I134" s="324">
        <f>SalesTracker!J138</f>
        <v>0</v>
      </c>
      <c r="J134" s="325">
        <f>SalesTracker!K138</f>
        <v>0</v>
      </c>
      <c r="K134" s="326">
        <f>SalesTracker!L138</f>
        <v>0</v>
      </c>
      <c r="L134" s="326">
        <f>SalesTracker!M138</f>
        <v>0</v>
      </c>
      <c r="M134" s="327">
        <f>SalesTracker!Q138</f>
        <v>0</v>
      </c>
      <c r="N134" s="246">
        <f>SalesTracker!T138</f>
        <v>0</v>
      </c>
      <c r="O134" s="247">
        <f>SalesTracker!W138</f>
        <v>0</v>
      </c>
      <c r="P134" s="252">
        <f>SalesTracker!X138</f>
        <v>0</v>
      </c>
      <c r="Q134" s="253"/>
    </row>
    <row r="135" spans="1:17" s="251" customFormat="1" x14ac:dyDescent="0.25">
      <c r="A135" s="109">
        <f>SalesTracker!B139</f>
        <v>20160131</v>
      </c>
      <c r="B135" s="282" t="s">
        <v>639</v>
      </c>
      <c r="C135" s="322">
        <f>SalesTracker!C139</f>
        <v>0</v>
      </c>
      <c r="D135" s="322">
        <f>SalesTracker!D139</f>
        <v>0</v>
      </c>
      <c r="E135" s="322">
        <f>SalesTracker!E139</f>
        <v>0</v>
      </c>
      <c r="F135" s="322">
        <f>SalesTracker!F139</f>
        <v>0</v>
      </c>
      <c r="G135" s="323">
        <f>SalesTracker!G139</f>
        <v>0</v>
      </c>
      <c r="H135" s="323">
        <f>SalesTracker!H139</f>
        <v>0</v>
      </c>
      <c r="I135" s="324">
        <f>SalesTracker!J139</f>
        <v>0</v>
      </c>
      <c r="J135" s="325">
        <f>SalesTracker!K139</f>
        <v>0</v>
      </c>
      <c r="K135" s="326">
        <f>SalesTracker!L139</f>
        <v>0</v>
      </c>
      <c r="L135" s="326">
        <f>SalesTracker!M139</f>
        <v>0</v>
      </c>
      <c r="M135" s="327">
        <f>SalesTracker!Q139</f>
        <v>0</v>
      </c>
      <c r="N135" s="246">
        <f>SalesTracker!T139</f>
        <v>0</v>
      </c>
      <c r="O135" s="247">
        <f>SalesTracker!W139</f>
        <v>0</v>
      </c>
      <c r="P135" s="252">
        <f>SalesTracker!X139</f>
        <v>0</v>
      </c>
      <c r="Q135" s="253"/>
    </row>
    <row r="136" spans="1:17" s="251" customFormat="1" x14ac:dyDescent="0.25">
      <c r="A136" s="109">
        <f>SalesTracker!B140</f>
        <v>20160132</v>
      </c>
      <c r="B136" s="282" t="s">
        <v>639</v>
      </c>
      <c r="C136" s="322">
        <f>SalesTracker!C140</f>
        <v>0</v>
      </c>
      <c r="D136" s="322">
        <f>SalesTracker!D140</f>
        <v>0</v>
      </c>
      <c r="E136" s="322">
        <f>SalesTracker!E140</f>
        <v>0</v>
      </c>
      <c r="F136" s="322">
        <f>SalesTracker!F140</f>
        <v>0</v>
      </c>
      <c r="G136" s="323">
        <f>SalesTracker!G140</f>
        <v>0</v>
      </c>
      <c r="H136" s="323">
        <f>SalesTracker!H140</f>
        <v>0</v>
      </c>
      <c r="I136" s="324">
        <f>SalesTracker!J140</f>
        <v>0</v>
      </c>
      <c r="J136" s="325">
        <f>SalesTracker!K140</f>
        <v>0</v>
      </c>
      <c r="K136" s="326">
        <f>SalesTracker!L140</f>
        <v>0</v>
      </c>
      <c r="L136" s="326">
        <f>SalesTracker!M140</f>
        <v>0</v>
      </c>
      <c r="M136" s="327">
        <f>SalesTracker!Q140</f>
        <v>0</v>
      </c>
      <c r="N136" s="246">
        <f>SalesTracker!T140</f>
        <v>0</v>
      </c>
      <c r="O136" s="247">
        <f>SalesTracker!W140</f>
        <v>0</v>
      </c>
      <c r="P136" s="252">
        <f>SalesTracker!X140</f>
        <v>0</v>
      </c>
      <c r="Q136" s="253"/>
    </row>
    <row r="137" spans="1:17" s="251" customFormat="1" x14ac:dyDescent="0.25">
      <c r="A137" s="109">
        <f>SalesTracker!B141</f>
        <v>20160133</v>
      </c>
      <c r="B137" s="282" t="s">
        <v>639</v>
      </c>
      <c r="C137" s="322">
        <f>SalesTracker!C141</f>
        <v>0</v>
      </c>
      <c r="D137" s="322">
        <f>SalesTracker!D141</f>
        <v>0</v>
      </c>
      <c r="E137" s="322">
        <f>SalesTracker!E141</f>
        <v>0</v>
      </c>
      <c r="F137" s="322">
        <f>SalesTracker!F141</f>
        <v>0</v>
      </c>
      <c r="G137" s="323">
        <f>SalesTracker!G141</f>
        <v>0</v>
      </c>
      <c r="H137" s="323">
        <f>SalesTracker!H141</f>
        <v>0</v>
      </c>
      <c r="I137" s="324">
        <f>SalesTracker!J141</f>
        <v>0</v>
      </c>
      <c r="J137" s="325">
        <f>SalesTracker!K141</f>
        <v>0</v>
      </c>
      <c r="K137" s="326">
        <f>SalesTracker!L141</f>
        <v>0</v>
      </c>
      <c r="L137" s="326">
        <f>SalesTracker!M141</f>
        <v>0</v>
      </c>
      <c r="M137" s="327">
        <f>SalesTracker!Q141</f>
        <v>0</v>
      </c>
      <c r="N137" s="246">
        <f>SalesTracker!T141</f>
        <v>0</v>
      </c>
      <c r="O137" s="247">
        <f>SalesTracker!W141</f>
        <v>0</v>
      </c>
      <c r="P137" s="252">
        <f>SalesTracker!X141</f>
        <v>0</v>
      </c>
      <c r="Q137" s="253"/>
    </row>
    <row r="138" spans="1:17" s="251" customFormat="1" x14ac:dyDescent="0.25">
      <c r="A138" s="109">
        <f>SalesTracker!B142</f>
        <v>20160134</v>
      </c>
      <c r="B138" s="282" t="s">
        <v>639</v>
      </c>
      <c r="C138" s="322">
        <f>SalesTracker!C142</f>
        <v>0</v>
      </c>
      <c r="D138" s="322">
        <f>SalesTracker!D142</f>
        <v>0</v>
      </c>
      <c r="E138" s="322">
        <f>SalesTracker!E142</f>
        <v>0</v>
      </c>
      <c r="F138" s="322">
        <f>SalesTracker!F142</f>
        <v>0</v>
      </c>
      <c r="G138" s="323">
        <f>SalesTracker!G142</f>
        <v>0</v>
      </c>
      <c r="H138" s="323">
        <f>SalesTracker!H142</f>
        <v>0</v>
      </c>
      <c r="I138" s="324">
        <f>SalesTracker!J142</f>
        <v>0</v>
      </c>
      <c r="J138" s="325">
        <f>SalesTracker!K142</f>
        <v>0</v>
      </c>
      <c r="K138" s="326">
        <f>SalesTracker!L142</f>
        <v>0</v>
      </c>
      <c r="L138" s="326">
        <f>SalesTracker!M142</f>
        <v>0</v>
      </c>
      <c r="M138" s="327">
        <f>SalesTracker!Q142</f>
        <v>0</v>
      </c>
      <c r="N138" s="246">
        <f>SalesTracker!T142</f>
        <v>0</v>
      </c>
      <c r="O138" s="247">
        <f>SalesTracker!W142</f>
        <v>0</v>
      </c>
      <c r="P138" s="252">
        <f>SalesTracker!X142</f>
        <v>0</v>
      </c>
      <c r="Q138" s="253"/>
    </row>
    <row r="139" spans="1:17" s="251" customFormat="1" x14ac:dyDescent="0.25">
      <c r="A139" s="109">
        <f>SalesTracker!B143</f>
        <v>20160135</v>
      </c>
      <c r="B139" s="282" t="s">
        <v>639</v>
      </c>
      <c r="C139" s="322">
        <f>SalesTracker!C143</f>
        <v>0</v>
      </c>
      <c r="D139" s="322">
        <f>SalesTracker!D143</f>
        <v>0</v>
      </c>
      <c r="E139" s="322">
        <f>SalesTracker!E143</f>
        <v>0</v>
      </c>
      <c r="F139" s="322">
        <f>SalesTracker!F143</f>
        <v>0</v>
      </c>
      <c r="G139" s="323">
        <f>SalesTracker!G143</f>
        <v>0</v>
      </c>
      <c r="H139" s="323">
        <f>SalesTracker!H143</f>
        <v>0</v>
      </c>
      <c r="I139" s="324">
        <f>SalesTracker!J143</f>
        <v>0</v>
      </c>
      <c r="J139" s="325">
        <f>SalesTracker!K143</f>
        <v>0</v>
      </c>
      <c r="K139" s="326">
        <f>SalesTracker!L143</f>
        <v>0</v>
      </c>
      <c r="L139" s="326">
        <f>SalesTracker!M143</f>
        <v>0</v>
      </c>
      <c r="M139" s="327">
        <f>SalesTracker!Q143</f>
        <v>0</v>
      </c>
      <c r="N139" s="246">
        <f>SalesTracker!T143</f>
        <v>0</v>
      </c>
      <c r="O139" s="247">
        <f>SalesTracker!W143</f>
        <v>0</v>
      </c>
      <c r="P139" s="252">
        <f>SalesTracker!X143</f>
        <v>0</v>
      </c>
      <c r="Q139" s="253"/>
    </row>
    <row r="140" spans="1:17" s="253" customFormat="1" x14ac:dyDescent="0.25">
      <c r="A140" s="333">
        <f>SalesTracker!B144</f>
        <v>20160136</v>
      </c>
      <c r="B140" s="334" t="s">
        <v>639</v>
      </c>
      <c r="C140" s="352">
        <f>SalesTracker!C144</f>
        <v>0</v>
      </c>
      <c r="D140" s="352">
        <f>SalesTracker!D144</f>
        <v>0</v>
      </c>
      <c r="E140" s="352">
        <f>SalesTracker!E144</f>
        <v>0</v>
      </c>
      <c r="F140" s="352">
        <f>SalesTracker!F144</f>
        <v>0</v>
      </c>
      <c r="G140" s="336">
        <f>SalesTracker!G144</f>
        <v>0</v>
      </c>
      <c r="H140" s="336">
        <f>SalesTracker!H144</f>
        <v>0</v>
      </c>
      <c r="I140" s="353">
        <f>SalesTracker!J144</f>
        <v>0</v>
      </c>
      <c r="J140" s="354">
        <f>SalesTracker!K144</f>
        <v>0</v>
      </c>
      <c r="K140" s="355">
        <f>SalesTracker!L144</f>
        <v>0</v>
      </c>
      <c r="L140" s="355">
        <f>SalesTracker!M144</f>
        <v>0</v>
      </c>
      <c r="M140" s="335">
        <f>SalesTracker!Q144</f>
        <v>0</v>
      </c>
      <c r="N140" s="284">
        <f>SalesTracker!T144</f>
        <v>0</v>
      </c>
      <c r="O140" s="285">
        <f>SalesTracker!W144</f>
        <v>0</v>
      </c>
      <c r="P140" s="286">
        <f>SalesTracker!X144</f>
        <v>0</v>
      </c>
    </row>
    <row r="141" spans="1:17" s="253" customFormat="1" x14ac:dyDescent="0.25">
      <c r="A141" s="333">
        <f>SalesTracker!B145</f>
        <v>20160137</v>
      </c>
      <c r="B141" s="334" t="s">
        <v>639</v>
      </c>
      <c r="C141" s="352">
        <f>SalesTracker!C145</f>
        <v>0</v>
      </c>
      <c r="D141" s="352">
        <f>SalesTracker!D145</f>
        <v>0</v>
      </c>
      <c r="E141" s="352">
        <f>SalesTracker!E145</f>
        <v>0</v>
      </c>
      <c r="F141" s="352">
        <f>SalesTracker!F145</f>
        <v>0</v>
      </c>
      <c r="G141" s="336">
        <f>SalesTracker!G145</f>
        <v>0</v>
      </c>
      <c r="H141" s="336">
        <f>SalesTracker!H145</f>
        <v>0</v>
      </c>
      <c r="I141" s="353">
        <f>SalesTracker!J145</f>
        <v>0</v>
      </c>
      <c r="J141" s="354">
        <f>SalesTracker!K145</f>
        <v>0</v>
      </c>
      <c r="K141" s="355">
        <f>SalesTracker!L145</f>
        <v>0</v>
      </c>
      <c r="L141" s="355">
        <f>SalesTracker!M145</f>
        <v>0</v>
      </c>
      <c r="M141" s="335">
        <f>SalesTracker!Q145</f>
        <v>0</v>
      </c>
      <c r="N141" s="284">
        <f>SalesTracker!T145</f>
        <v>0</v>
      </c>
      <c r="O141" s="285">
        <f>SalesTracker!W145</f>
        <v>0</v>
      </c>
      <c r="P141" s="286">
        <f>SalesTracker!X145</f>
        <v>0</v>
      </c>
    </row>
    <row r="142" spans="1:17" s="251" customFormat="1" x14ac:dyDescent="0.25">
      <c r="A142" s="109">
        <f>SalesTracker!B146</f>
        <v>20160138</v>
      </c>
      <c r="B142" s="282" t="s">
        <v>639</v>
      </c>
      <c r="C142" s="322">
        <f>SalesTracker!C146</f>
        <v>0</v>
      </c>
      <c r="D142" s="322">
        <f>SalesTracker!D146</f>
        <v>0</v>
      </c>
      <c r="E142" s="322">
        <f>SalesTracker!E146</f>
        <v>0</v>
      </c>
      <c r="F142" s="322">
        <f>SalesTracker!F146</f>
        <v>0</v>
      </c>
      <c r="G142" s="323">
        <f>SalesTracker!G146</f>
        <v>0</v>
      </c>
      <c r="H142" s="323">
        <f>SalesTracker!H146</f>
        <v>0</v>
      </c>
      <c r="I142" s="324">
        <f>SalesTracker!J146</f>
        <v>0</v>
      </c>
      <c r="J142" s="325">
        <f>SalesTracker!K146</f>
        <v>0</v>
      </c>
      <c r="K142" s="326">
        <f>SalesTracker!L146</f>
        <v>0</v>
      </c>
      <c r="L142" s="326">
        <f>SalesTracker!M146</f>
        <v>0</v>
      </c>
      <c r="M142" s="327">
        <f>SalesTracker!Q146</f>
        <v>0</v>
      </c>
      <c r="N142" s="246">
        <f>SalesTracker!T146</f>
        <v>0</v>
      </c>
      <c r="O142" s="247">
        <f>SalesTracker!W146</f>
        <v>0</v>
      </c>
      <c r="P142" s="252">
        <f>SalesTracker!X146</f>
        <v>0</v>
      </c>
      <c r="Q142" s="253"/>
    </row>
    <row r="143" spans="1:17" s="251" customFormat="1" x14ac:dyDescent="0.25">
      <c r="A143" s="109">
        <f>SalesTracker!B147</f>
        <v>20160139</v>
      </c>
      <c r="B143" s="282" t="s">
        <v>639</v>
      </c>
      <c r="C143" s="322">
        <f>SalesTracker!C147</f>
        <v>0</v>
      </c>
      <c r="D143" s="322">
        <f>SalesTracker!D147</f>
        <v>0</v>
      </c>
      <c r="E143" s="322">
        <f>SalesTracker!E147</f>
        <v>0</v>
      </c>
      <c r="F143" s="322">
        <f>SalesTracker!F147</f>
        <v>0</v>
      </c>
      <c r="G143" s="323">
        <f>SalesTracker!G147</f>
        <v>0</v>
      </c>
      <c r="H143" s="323">
        <f>SalesTracker!H147</f>
        <v>0</v>
      </c>
      <c r="I143" s="324">
        <f>SalesTracker!J147</f>
        <v>0</v>
      </c>
      <c r="J143" s="325">
        <f>SalesTracker!K147</f>
        <v>0</v>
      </c>
      <c r="K143" s="326">
        <f>SalesTracker!L147</f>
        <v>0</v>
      </c>
      <c r="L143" s="326">
        <f>SalesTracker!M147</f>
        <v>0</v>
      </c>
      <c r="M143" s="327">
        <f>SalesTracker!Q147</f>
        <v>0</v>
      </c>
      <c r="N143" s="246">
        <f>SalesTracker!T147</f>
        <v>0</v>
      </c>
      <c r="O143" s="247">
        <f>SalesTracker!W147</f>
        <v>0</v>
      </c>
      <c r="P143" s="252">
        <f>SalesTracker!X147</f>
        <v>0</v>
      </c>
      <c r="Q143" s="253"/>
    </row>
    <row r="144" spans="1:17" s="251" customFormat="1" x14ac:dyDescent="0.25">
      <c r="A144" s="109">
        <f>SalesTracker!B148</f>
        <v>20160140</v>
      </c>
      <c r="B144" s="282" t="s">
        <v>639</v>
      </c>
      <c r="C144" s="322">
        <f>SalesTracker!C148</f>
        <v>0</v>
      </c>
      <c r="D144" s="322">
        <f>SalesTracker!D148</f>
        <v>0</v>
      </c>
      <c r="E144" s="322">
        <f>SalesTracker!E148</f>
        <v>0</v>
      </c>
      <c r="F144" s="322">
        <f>SalesTracker!F148</f>
        <v>0</v>
      </c>
      <c r="G144" s="323">
        <f>SalesTracker!G148</f>
        <v>0</v>
      </c>
      <c r="H144" s="323">
        <f>SalesTracker!H148</f>
        <v>0</v>
      </c>
      <c r="I144" s="324">
        <f>SalesTracker!J148</f>
        <v>0</v>
      </c>
      <c r="J144" s="325">
        <f>SalesTracker!K148</f>
        <v>0</v>
      </c>
      <c r="K144" s="326">
        <f>SalesTracker!L148</f>
        <v>0</v>
      </c>
      <c r="L144" s="326">
        <f>SalesTracker!M148</f>
        <v>0</v>
      </c>
      <c r="M144" s="327">
        <f>SalesTracker!Q148</f>
        <v>0</v>
      </c>
      <c r="N144" s="246">
        <f>SalesTracker!T148</f>
        <v>0</v>
      </c>
      <c r="O144" s="247">
        <f>SalesTracker!W148</f>
        <v>0</v>
      </c>
      <c r="P144" s="252">
        <f>SalesTracker!X148</f>
        <v>0</v>
      </c>
      <c r="Q144" s="253"/>
    </row>
    <row r="145" spans="1:17" s="253" customFormat="1" x14ac:dyDescent="0.25">
      <c r="A145" s="109">
        <f>SalesTracker!B149</f>
        <v>20160141</v>
      </c>
      <c r="B145" s="282" t="s">
        <v>639</v>
      </c>
      <c r="C145" s="322">
        <f>SalesTracker!C149</f>
        <v>0</v>
      </c>
      <c r="D145" s="322">
        <f>SalesTracker!D149</f>
        <v>0</v>
      </c>
      <c r="E145" s="322">
        <f>SalesTracker!E149</f>
        <v>0</v>
      </c>
      <c r="F145" s="322">
        <f>SalesTracker!F149</f>
        <v>0</v>
      </c>
      <c r="G145" s="323">
        <f>SalesTracker!G149</f>
        <v>0</v>
      </c>
      <c r="H145" s="323">
        <f>SalesTracker!H149</f>
        <v>0</v>
      </c>
      <c r="I145" s="324">
        <f>SalesTracker!J149</f>
        <v>0</v>
      </c>
      <c r="J145" s="325">
        <f>SalesTracker!K149</f>
        <v>0</v>
      </c>
      <c r="K145" s="326">
        <f>SalesTracker!L149</f>
        <v>0</v>
      </c>
      <c r="L145" s="326">
        <f>SalesTracker!M149</f>
        <v>0</v>
      </c>
      <c r="M145" s="327">
        <f>SalesTracker!Q149</f>
        <v>0</v>
      </c>
      <c r="N145" s="284">
        <f>SalesTracker!T149</f>
        <v>0</v>
      </c>
      <c r="O145" s="285">
        <f>SalesTracker!W149</f>
        <v>0</v>
      </c>
      <c r="P145" s="286">
        <f>SalesTracker!X149</f>
        <v>0</v>
      </c>
    </row>
    <row r="146" spans="1:17" s="251" customFormat="1" x14ac:dyDescent="0.25">
      <c r="A146" s="109">
        <f>SalesTracker!B150</f>
        <v>20160142</v>
      </c>
      <c r="B146" s="282" t="s">
        <v>639</v>
      </c>
      <c r="C146" s="322">
        <f>SalesTracker!C150</f>
        <v>0</v>
      </c>
      <c r="D146" s="322">
        <f>SalesTracker!D150</f>
        <v>0</v>
      </c>
      <c r="E146" s="322">
        <f>SalesTracker!E150</f>
        <v>0</v>
      </c>
      <c r="F146" s="322">
        <f>SalesTracker!F150</f>
        <v>0</v>
      </c>
      <c r="G146" s="323">
        <f>SalesTracker!G150</f>
        <v>0</v>
      </c>
      <c r="H146" s="323">
        <f>SalesTracker!H150</f>
        <v>0</v>
      </c>
      <c r="I146" s="324">
        <f>SalesTracker!J150</f>
        <v>0</v>
      </c>
      <c r="J146" s="325">
        <f>SalesTracker!K150</f>
        <v>0</v>
      </c>
      <c r="K146" s="326">
        <f>SalesTracker!L150</f>
        <v>0</v>
      </c>
      <c r="L146" s="326">
        <f>SalesTracker!M150</f>
        <v>0</v>
      </c>
      <c r="M146" s="327">
        <f>SalesTracker!Q150</f>
        <v>0</v>
      </c>
      <c r="N146" s="246">
        <f>SalesTracker!T150</f>
        <v>0</v>
      </c>
      <c r="O146" s="247">
        <f>SalesTracker!W150</f>
        <v>0</v>
      </c>
      <c r="P146" s="252">
        <f>SalesTracker!X150</f>
        <v>0</v>
      </c>
      <c r="Q146" s="253"/>
    </row>
    <row r="147" spans="1:17" s="251" customFormat="1" x14ac:dyDescent="0.25">
      <c r="A147" s="109">
        <f>SalesTracker!B151</f>
        <v>20160143</v>
      </c>
      <c r="B147" s="282" t="s">
        <v>639</v>
      </c>
      <c r="C147" s="322">
        <f>SalesTracker!C151</f>
        <v>0</v>
      </c>
      <c r="D147" s="322">
        <f>SalesTracker!D151</f>
        <v>0</v>
      </c>
      <c r="E147" s="322">
        <f>SalesTracker!E151</f>
        <v>0</v>
      </c>
      <c r="F147" s="322">
        <f>SalesTracker!F151</f>
        <v>0</v>
      </c>
      <c r="G147" s="323">
        <f>SalesTracker!G151</f>
        <v>0</v>
      </c>
      <c r="H147" s="323">
        <f>SalesTracker!H151</f>
        <v>0</v>
      </c>
      <c r="I147" s="324">
        <f>SalesTracker!J151</f>
        <v>0</v>
      </c>
      <c r="J147" s="325">
        <f>SalesTracker!K151</f>
        <v>0</v>
      </c>
      <c r="K147" s="326">
        <f>SalesTracker!L151</f>
        <v>0</v>
      </c>
      <c r="L147" s="326">
        <f>SalesTracker!M151</f>
        <v>0</v>
      </c>
      <c r="M147" s="327">
        <f>SalesTracker!Q151</f>
        <v>0</v>
      </c>
      <c r="N147" s="246">
        <f>SalesTracker!T151</f>
        <v>0</v>
      </c>
      <c r="O147" s="247">
        <f>SalesTracker!W151</f>
        <v>0</v>
      </c>
      <c r="P147" s="252">
        <f>SalesTracker!X151</f>
        <v>0</v>
      </c>
      <c r="Q147" s="253"/>
    </row>
    <row r="148" spans="1:17" s="251" customFormat="1" x14ac:dyDescent="0.25">
      <c r="A148" s="109">
        <f>SalesTracker!B152</f>
        <v>20160144</v>
      </c>
      <c r="B148" s="282" t="s">
        <v>639</v>
      </c>
      <c r="C148" s="322">
        <f>SalesTracker!C152</f>
        <v>0</v>
      </c>
      <c r="D148" s="322">
        <f>SalesTracker!D152</f>
        <v>0</v>
      </c>
      <c r="E148" s="322">
        <f>SalesTracker!E152</f>
        <v>0</v>
      </c>
      <c r="F148" s="322">
        <f>SalesTracker!F152</f>
        <v>0</v>
      </c>
      <c r="G148" s="323">
        <f>SalesTracker!G152</f>
        <v>0</v>
      </c>
      <c r="H148" s="323">
        <f>SalesTracker!H152</f>
        <v>0</v>
      </c>
      <c r="I148" s="324">
        <f>SalesTracker!J152</f>
        <v>0</v>
      </c>
      <c r="J148" s="325">
        <f>SalesTracker!K152</f>
        <v>0</v>
      </c>
      <c r="K148" s="326">
        <f>SalesTracker!L152</f>
        <v>0</v>
      </c>
      <c r="L148" s="326">
        <f>SalesTracker!M152</f>
        <v>0</v>
      </c>
      <c r="M148" s="327">
        <f>SalesTracker!Q152</f>
        <v>0</v>
      </c>
      <c r="N148" s="246">
        <f>SalesTracker!T152</f>
        <v>0</v>
      </c>
      <c r="O148" s="247">
        <f>SalesTracker!W152</f>
        <v>0</v>
      </c>
      <c r="P148" s="252">
        <f>SalesTracker!X152</f>
        <v>0</v>
      </c>
      <c r="Q148" s="253"/>
    </row>
    <row r="149" spans="1:17" s="251" customFormat="1" x14ac:dyDescent="0.25">
      <c r="A149" s="109">
        <f>SalesTracker!B153</f>
        <v>20160145</v>
      </c>
      <c r="B149" s="282" t="s">
        <v>639</v>
      </c>
      <c r="C149" s="322">
        <f>SalesTracker!C153</f>
        <v>0</v>
      </c>
      <c r="D149" s="322">
        <f>SalesTracker!D153</f>
        <v>0</v>
      </c>
      <c r="E149" s="322">
        <f>SalesTracker!E153</f>
        <v>0</v>
      </c>
      <c r="F149" s="322">
        <f>SalesTracker!F153</f>
        <v>0</v>
      </c>
      <c r="G149" s="323">
        <f>SalesTracker!G153</f>
        <v>0</v>
      </c>
      <c r="H149" s="323">
        <f>SalesTracker!H153</f>
        <v>0</v>
      </c>
      <c r="I149" s="324">
        <f>SalesTracker!J153</f>
        <v>0</v>
      </c>
      <c r="J149" s="325">
        <f>SalesTracker!K153</f>
        <v>0</v>
      </c>
      <c r="K149" s="326">
        <f>SalesTracker!L153</f>
        <v>0</v>
      </c>
      <c r="L149" s="326">
        <f>SalesTracker!M153</f>
        <v>0</v>
      </c>
      <c r="M149" s="327">
        <f>SalesTracker!Q153</f>
        <v>0</v>
      </c>
      <c r="N149" s="246">
        <f>SalesTracker!T153</f>
        <v>0</v>
      </c>
      <c r="O149" s="247">
        <f>SalesTracker!W153</f>
        <v>0</v>
      </c>
      <c r="P149" s="252">
        <f>SalesTracker!X153</f>
        <v>0</v>
      </c>
      <c r="Q149" s="253"/>
    </row>
    <row r="150" spans="1:17" s="251" customFormat="1" x14ac:dyDescent="0.25">
      <c r="A150" s="109">
        <f>SalesTracker!B154</f>
        <v>20160146</v>
      </c>
      <c r="B150" s="282" t="s">
        <v>639</v>
      </c>
      <c r="C150" s="322">
        <f>SalesTracker!C154</f>
        <v>0</v>
      </c>
      <c r="D150" s="322">
        <f>SalesTracker!D154</f>
        <v>0</v>
      </c>
      <c r="E150" s="322">
        <f>SalesTracker!E154</f>
        <v>0</v>
      </c>
      <c r="F150" s="322">
        <f>SalesTracker!F154</f>
        <v>0</v>
      </c>
      <c r="G150" s="323">
        <f>SalesTracker!G154</f>
        <v>0</v>
      </c>
      <c r="H150" s="323">
        <f>SalesTracker!H154</f>
        <v>0</v>
      </c>
      <c r="I150" s="324">
        <f>SalesTracker!J154</f>
        <v>0</v>
      </c>
      <c r="J150" s="325">
        <f>SalesTracker!K154</f>
        <v>0</v>
      </c>
      <c r="K150" s="326">
        <f>SalesTracker!L154</f>
        <v>0</v>
      </c>
      <c r="L150" s="326">
        <f>SalesTracker!M154</f>
        <v>0</v>
      </c>
      <c r="M150" s="327">
        <f>SalesTracker!Q154</f>
        <v>0</v>
      </c>
      <c r="N150" s="246">
        <f>SalesTracker!T154</f>
        <v>0</v>
      </c>
      <c r="O150" s="247">
        <f>SalesTracker!W154</f>
        <v>0</v>
      </c>
      <c r="P150" s="252">
        <f>SalesTracker!X154</f>
        <v>0</v>
      </c>
      <c r="Q150" s="253"/>
    </row>
    <row r="151" spans="1:17" s="251" customFormat="1" x14ac:dyDescent="0.25">
      <c r="A151" s="109">
        <f>SalesTracker!B155</f>
        <v>20160147</v>
      </c>
      <c r="B151" s="282" t="s">
        <v>639</v>
      </c>
      <c r="C151" s="322">
        <f>SalesTracker!C155</f>
        <v>0</v>
      </c>
      <c r="D151" s="322">
        <f>SalesTracker!D155</f>
        <v>0</v>
      </c>
      <c r="E151" s="322">
        <f>SalesTracker!E155</f>
        <v>0</v>
      </c>
      <c r="F151" s="322">
        <f>SalesTracker!F155</f>
        <v>0</v>
      </c>
      <c r="G151" s="323">
        <f>SalesTracker!G155</f>
        <v>0</v>
      </c>
      <c r="H151" s="323">
        <f>SalesTracker!H155</f>
        <v>0</v>
      </c>
      <c r="I151" s="324">
        <f>SalesTracker!J155</f>
        <v>0</v>
      </c>
      <c r="J151" s="325">
        <f>SalesTracker!K155</f>
        <v>0</v>
      </c>
      <c r="K151" s="326">
        <f>SalesTracker!L155</f>
        <v>0</v>
      </c>
      <c r="L151" s="326">
        <f>SalesTracker!M155</f>
        <v>0</v>
      </c>
      <c r="M151" s="327">
        <f>SalesTracker!Q155</f>
        <v>0</v>
      </c>
      <c r="N151" s="246">
        <f>SalesTracker!T155</f>
        <v>0</v>
      </c>
      <c r="O151" s="247">
        <f>SalesTracker!W155</f>
        <v>0</v>
      </c>
      <c r="P151" s="252">
        <f>SalesTracker!X155</f>
        <v>0</v>
      </c>
      <c r="Q151" s="253"/>
    </row>
    <row r="152" spans="1:17" s="251" customFormat="1" x14ac:dyDescent="0.25">
      <c r="A152" s="109">
        <f>SalesTracker!B156</f>
        <v>20160148</v>
      </c>
      <c r="B152" s="282" t="s">
        <v>639</v>
      </c>
      <c r="C152" s="322">
        <f>SalesTracker!C156</f>
        <v>0</v>
      </c>
      <c r="D152" s="322">
        <f>SalesTracker!D156</f>
        <v>0</v>
      </c>
      <c r="E152" s="322">
        <f>SalesTracker!E156</f>
        <v>0</v>
      </c>
      <c r="F152" s="322">
        <f>SalesTracker!F156</f>
        <v>0</v>
      </c>
      <c r="G152" s="323">
        <f>SalesTracker!G156</f>
        <v>0</v>
      </c>
      <c r="H152" s="323">
        <f>SalesTracker!H156</f>
        <v>0</v>
      </c>
      <c r="I152" s="324">
        <f>SalesTracker!J156</f>
        <v>0</v>
      </c>
      <c r="J152" s="325">
        <f>SalesTracker!K156</f>
        <v>0</v>
      </c>
      <c r="K152" s="326">
        <f>SalesTracker!L156</f>
        <v>0</v>
      </c>
      <c r="L152" s="326">
        <f>SalesTracker!M156</f>
        <v>0</v>
      </c>
      <c r="M152" s="327">
        <f>SalesTracker!Q156</f>
        <v>0</v>
      </c>
      <c r="N152" s="246">
        <f>SalesTracker!T156</f>
        <v>0</v>
      </c>
      <c r="O152" s="247">
        <f>SalesTracker!W156</f>
        <v>0</v>
      </c>
      <c r="P152" s="252">
        <f>SalesTracker!X156</f>
        <v>0</v>
      </c>
      <c r="Q152" s="253"/>
    </row>
    <row r="153" spans="1:17" s="253" customFormat="1" x14ac:dyDescent="0.25">
      <c r="A153" s="109">
        <f>SalesTracker!B157</f>
        <v>20160149</v>
      </c>
      <c r="B153" s="282" t="s">
        <v>639</v>
      </c>
      <c r="C153" s="322">
        <f>SalesTracker!C157</f>
        <v>0</v>
      </c>
      <c r="D153" s="322">
        <f>SalesTracker!D157</f>
        <v>0</v>
      </c>
      <c r="E153" s="322">
        <f>SalesTracker!E157</f>
        <v>0</v>
      </c>
      <c r="F153" s="322">
        <f>SalesTracker!F157</f>
        <v>0</v>
      </c>
      <c r="G153" s="323">
        <f>SalesTracker!G157</f>
        <v>0</v>
      </c>
      <c r="H153" s="323">
        <f>SalesTracker!H157</f>
        <v>0</v>
      </c>
      <c r="I153" s="324">
        <f>SalesTracker!J157</f>
        <v>0</v>
      </c>
      <c r="J153" s="325">
        <f>SalesTracker!K157</f>
        <v>0</v>
      </c>
      <c r="K153" s="326">
        <f>SalesTracker!L157</f>
        <v>0</v>
      </c>
      <c r="L153" s="326">
        <f>SalesTracker!M157</f>
        <v>0</v>
      </c>
      <c r="M153" s="327">
        <f>SalesTracker!Q157</f>
        <v>0</v>
      </c>
      <c r="N153" s="284">
        <f>SalesTracker!T157</f>
        <v>0</v>
      </c>
      <c r="O153" s="285">
        <f>SalesTracker!W157</f>
        <v>0</v>
      </c>
      <c r="P153" s="286">
        <f>SalesTracker!X157</f>
        <v>0</v>
      </c>
    </row>
    <row r="154" spans="1:17" s="251" customFormat="1" x14ac:dyDescent="0.25">
      <c r="A154" s="109">
        <f>SalesTracker!B158</f>
        <v>20160150</v>
      </c>
      <c r="B154" s="282" t="s">
        <v>639</v>
      </c>
      <c r="C154" s="322">
        <f>SalesTracker!C158</f>
        <v>0</v>
      </c>
      <c r="D154" s="322">
        <f>SalesTracker!D158</f>
        <v>0</v>
      </c>
      <c r="E154" s="322">
        <f>SalesTracker!E158</f>
        <v>0</v>
      </c>
      <c r="F154" s="322">
        <f>SalesTracker!F158</f>
        <v>0</v>
      </c>
      <c r="G154" s="323">
        <f>SalesTracker!G158</f>
        <v>0</v>
      </c>
      <c r="H154" s="323">
        <f>SalesTracker!H158</f>
        <v>0</v>
      </c>
      <c r="I154" s="324">
        <f>SalesTracker!J158</f>
        <v>0</v>
      </c>
      <c r="J154" s="325">
        <f>SalesTracker!K158</f>
        <v>0</v>
      </c>
      <c r="K154" s="326">
        <f>SalesTracker!L158</f>
        <v>0</v>
      </c>
      <c r="L154" s="326">
        <f>SalesTracker!M158</f>
        <v>0</v>
      </c>
      <c r="M154" s="327">
        <f>SalesTracker!Q158</f>
        <v>0</v>
      </c>
      <c r="N154" s="246">
        <f>SalesTracker!T158</f>
        <v>0</v>
      </c>
      <c r="O154" s="247">
        <f>SalesTracker!W158</f>
        <v>0</v>
      </c>
      <c r="P154" s="252">
        <f>SalesTracker!X158</f>
        <v>0</v>
      </c>
      <c r="Q154" s="253"/>
    </row>
    <row r="155" spans="1:17" s="251" customFormat="1" x14ac:dyDescent="0.25">
      <c r="A155" s="109">
        <f>SalesTracker!B159</f>
        <v>20160151</v>
      </c>
      <c r="B155" s="282" t="s">
        <v>639</v>
      </c>
      <c r="C155" s="322">
        <f>SalesTracker!C159</f>
        <v>0</v>
      </c>
      <c r="D155" s="322">
        <f>SalesTracker!D159</f>
        <v>0</v>
      </c>
      <c r="E155" s="322">
        <f>SalesTracker!E159</f>
        <v>0</v>
      </c>
      <c r="F155" s="322">
        <f>SalesTracker!F159</f>
        <v>0</v>
      </c>
      <c r="G155" s="323">
        <f>SalesTracker!G159</f>
        <v>0</v>
      </c>
      <c r="H155" s="323">
        <f>SalesTracker!H159</f>
        <v>0</v>
      </c>
      <c r="I155" s="324">
        <f>SalesTracker!J159</f>
        <v>0</v>
      </c>
      <c r="J155" s="325">
        <f>SalesTracker!K159</f>
        <v>0</v>
      </c>
      <c r="K155" s="326">
        <f>SalesTracker!L159</f>
        <v>0</v>
      </c>
      <c r="L155" s="326">
        <f>SalesTracker!M159</f>
        <v>0</v>
      </c>
      <c r="M155" s="327">
        <f>SalesTracker!Q159</f>
        <v>0</v>
      </c>
      <c r="N155" s="246">
        <f>SalesTracker!T159</f>
        <v>0</v>
      </c>
      <c r="O155" s="247">
        <f>SalesTracker!W159</f>
        <v>0</v>
      </c>
      <c r="P155" s="252">
        <f>SalesTracker!X159</f>
        <v>0</v>
      </c>
      <c r="Q155" s="253"/>
    </row>
    <row r="156" spans="1:17" s="251" customFormat="1" x14ac:dyDescent="0.25">
      <c r="A156" s="109">
        <f>SalesTracker!B160</f>
        <v>20160152</v>
      </c>
      <c r="B156" s="282" t="s">
        <v>639</v>
      </c>
      <c r="C156" s="322">
        <f>SalesTracker!C160</f>
        <v>0</v>
      </c>
      <c r="D156" s="322">
        <f>SalesTracker!D160</f>
        <v>0</v>
      </c>
      <c r="E156" s="322">
        <f>SalesTracker!E160</f>
        <v>0</v>
      </c>
      <c r="F156" s="322">
        <f>SalesTracker!F160</f>
        <v>0</v>
      </c>
      <c r="G156" s="323">
        <f>SalesTracker!G160</f>
        <v>0</v>
      </c>
      <c r="H156" s="323">
        <f>SalesTracker!H160</f>
        <v>0</v>
      </c>
      <c r="I156" s="324">
        <f>SalesTracker!J160</f>
        <v>0</v>
      </c>
      <c r="J156" s="325">
        <f>SalesTracker!K160</f>
        <v>0</v>
      </c>
      <c r="K156" s="326">
        <f>SalesTracker!L160</f>
        <v>0</v>
      </c>
      <c r="L156" s="326">
        <f>SalesTracker!M160</f>
        <v>0</v>
      </c>
      <c r="M156" s="327">
        <f>SalesTracker!Q160</f>
        <v>0</v>
      </c>
      <c r="N156" s="246">
        <f>SalesTracker!T160</f>
        <v>0</v>
      </c>
      <c r="O156" s="247">
        <f>SalesTracker!W160</f>
        <v>0</v>
      </c>
      <c r="P156" s="252">
        <f>SalesTracker!X160</f>
        <v>0</v>
      </c>
      <c r="Q156" s="253"/>
    </row>
    <row r="157" spans="1:17" s="251" customFormat="1" x14ac:dyDescent="0.25">
      <c r="A157" s="109">
        <f>SalesTracker!B161</f>
        <v>20160153</v>
      </c>
      <c r="B157" s="282" t="s">
        <v>639</v>
      </c>
      <c r="C157" s="322">
        <f>SalesTracker!C161</f>
        <v>0</v>
      </c>
      <c r="D157" s="322">
        <f>SalesTracker!D161</f>
        <v>0</v>
      </c>
      <c r="E157" s="322">
        <f>SalesTracker!E161</f>
        <v>0</v>
      </c>
      <c r="F157" s="322">
        <f>SalesTracker!F161</f>
        <v>0</v>
      </c>
      <c r="G157" s="323">
        <f>SalesTracker!G161</f>
        <v>0</v>
      </c>
      <c r="H157" s="323">
        <f>SalesTracker!H161</f>
        <v>0</v>
      </c>
      <c r="I157" s="324">
        <f>SalesTracker!J161</f>
        <v>0</v>
      </c>
      <c r="J157" s="325">
        <f>SalesTracker!K161</f>
        <v>0</v>
      </c>
      <c r="K157" s="326">
        <f>SalesTracker!L161</f>
        <v>0</v>
      </c>
      <c r="L157" s="326">
        <f>SalesTracker!M161</f>
        <v>0</v>
      </c>
      <c r="M157" s="327">
        <f>SalesTracker!Q161</f>
        <v>0</v>
      </c>
      <c r="N157" s="246">
        <f>SalesTracker!T161</f>
        <v>0</v>
      </c>
      <c r="O157" s="247">
        <f>SalesTracker!W161</f>
        <v>0</v>
      </c>
      <c r="P157" s="252">
        <f>SalesTracker!X161</f>
        <v>0</v>
      </c>
      <c r="Q157" s="271"/>
    </row>
    <row r="158" spans="1:17" s="253" customFormat="1" x14ac:dyDescent="0.25">
      <c r="A158" s="109">
        <f>SalesTracker!B162</f>
        <v>20160154</v>
      </c>
      <c r="B158" s="282" t="s">
        <v>639</v>
      </c>
      <c r="C158" s="322">
        <f>SalesTracker!C162</f>
        <v>0</v>
      </c>
      <c r="D158" s="322">
        <f>SalesTracker!D162</f>
        <v>0</v>
      </c>
      <c r="E158" s="322">
        <f>SalesTracker!E162</f>
        <v>0</v>
      </c>
      <c r="F158" s="322">
        <f>SalesTracker!F162</f>
        <v>0</v>
      </c>
      <c r="G158" s="323">
        <f>SalesTracker!G162</f>
        <v>0</v>
      </c>
      <c r="H158" s="323">
        <f>SalesTracker!H162</f>
        <v>0</v>
      </c>
      <c r="I158" s="324">
        <f>SalesTracker!J162</f>
        <v>0</v>
      </c>
      <c r="J158" s="325">
        <f>SalesTracker!K162</f>
        <v>0</v>
      </c>
      <c r="K158" s="326">
        <f>SalesTracker!L162</f>
        <v>0</v>
      </c>
      <c r="L158" s="326">
        <f>SalesTracker!M162</f>
        <v>0</v>
      </c>
      <c r="M158" s="327">
        <f>SalesTracker!Q162</f>
        <v>0</v>
      </c>
      <c r="N158" s="284">
        <f>SalesTracker!T162</f>
        <v>0</v>
      </c>
      <c r="O158" s="285">
        <f>SalesTracker!W162</f>
        <v>0</v>
      </c>
      <c r="P158" s="286">
        <f>SalesTracker!X162</f>
        <v>0</v>
      </c>
    </row>
    <row r="159" spans="1:17" s="253" customFormat="1" x14ac:dyDescent="0.25">
      <c r="A159" s="109">
        <f>SalesTracker!B163</f>
        <v>20160155</v>
      </c>
      <c r="B159" s="282" t="s">
        <v>639</v>
      </c>
      <c r="C159" s="322">
        <f>SalesTracker!C163</f>
        <v>0</v>
      </c>
      <c r="D159" s="322">
        <f>SalesTracker!D163</f>
        <v>0</v>
      </c>
      <c r="E159" s="322">
        <f>SalesTracker!E163</f>
        <v>0</v>
      </c>
      <c r="F159" s="322">
        <f>SalesTracker!F163</f>
        <v>0</v>
      </c>
      <c r="G159" s="323">
        <f>SalesTracker!G163</f>
        <v>0</v>
      </c>
      <c r="H159" s="323">
        <f>SalesTracker!H163</f>
        <v>0</v>
      </c>
      <c r="I159" s="324">
        <f>SalesTracker!J163</f>
        <v>0</v>
      </c>
      <c r="J159" s="325">
        <f>SalesTracker!K163</f>
        <v>0</v>
      </c>
      <c r="K159" s="326">
        <f>SalesTracker!L163</f>
        <v>0</v>
      </c>
      <c r="L159" s="326">
        <f>SalesTracker!M163</f>
        <v>0</v>
      </c>
      <c r="M159" s="327">
        <f>SalesTracker!Q163</f>
        <v>0</v>
      </c>
      <c r="N159" s="284">
        <f>SalesTracker!T163</f>
        <v>0</v>
      </c>
      <c r="O159" s="285">
        <f>SalesTracker!W163</f>
        <v>0</v>
      </c>
      <c r="P159" s="286">
        <f>SalesTracker!X163</f>
        <v>0</v>
      </c>
    </row>
    <row r="160" spans="1:17" s="253" customFormat="1" x14ac:dyDescent="0.25">
      <c r="A160" s="109">
        <f>SalesTracker!B164</f>
        <v>20160156</v>
      </c>
      <c r="B160" s="282" t="s">
        <v>639</v>
      </c>
      <c r="C160" s="322">
        <f>SalesTracker!C164</f>
        <v>0</v>
      </c>
      <c r="D160" s="322">
        <f>SalesTracker!D164</f>
        <v>0</v>
      </c>
      <c r="E160" s="322">
        <f>SalesTracker!E164</f>
        <v>0</v>
      </c>
      <c r="F160" s="322">
        <f>SalesTracker!F164</f>
        <v>0</v>
      </c>
      <c r="G160" s="323">
        <f>SalesTracker!G164</f>
        <v>0</v>
      </c>
      <c r="H160" s="323">
        <f>SalesTracker!H164</f>
        <v>0</v>
      </c>
      <c r="I160" s="324">
        <f>SalesTracker!J164</f>
        <v>0</v>
      </c>
      <c r="J160" s="325">
        <f>SalesTracker!K164</f>
        <v>0</v>
      </c>
      <c r="K160" s="326">
        <f>SalesTracker!L164</f>
        <v>0</v>
      </c>
      <c r="L160" s="326">
        <f>SalesTracker!M164</f>
        <v>0</v>
      </c>
      <c r="M160" s="327">
        <f>SalesTracker!Q164</f>
        <v>0</v>
      </c>
      <c r="N160" s="284">
        <f>SalesTracker!T164</f>
        <v>0</v>
      </c>
      <c r="O160" s="285">
        <f>SalesTracker!W164</f>
        <v>0</v>
      </c>
      <c r="P160" s="286">
        <f>SalesTracker!X164</f>
        <v>0</v>
      </c>
    </row>
    <row r="161" spans="1:17" s="251" customFormat="1" x14ac:dyDescent="0.25">
      <c r="A161" s="109">
        <f>SalesTracker!B165</f>
        <v>20160157</v>
      </c>
      <c r="B161" s="282" t="s">
        <v>639</v>
      </c>
      <c r="C161" s="322">
        <f>SalesTracker!C165</f>
        <v>0</v>
      </c>
      <c r="D161" s="322">
        <f>SalesTracker!D165</f>
        <v>0</v>
      </c>
      <c r="E161" s="322">
        <f>SalesTracker!E165</f>
        <v>0</v>
      </c>
      <c r="F161" s="322">
        <f>SalesTracker!F165</f>
        <v>0</v>
      </c>
      <c r="G161" s="323">
        <f>SalesTracker!G165</f>
        <v>0</v>
      </c>
      <c r="H161" s="323">
        <f>SalesTracker!H165</f>
        <v>0</v>
      </c>
      <c r="I161" s="324">
        <f>SalesTracker!J165</f>
        <v>0</v>
      </c>
      <c r="J161" s="325">
        <f>SalesTracker!K165</f>
        <v>0</v>
      </c>
      <c r="K161" s="326">
        <f>SalesTracker!L165</f>
        <v>0</v>
      </c>
      <c r="L161" s="326">
        <f>SalesTracker!M165</f>
        <v>0</v>
      </c>
      <c r="M161" s="327">
        <f>SalesTracker!Q165</f>
        <v>0</v>
      </c>
      <c r="N161" s="246">
        <f>SalesTracker!T165</f>
        <v>0</v>
      </c>
      <c r="O161" s="247">
        <f>SalesTracker!W165</f>
        <v>0</v>
      </c>
      <c r="P161" s="252">
        <f>SalesTracker!X165</f>
        <v>0</v>
      </c>
      <c r="Q161" s="253"/>
    </row>
    <row r="162" spans="1:17" s="251" customFormat="1" x14ac:dyDescent="0.25">
      <c r="A162" s="109">
        <f>SalesTracker!B166</f>
        <v>20160158</v>
      </c>
      <c r="B162" s="282" t="s">
        <v>639</v>
      </c>
      <c r="C162" s="322">
        <f>SalesTracker!C166</f>
        <v>0</v>
      </c>
      <c r="D162" s="322">
        <f>SalesTracker!D166</f>
        <v>0</v>
      </c>
      <c r="E162" s="322">
        <f>SalesTracker!E166</f>
        <v>0</v>
      </c>
      <c r="F162" s="322">
        <f>SalesTracker!F166</f>
        <v>0</v>
      </c>
      <c r="G162" s="323">
        <f>SalesTracker!G166</f>
        <v>0</v>
      </c>
      <c r="H162" s="323">
        <f>SalesTracker!H166</f>
        <v>0</v>
      </c>
      <c r="I162" s="324">
        <f>SalesTracker!J166</f>
        <v>0</v>
      </c>
      <c r="J162" s="325">
        <f>SalesTracker!K166</f>
        <v>0</v>
      </c>
      <c r="K162" s="326">
        <f>SalesTracker!L166</f>
        <v>0</v>
      </c>
      <c r="L162" s="326">
        <f>SalesTracker!M166</f>
        <v>0</v>
      </c>
      <c r="M162" s="327">
        <f>SalesTracker!Q166</f>
        <v>0</v>
      </c>
      <c r="N162" s="246">
        <f>SalesTracker!T166</f>
        <v>0</v>
      </c>
      <c r="O162" s="247">
        <f>SalesTracker!W166</f>
        <v>0</v>
      </c>
      <c r="P162" s="252">
        <f>SalesTracker!X166</f>
        <v>0</v>
      </c>
      <c r="Q162" s="253"/>
    </row>
    <row r="163" spans="1:17" s="251" customFormat="1" x14ac:dyDescent="0.25">
      <c r="A163" s="109">
        <f>SalesTracker!B167</f>
        <v>20160159</v>
      </c>
      <c r="B163" s="282" t="s">
        <v>639</v>
      </c>
      <c r="C163" s="322">
        <f>SalesTracker!C167</f>
        <v>0</v>
      </c>
      <c r="D163" s="322">
        <f>SalesTracker!D167</f>
        <v>0</v>
      </c>
      <c r="E163" s="322">
        <f>SalesTracker!E167</f>
        <v>0</v>
      </c>
      <c r="F163" s="322">
        <f>SalesTracker!F167</f>
        <v>0</v>
      </c>
      <c r="G163" s="323">
        <f>SalesTracker!G167</f>
        <v>0</v>
      </c>
      <c r="H163" s="323">
        <f>SalesTracker!H167</f>
        <v>0</v>
      </c>
      <c r="I163" s="324">
        <f>SalesTracker!J167</f>
        <v>0</v>
      </c>
      <c r="J163" s="325">
        <f>SalesTracker!K167</f>
        <v>0</v>
      </c>
      <c r="K163" s="326">
        <f>SalesTracker!L167</f>
        <v>0</v>
      </c>
      <c r="L163" s="326">
        <f>SalesTracker!M167</f>
        <v>0</v>
      </c>
      <c r="M163" s="327">
        <f>SalesTracker!Q167</f>
        <v>0</v>
      </c>
      <c r="N163" s="246">
        <f>SalesTracker!T167</f>
        <v>0</v>
      </c>
      <c r="O163" s="247">
        <f>SalesTracker!W167</f>
        <v>0</v>
      </c>
      <c r="P163" s="252">
        <f>SalesTracker!X167</f>
        <v>0</v>
      </c>
      <c r="Q163" s="253"/>
    </row>
    <row r="164" spans="1:17" s="251" customFormat="1" x14ac:dyDescent="0.25">
      <c r="A164" s="109">
        <f>SalesTracker!B168</f>
        <v>20160160</v>
      </c>
      <c r="B164" s="282" t="s">
        <v>639</v>
      </c>
      <c r="C164" s="322">
        <f>SalesTracker!C168</f>
        <v>0</v>
      </c>
      <c r="D164" s="322">
        <f>SalesTracker!D168</f>
        <v>0</v>
      </c>
      <c r="E164" s="322">
        <f>SalesTracker!E168</f>
        <v>0</v>
      </c>
      <c r="F164" s="322">
        <f>SalesTracker!F168</f>
        <v>0</v>
      </c>
      <c r="G164" s="323">
        <f>SalesTracker!G168</f>
        <v>0</v>
      </c>
      <c r="H164" s="323">
        <f>SalesTracker!H168</f>
        <v>0</v>
      </c>
      <c r="I164" s="324">
        <f>SalesTracker!J168</f>
        <v>0</v>
      </c>
      <c r="J164" s="325">
        <f>SalesTracker!K168</f>
        <v>0</v>
      </c>
      <c r="K164" s="326">
        <f>SalesTracker!L168</f>
        <v>0</v>
      </c>
      <c r="L164" s="326">
        <f>SalesTracker!M168</f>
        <v>0</v>
      </c>
      <c r="M164" s="327">
        <f>SalesTracker!Q168</f>
        <v>0</v>
      </c>
      <c r="N164" s="246">
        <f>SalesTracker!T168</f>
        <v>0</v>
      </c>
      <c r="O164" s="247">
        <f>SalesTracker!W168</f>
        <v>0</v>
      </c>
      <c r="P164" s="252">
        <f>SalesTracker!X168</f>
        <v>0</v>
      </c>
      <c r="Q164" s="253"/>
    </row>
    <row r="165" spans="1:17" s="251" customFormat="1" x14ac:dyDescent="0.25">
      <c r="A165" s="109">
        <f>SalesTracker!B169</f>
        <v>20160161</v>
      </c>
      <c r="B165" s="282" t="s">
        <v>639</v>
      </c>
      <c r="C165" s="322">
        <f>SalesTracker!C169</f>
        <v>0</v>
      </c>
      <c r="D165" s="322">
        <f>SalesTracker!D169</f>
        <v>0</v>
      </c>
      <c r="E165" s="322">
        <f>SalesTracker!E169</f>
        <v>0</v>
      </c>
      <c r="F165" s="322">
        <f>SalesTracker!F169</f>
        <v>0</v>
      </c>
      <c r="G165" s="323">
        <f>SalesTracker!G169</f>
        <v>0</v>
      </c>
      <c r="H165" s="323">
        <f>SalesTracker!H169</f>
        <v>0</v>
      </c>
      <c r="I165" s="324">
        <f>SalesTracker!J169</f>
        <v>0</v>
      </c>
      <c r="J165" s="325">
        <f>SalesTracker!K169</f>
        <v>0</v>
      </c>
      <c r="K165" s="326">
        <f>SalesTracker!L169</f>
        <v>0</v>
      </c>
      <c r="L165" s="326">
        <f>SalesTracker!M169</f>
        <v>0</v>
      </c>
      <c r="M165" s="327">
        <f>SalesTracker!Q169</f>
        <v>0</v>
      </c>
      <c r="N165" s="246">
        <f>SalesTracker!T169</f>
        <v>0</v>
      </c>
      <c r="O165" s="247">
        <f>SalesTracker!W169</f>
        <v>0</v>
      </c>
      <c r="P165" s="252">
        <f>SalesTracker!X169</f>
        <v>0</v>
      </c>
      <c r="Q165" s="253"/>
    </row>
    <row r="166" spans="1:17" s="251" customFormat="1" x14ac:dyDescent="0.25">
      <c r="A166" s="109">
        <f>SalesTracker!B170</f>
        <v>20160162</v>
      </c>
      <c r="B166" s="282" t="s">
        <v>639</v>
      </c>
      <c r="C166" s="322">
        <f>SalesTracker!C170</f>
        <v>0</v>
      </c>
      <c r="D166" s="322">
        <f>SalesTracker!D170</f>
        <v>0</v>
      </c>
      <c r="E166" s="322">
        <f>SalesTracker!E170</f>
        <v>0</v>
      </c>
      <c r="F166" s="322">
        <f>SalesTracker!F170</f>
        <v>0</v>
      </c>
      <c r="G166" s="323">
        <f>SalesTracker!G170</f>
        <v>0</v>
      </c>
      <c r="H166" s="323">
        <f>SalesTracker!H170</f>
        <v>0</v>
      </c>
      <c r="I166" s="324">
        <f>SalesTracker!J170</f>
        <v>0</v>
      </c>
      <c r="J166" s="325">
        <f>SalesTracker!K170</f>
        <v>0</v>
      </c>
      <c r="K166" s="326">
        <f>SalesTracker!L170</f>
        <v>0</v>
      </c>
      <c r="L166" s="326">
        <f>SalesTracker!M170</f>
        <v>0</v>
      </c>
      <c r="M166" s="327">
        <f>SalesTracker!Q170</f>
        <v>0</v>
      </c>
      <c r="N166" s="246">
        <f>SalesTracker!T170</f>
        <v>0</v>
      </c>
      <c r="O166" s="247">
        <f>SalesTracker!W170</f>
        <v>0</v>
      </c>
      <c r="P166" s="252">
        <f>SalesTracker!X170</f>
        <v>0</v>
      </c>
      <c r="Q166" s="253"/>
    </row>
    <row r="167" spans="1:17" s="251" customFormat="1" x14ac:dyDescent="0.25">
      <c r="A167" s="109">
        <f>SalesTracker!B171</f>
        <v>20160163</v>
      </c>
      <c r="B167" s="282" t="s">
        <v>639</v>
      </c>
      <c r="C167" s="322">
        <f>SalesTracker!C171</f>
        <v>0</v>
      </c>
      <c r="D167" s="322">
        <f>SalesTracker!D171</f>
        <v>0</v>
      </c>
      <c r="E167" s="322">
        <f>SalesTracker!E171</f>
        <v>0</v>
      </c>
      <c r="F167" s="322">
        <f>SalesTracker!F171</f>
        <v>0</v>
      </c>
      <c r="G167" s="323">
        <f>SalesTracker!G171</f>
        <v>0</v>
      </c>
      <c r="H167" s="323">
        <f>SalesTracker!H171</f>
        <v>0</v>
      </c>
      <c r="I167" s="324">
        <f>SalesTracker!J171</f>
        <v>0</v>
      </c>
      <c r="J167" s="325">
        <f>SalesTracker!K171</f>
        <v>0</v>
      </c>
      <c r="K167" s="326">
        <f>SalesTracker!L171</f>
        <v>0</v>
      </c>
      <c r="L167" s="326">
        <f>SalesTracker!M171</f>
        <v>0</v>
      </c>
      <c r="M167" s="327">
        <f>SalesTracker!Q171</f>
        <v>0</v>
      </c>
      <c r="N167" s="246">
        <f>SalesTracker!T171</f>
        <v>0</v>
      </c>
      <c r="O167" s="247">
        <f>SalesTracker!W171</f>
        <v>0</v>
      </c>
      <c r="P167" s="252">
        <f>SalesTracker!X171</f>
        <v>0</v>
      </c>
      <c r="Q167" s="253"/>
    </row>
    <row r="168" spans="1:17" s="251" customFormat="1" x14ac:dyDescent="0.25">
      <c r="A168" s="109">
        <f>SalesTracker!B172</f>
        <v>20160164</v>
      </c>
      <c r="B168" s="282" t="s">
        <v>639</v>
      </c>
      <c r="C168" s="322">
        <f>SalesTracker!C172</f>
        <v>0</v>
      </c>
      <c r="D168" s="322">
        <f>SalesTracker!D172</f>
        <v>0</v>
      </c>
      <c r="E168" s="322">
        <f>SalesTracker!E172</f>
        <v>0</v>
      </c>
      <c r="F168" s="322">
        <f>SalesTracker!F172</f>
        <v>0</v>
      </c>
      <c r="G168" s="323">
        <f>SalesTracker!G172</f>
        <v>0</v>
      </c>
      <c r="H168" s="323">
        <f>SalesTracker!H172</f>
        <v>0</v>
      </c>
      <c r="I168" s="324">
        <f>SalesTracker!J172</f>
        <v>0</v>
      </c>
      <c r="J168" s="325">
        <f>SalesTracker!K172</f>
        <v>0</v>
      </c>
      <c r="K168" s="326">
        <f>SalesTracker!L172</f>
        <v>0</v>
      </c>
      <c r="L168" s="326">
        <f>SalesTracker!M172</f>
        <v>0</v>
      </c>
      <c r="M168" s="327">
        <f>SalesTracker!Q172</f>
        <v>0</v>
      </c>
      <c r="N168" s="246">
        <f>SalesTracker!T172</f>
        <v>0</v>
      </c>
      <c r="O168" s="247">
        <f>SalesTracker!W172</f>
        <v>0</v>
      </c>
      <c r="P168" s="252">
        <f>SalesTracker!X172</f>
        <v>0</v>
      </c>
      <c r="Q168" s="253"/>
    </row>
    <row r="169" spans="1:17" s="251" customFormat="1" x14ac:dyDescent="0.25">
      <c r="A169" s="109">
        <f>SalesTracker!B173</f>
        <v>20160165</v>
      </c>
      <c r="B169" s="282" t="s">
        <v>639</v>
      </c>
      <c r="C169" s="322">
        <f>SalesTracker!C173</f>
        <v>0</v>
      </c>
      <c r="D169" s="322">
        <f>SalesTracker!D173</f>
        <v>0</v>
      </c>
      <c r="E169" s="322">
        <f>SalesTracker!E173</f>
        <v>0</v>
      </c>
      <c r="F169" s="322">
        <f>SalesTracker!F173</f>
        <v>0</v>
      </c>
      <c r="G169" s="323">
        <f>SalesTracker!G173</f>
        <v>0</v>
      </c>
      <c r="H169" s="323">
        <f>SalesTracker!H173</f>
        <v>0</v>
      </c>
      <c r="I169" s="324">
        <f>SalesTracker!J173</f>
        <v>0</v>
      </c>
      <c r="J169" s="325">
        <f>SalesTracker!K173</f>
        <v>0</v>
      </c>
      <c r="K169" s="326">
        <f>SalesTracker!L173</f>
        <v>0</v>
      </c>
      <c r="L169" s="326">
        <f>SalesTracker!M173</f>
        <v>0</v>
      </c>
      <c r="M169" s="327">
        <f>SalesTracker!Q173</f>
        <v>0</v>
      </c>
      <c r="N169" s="246">
        <f>SalesTracker!T173</f>
        <v>0</v>
      </c>
      <c r="O169" s="247">
        <f>SalesTracker!W173</f>
        <v>0</v>
      </c>
      <c r="P169" s="252">
        <f>SalesTracker!X173</f>
        <v>0</v>
      </c>
      <c r="Q169" s="253"/>
    </row>
    <row r="170" spans="1:17" s="251" customFormat="1" x14ac:dyDescent="0.25">
      <c r="A170" s="109">
        <f>SalesTracker!B174</f>
        <v>20160166</v>
      </c>
      <c r="B170" s="282" t="s">
        <v>639</v>
      </c>
      <c r="C170" s="322">
        <f>SalesTracker!C174</f>
        <v>0</v>
      </c>
      <c r="D170" s="322">
        <f>SalesTracker!D174</f>
        <v>0</v>
      </c>
      <c r="E170" s="322">
        <f>SalesTracker!E174</f>
        <v>0</v>
      </c>
      <c r="F170" s="322">
        <f>SalesTracker!F174</f>
        <v>0</v>
      </c>
      <c r="G170" s="323">
        <f>SalesTracker!G174</f>
        <v>0</v>
      </c>
      <c r="H170" s="323">
        <f>SalesTracker!H174</f>
        <v>0</v>
      </c>
      <c r="I170" s="324">
        <f>SalesTracker!J174</f>
        <v>0</v>
      </c>
      <c r="J170" s="325">
        <f>SalesTracker!K174</f>
        <v>0</v>
      </c>
      <c r="K170" s="326">
        <f>SalesTracker!L174</f>
        <v>0</v>
      </c>
      <c r="L170" s="326">
        <f>SalesTracker!M174</f>
        <v>0</v>
      </c>
      <c r="M170" s="327">
        <f>SalesTracker!Q174</f>
        <v>0</v>
      </c>
      <c r="N170" s="246">
        <f>SalesTracker!T174</f>
        <v>0</v>
      </c>
      <c r="O170" s="247">
        <f>SalesTracker!W174</f>
        <v>0</v>
      </c>
      <c r="P170" s="252">
        <f>SalesTracker!X174</f>
        <v>0</v>
      </c>
      <c r="Q170" s="253"/>
    </row>
    <row r="171" spans="1:17" s="253" customFormat="1" x14ac:dyDescent="0.25">
      <c r="A171" s="109">
        <f>SalesTracker!B175</f>
        <v>20160167</v>
      </c>
      <c r="B171" s="282" t="s">
        <v>639</v>
      </c>
      <c r="C171" s="322">
        <f>SalesTracker!C175</f>
        <v>0</v>
      </c>
      <c r="D171" s="322">
        <f>SalesTracker!D175</f>
        <v>0</v>
      </c>
      <c r="E171" s="322">
        <f>SalesTracker!E175</f>
        <v>0</v>
      </c>
      <c r="F171" s="322">
        <f>SalesTracker!F175</f>
        <v>0</v>
      </c>
      <c r="G171" s="323">
        <f>SalesTracker!G175</f>
        <v>0</v>
      </c>
      <c r="H171" s="323">
        <f>SalesTracker!H175</f>
        <v>0</v>
      </c>
      <c r="I171" s="324">
        <f>SalesTracker!J175</f>
        <v>0</v>
      </c>
      <c r="J171" s="325">
        <f>SalesTracker!K175</f>
        <v>0</v>
      </c>
      <c r="K171" s="326">
        <f>SalesTracker!L175</f>
        <v>0</v>
      </c>
      <c r="L171" s="326">
        <f>SalesTracker!M175</f>
        <v>0</v>
      </c>
      <c r="M171" s="327">
        <f>SalesTracker!Q175</f>
        <v>0</v>
      </c>
      <c r="N171" s="284">
        <f>SalesTracker!T175</f>
        <v>0</v>
      </c>
      <c r="O171" s="285">
        <f>SalesTracker!W175</f>
        <v>0</v>
      </c>
      <c r="P171" s="286">
        <f>SalesTracker!X175</f>
        <v>0</v>
      </c>
    </row>
    <row r="172" spans="1:17" s="253" customFormat="1" x14ac:dyDescent="0.25">
      <c r="A172" s="109">
        <f>SalesTracker!B176</f>
        <v>20160168</v>
      </c>
      <c r="B172" s="282" t="s">
        <v>639</v>
      </c>
      <c r="C172" s="322">
        <f>SalesTracker!C176</f>
        <v>0</v>
      </c>
      <c r="D172" s="322">
        <f>SalesTracker!D176</f>
        <v>0</v>
      </c>
      <c r="E172" s="322">
        <f>SalesTracker!E176</f>
        <v>0</v>
      </c>
      <c r="F172" s="322">
        <f>SalesTracker!F176</f>
        <v>0</v>
      </c>
      <c r="G172" s="323">
        <f>SalesTracker!G176</f>
        <v>0</v>
      </c>
      <c r="H172" s="323">
        <f>SalesTracker!H176</f>
        <v>0</v>
      </c>
      <c r="I172" s="324">
        <f>SalesTracker!J176</f>
        <v>0</v>
      </c>
      <c r="J172" s="325">
        <f>SalesTracker!K176</f>
        <v>0</v>
      </c>
      <c r="K172" s="326">
        <f>SalesTracker!L176</f>
        <v>0</v>
      </c>
      <c r="L172" s="326">
        <f>SalesTracker!M176</f>
        <v>0</v>
      </c>
      <c r="M172" s="327">
        <f>SalesTracker!Q176</f>
        <v>0</v>
      </c>
      <c r="N172" s="284">
        <f>SalesTracker!T176</f>
        <v>0</v>
      </c>
      <c r="O172" s="285">
        <f>SalesTracker!W176</f>
        <v>0</v>
      </c>
      <c r="P172" s="286">
        <f>SalesTracker!X176</f>
        <v>0</v>
      </c>
    </row>
    <row r="173" spans="1:17" s="251" customFormat="1" x14ac:dyDescent="0.25">
      <c r="A173" s="109">
        <f>SalesTracker!B177</f>
        <v>20160169</v>
      </c>
      <c r="B173" s="282" t="s">
        <v>639</v>
      </c>
      <c r="C173" s="322">
        <f>SalesTracker!C177</f>
        <v>0</v>
      </c>
      <c r="D173" s="322">
        <f>SalesTracker!D177</f>
        <v>0</v>
      </c>
      <c r="E173" s="322">
        <f>SalesTracker!E177</f>
        <v>0</v>
      </c>
      <c r="F173" s="322">
        <f>SalesTracker!F177</f>
        <v>0</v>
      </c>
      <c r="G173" s="323">
        <f>SalesTracker!G177</f>
        <v>0</v>
      </c>
      <c r="H173" s="323">
        <f>SalesTracker!H177</f>
        <v>0</v>
      </c>
      <c r="I173" s="324">
        <f>SalesTracker!J177</f>
        <v>0</v>
      </c>
      <c r="J173" s="325">
        <f>SalesTracker!K177</f>
        <v>0</v>
      </c>
      <c r="K173" s="326">
        <f>SalesTracker!L177</f>
        <v>0</v>
      </c>
      <c r="L173" s="326">
        <f>SalesTracker!M177</f>
        <v>0</v>
      </c>
      <c r="M173" s="327">
        <f>SalesTracker!Q177</f>
        <v>0</v>
      </c>
      <c r="N173" s="246">
        <f>SalesTracker!T177</f>
        <v>0</v>
      </c>
      <c r="O173" s="247">
        <f>SalesTracker!W177</f>
        <v>0</v>
      </c>
      <c r="P173" s="252">
        <f>SalesTracker!X177</f>
        <v>0</v>
      </c>
      <c r="Q173" s="253"/>
    </row>
    <row r="174" spans="1:17" s="251" customFormat="1" x14ac:dyDescent="0.25">
      <c r="A174" s="333">
        <f>SalesTracker!B178</f>
        <v>20160170</v>
      </c>
      <c r="B174" s="334" t="s">
        <v>639</v>
      </c>
      <c r="C174" s="352">
        <f>SalesTracker!C178</f>
        <v>0</v>
      </c>
      <c r="D174" s="352">
        <f>SalesTracker!D178</f>
        <v>0</v>
      </c>
      <c r="E174" s="352">
        <f>SalesTracker!E178</f>
        <v>0</v>
      </c>
      <c r="F174" s="352">
        <f>SalesTracker!F178</f>
        <v>0</v>
      </c>
      <c r="G174" s="336">
        <f>SalesTracker!G178</f>
        <v>0</v>
      </c>
      <c r="H174" s="336">
        <f>SalesTracker!H178</f>
        <v>0</v>
      </c>
      <c r="I174" s="353">
        <f>SalesTracker!J178</f>
        <v>0</v>
      </c>
      <c r="J174" s="354">
        <f>SalesTracker!K178</f>
        <v>0</v>
      </c>
      <c r="K174" s="355">
        <f>SalesTracker!L178</f>
        <v>0</v>
      </c>
      <c r="L174" s="355">
        <f>SalesTracker!M178</f>
        <v>0</v>
      </c>
      <c r="M174" s="335">
        <f>SalesTracker!Q178</f>
        <v>0</v>
      </c>
      <c r="N174" s="246">
        <f>SalesTracker!T178</f>
        <v>0</v>
      </c>
      <c r="O174" s="247">
        <f>SalesTracker!W178</f>
        <v>0</v>
      </c>
      <c r="P174" s="252">
        <f>SalesTracker!X178</f>
        <v>0</v>
      </c>
      <c r="Q174" s="253"/>
    </row>
    <row r="175" spans="1:17" s="251" customFormat="1" x14ac:dyDescent="0.25">
      <c r="A175" s="333">
        <f>SalesTracker!B179</f>
        <v>20160171</v>
      </c>
      <c r="B175" s="334" t="s">
        <v>639</v>
      </c>
      <c r="C175" s="335">
        <f>SalesTracker!C179</f>
        <v>0</v>
      </c>
      <c r="D175" s="335">
        <f>SalesTracker!D179</f>
        <v>0</v>
      </c>
      <c r="E175" s="335">
        <f>SalesTracker!E179</f>
        <v>0</v>
      </c>
      <c r="F175" s="335">
        <f>SalesTracker!F179</f>
        <v>0</v>
      </c>
      <c r="G175" s="336">
        <f>SalesTracker!G179</f>
        <v>0</v>
      </c>
      <c r="H175" s="336">
        <f>SalesTracker!H179</f>
        <v>0</v>
      </c>
      <c r="I175" s="335">
        <f>SalesTracker!J179</f>
        <v>0</v>
      </c>
      <c r="J175" s="335">
        <f>SalesTracker!K179</f>
        <v>0</v>
      </c>
      <c r="K175" s="335">
        <f>SalesTracker!L179</f>
        <v>0</v>
      </c>
      <c r="L175" s="335">
        <f>SalesTracker!M179</f>
        <v>0</v>
      </c>
      <c r="M175" s="335">
        <f>SalesTracker!Q179</f>
        <v>0</v>
      </c>
      <c r="N175" s="246">
        <f>SalesTracker!T179</f>
        <v>0</v>
      </c>
      <c r="O175" s="247">
        <f>SalesTracker!W179</f>
        <v>0</v>
      </c>
      <c r="P175" s="252">
        <f>SalesTracker!X179</f>
        <v>0</v>
      </c>
      <c r="Q175" s="253"/>
    </row>
    <row r="176" spans="1:17" s="251" customFormat="1" x14ac:dyDescent="0.25">
      <c r="A176" s="109">
        <f>SalesTracker!B180</f>
        <v>20160172</v>
      </c>
      <c r="B176" s="282" t="s">
        <v>639</v>
      </c>
      <c r="C176" s="327">
        <f>SalesTracker!C180</f>
        <v>0</v>
      </c>
      <c r="D176" s="327">
        <f>SalesTracker!D180</f>
        <v>0</v>
      </c>
      <c r="E176" s="327">
        <f>SalesTracker!E180</f>
        <v>0</v>
      </c>
      <c r="F176" s="327">
        <f>SalesTracker!F180</f>
        <v>0</v>
      </c>
      <c r="G176" s="323">
        <f>SalesTracker!G180</f>
        <v>0</v>
      </c>
      <c r="H176" s="323">
        <f>SalesTracker!H180</f>
        <v>0</v>
      </c>
      <c r="I176" s="327">
        <f>SalesTracker!J180</f>
        <v>0</v>
      </c>
      <c r="J176" s="327">
        <f>SalesTracker!K180</f>
        <v>0</v>
      </c>
      <c r="K176" s="327">
        <f>SalesTracker!L180</f>
        <v>0</v>
      </c>
      <c r="L176" s="327">
        <f>SalesTracker!M180</f>
        <v>0</v>
      </c>
      <c r="M176" s="327">
        <f>SalesTracker!Q180</f>
        <v>0</v>
      </c>
      <c r="N176" s="246">
        <f>SalesTracker!T180</f>
        <v>0</v>
      </c>
      <c r="O176" s="247">
        <f>SalesTracker!W180</f>
        <v>0</v>
      </c>
      <c r="P176" s="252">
        <f>SalesTracker!X180</f>
        <v>0</v>
      </c>
      <c r="Q176" s="253"/>
    </row>
    <row r="177" spans="1:17" s="251" customFormat="1" x14ac:dyDescent="0.25">
      <c r="A177" s="109">
        <f>SalesTracker!B181</f>
        <v>20160173</v>
      </c>
      <c r="B177" s="282" t="s">
        <v>639</v>
      </c>
      <c r="C177" s="327">
        <f>SalesTracker!C181</f>
        <v>0</v>
      </c>
      <c r="D177" s="327">
        <f>SalesTracker!D181</f>
        <v>0</v>
      </c>
      <c r="E177" s="327">
        <f>SalesTracker!E181</f>
        <v>0</v>
      </c>
      <c r="F177" s="327">
        <f>SalesTracker!F181</f>
        <v>0</v>
      </c>
      <c r="G177" s="323">
        <f>SalesTracker!G181</f>
        <v>0</v>
      </c>
      <c r="H177" s="323">
        <f>SalesTracker!H181</f>
        <v>0</v>
      </c>
      <c r="I177" s="327">
        <f>SalesTracker!J181</f>
        <v>0</v>
      </c>
      <c r="J177" s="327">
        <f>SalesTracker!K181</f>
        <v>0</v>
      </c>
      <c r="K177" s="327">
        <f>SalesTracker!L181</f>
        <v>0</v>
      </c>
      <c r="L177" s="327">
        <f>SalesTracker!M181</f>
        <v>0</v>
      </c>
      <c r="M177" s="327">
        <f>SalesTracker!Q181</f>
        <v>0</v>
      </c>
      <c r="N177" s="246">
        <f>SalesTracker!T181</f>
        <v>0</v>
      </c>
      <c r="O177" s="247">
        <f>SalesTracker!W181</f>
        <v>0</v>
      </c>
      <c r="P177" s="252">
        <f>SalesTracker!X181</f>
        <v>0</v>
      </c>
      <c r="Q177" s="253"/>
    </row>
    <row r="178" spans="1:17" s="251" customFormat="1" x14ac:dyDescent="0.25">
      <c r="A178" s="109">
        <f>SalesTracker!B182</f>
        <v>20160174</v>
      </c>
      <c r="B178" s="282" t="s">
        <v>639</v>
      </c>
      <c r="C178" s="327">
        <f>SalesTracker!C182</f>
        <v>0</v>
      </c>
      <c r="D178" s="327">
        <f>SalesTracker!D182</f>
        <v>0</v>
      </c>
      <c r="E178" s="327">
        <f>SalesTracker!E182</f>
        <v>0</v>
      </c>
      <c r="F178" s="327">
        <f>SalesTracker!F182</f>
        <v>0</v>
      </c>
      <c r="G178" s="323">
        <f>SalesTracker!G182</f>
        <v>0</v>
      </c>
      <c r="H178" s="323">
        <f>SalesTracker!H182</f>
        <v>0</v>
      </c>
      <c r="I178" s="327">
        <f>SalesTracker!J182</f>
        <v>0</v>
      </c>
      <c r="J178" s="327">
        <f>SalesTracker!K182</f>
        <v>0</v>
      </c>
      <c r="K178" s="327">
        <f>SalesTracker!L182</f>
        <v>0</v>
      </c>
      <c r="L178" s="327">
        <f>SalesTracker!M182</f>
        <v>0</v>
      </c>
      <c r="M178" s="327">
        <f>SalesTracker!Q182</f>
        <v>0</v>
      </c>
      <c r="N178" s="246">
        <f>SalesTracker!T182</f>
        <v>0</v>
      </c>
      <c r="O178" s="247">
        <f>SalesTracker!W182</f>
        <v>0</v>
      </c>
      <c r="P178" s="252">
        <f>SalesTracker!X182</f>
        <v>0</v>
      </c>
      <c r="Q178" s="253"/>
    </row>
    <row r="179" spans="1:17" s="23" customFormat="1" x14ac:dyDescent="0.25">
      <c r="A179" s="109">
        <f>SalesTracker!B183</f>
        <v>20160175</v>
      </c>
      <c r="B179" s="282" t="s">
        <v>639</v>
      </c>
      <c r="C179" s="321">
        <f>SalesTracker!C183</f>
        <v>0</v>
      </c>
      <c r="D179" s="321">
        <f>SalesTracker!D183</f>
        <v>0</v>
      </c>
      <c r="E179" s="321">
        <f>SalesTracker!E183</f>
        <v>0</v>
      </c>
      <c r="F179" s="321">
        <f>SalesTracker!F183</f>
        <v>0</v>
      </c>
      <c r="G179" s="317">
        <f>SalesTracker!G183</f>
        <v>0</v>
      </c>
      <c r="H179" s="317">
        <f>SalesTracker!H183</f>
        <v>0</v>
      </c>
      <c r="I179" s="321">
        <f>SalesTracker!J183</f>
        <v>0</v>
      </c>
      <c r="J179" s="321">
        <f>SalesTracker!K183</f>
        <v>0</v>
      </c>
      <c r="K179" s="321">
        <f>SalesTracker!L183</f>
        <v>0</v>
      </c>
      <c r="L179" s="321">
        <f>SalesTracker!M183</f>
        <v>0</v>
      </c>
      <c r="M179" s="321">
        <f>SalesTracker!Q183</f>
        <v>0</v>
      </c>
      <c r="N179" s="254">
        <f>SalesTracker!T183</f>
        <v>0</v>
      </c>
      <c r="O179" s="255">
        <f>SalesTracker!W183</f>
        <v>0</v>
      </c>
      <c r="P179" s="26">
        <f>SalesTracker!X183</f>
        <v>0</v>
      </c>
      <c r="Q179" s="194"/>
    </row>
    <row r="180" spans="1:17" s="23" customFormat="1" x14ac:dyDescent="0.25">
      <c r="A180" s="109">
        <f>SalesTracker!B184</f>
        <v>20160176</v>
      </c>
      <c r="B180" s="282" t="s">
        <v>639</v>
      </c>
      <c r="C180" s="321">
        <f>SalesTracker!C184</f>
        <v>0</v>
      </c>
      <c r="D180" s="321">
        <f>SalesTracker!D184</f>
        <v>0</v>
      </c>
      <c r="E180" s="321">
        <f>SalesTracker!E184</f>
        <v>0</v>
      </c>
      <c r="F180" s="321">
        <f>SalesTracker!F184</f>
        <v>0</v>
      </c>
      <c r="G180" s="317">
        <f>SalesTracker!G184</f>
        <v>0</v>
      </c>
      <c r="H180" s="317">
        <f>SalesTracker!H184</f>
        <v>0</v>
      </c>
      <c r="I180" s="321">
        <f>SalesTracker!J184</f>
        <v>0</v>
      </c>
      <c r="J180" s="321">
        <f>SalesTracker!K184</f>
        <v>0</v>
      </c>
      <c r="K180" s="321">
        <f>SalesTracker!L184</f>
        <v>0</v>
      </c>
      <c r="L180" s="321">
        <f>SalesTracker!M184</f>
        <v>0</v>
      </c>
      <c r="M180" s="321">
        <f>SalesTracker!Q184</f>
        <v>0</v>
      </c>
      <c r="N180" s="254">
        <f>SalesTracker!T184</f>
        <v>0</v>
      </c>
      <c r="O180" s="255">
        <f>SalesTracker!W184</f>
        <v>0</v>
      </c>
      <c r="P180" s="26">
        <f>SalesTracker!X184</f>
        <v>0</v>
      </c>
      <c r="Q180" s="194"/>
    </row>
    <row r="181" spans="1:17" s="23" customFormat="1" x14ac:dyDescent="0.25">
      <c r="A181" s="109">
        <f>SalesTracker!B185</f>
        <v>20160177</v>
      </c>
      <c r="B181" s="282" t="s">
        <v>639</v>
      </c>
      <c r="C181" s="321">
        <f>SalesTracker!C185</f>
        <v>0</v>
      </c>
      <c r="D181" s="321">
        <f>SalesTracker!D185</f>
        <v>0</v>
      </c>
      <c r="E181" s="321">
        <f>SalesTracker!E185</f>
        <v>0</v>
      </c>
      <c r="F181" s="321">
        <f>SalesTracker!F185</f>
        <v>0</v>
      </c>
      <c r="G181" s="317">
        <f>SalesTracker!G185</f>
        <v>0</v>
      </c>
      <c r="H181" s="317">
        <f>SalesTracker!H185</f>
        <v>0</v>
      </c>
      <c r="I181" s="321">
        <f>SalesTracker!J185</f>
        <v>0</v>
      </c>
      <c r="J181" s="321">
        <f>SalesTracker!K185</f>
        <v>0</v>
      </c>
      <c r="K181" s="321">
        <f>SalesTracker!L185</f>
        <v>0</v>
      </c>
      <c r="L181" s="321">
        <f>SalesTracker!M185</f>
        <v>0</v>
      </c>
      <c r="M181" s="321">
        <f>SalesTracker!Q185</f>
        <v>0</v>
      </c>
      <c r="N181" s="254">
        <f>SalesTracker!T185</f>
        <v>0</v>
      </c>
      <c r="O181" s="255">
        <f>SalesTracker!W185</f>
        <v>0</v>
      </c>
      <c r="P181" s="26">
        <f>SalesTracker!X185</f>
        <v>0</v>
      </c>
      <c r="Q181" s="194"/>
    </row>
    <row r="182" spans="1:17" s="23" customFormat="1" x14ac:dyDescent="0.25">
      <c r="A182" s="109">
        <f>SalesTracker!B186</f>
        <v>20160178</v>
      </c>
      <c r="B182" s="282" t="s">
        <v>639</v>
      </c>
      <c r="C182" s="321">
        <f>SalesTracker!C186</f>
        <v>0</v>
      </c>
      <c r="D182" s="321">
        <f>SalesTracker!D186</f>
        <v>0</v>
      </c>
      <c r="E182" s="321">
        <f>SalesTracker!E186</f>
        <v>0</v>
      </c>
      <c r="F182" s="321">
        <f>SalesTracker!F186</f>
        <v>0</v>
      </c>
      <c r="G182" s="317">
        <f>SalesTracker!G186</f>
        <v>0</v>
      </c>
      <c r="H182" s="317">
        <f>SalesTracker!H186</f>
        <v>0</v>
      </c>
      <c r="I182" s="321">
        <f>SalesTracker!J186</f>
        <v>0</v>
      </c>
      <c r="J182" s="321">
        <f>SalesTracker!K186</f>
        <v>0</v>
      </c>
      <c r="K182" s="321">
        <f>SalesTracker!L186</f>
        <v>0</v>
      </c>
      <c r="L182" s="321">
        <f>SalesTracker!M186</f>
        <v>0</v>
      </c>
      <c r="M182" s="321">
        <f>SalesTracker!Q186</f>
        <v>0</v>
      </c>
      <c r="N182" s="254">
        <f>SalesTracker!T186</f>
        <v>0</v>
      </c>
      <c r="O182" s="255">
        <f>SalesTracker!W186</f>
        <v>0</v>
      </c>
      <c r="P182" s="26">
        <f>SalesTracker!X186</f>
        <v>0</v>
      </c>
      <c r="Q182" s="194"/>
    </row>
    <row r="183" spans="1:17" s="23" customFormat="1" x14ac:dyDescent="0.25">
      <c r="A183" s="109">
        <f>SalesTracker!B187</f>
        <v>20160179</v>
      </c>
      <c r="B183" s="282" t="s">
        <v>639</v>
      </c>
      <c r="C183" s="321">
        <f>SalesTracker!C187</f>
        <v>0</v>
      </c>
      <c r="D183" s="321">
        <f>SalesTracker!D187</f>
        <v>0</v>
      </c>
      <c r="E183" s="321">
        <f>SalesTracker!E187</f>
        <v>0</v>
      </c>
      <c r="F183" s="321">
        <f>SalesTracker!F187</f>
        <v>0</v>
      </c>
      <c r="G183" s="317">
        <f>SalesTracker!G187</f>
        <v>0</v>
      </c>
      <c r="H183" s="317">
        <f>SalesTracker!H187</f>
        <v>0</v>
      </c>
      <c r="I183" s="321">
        <f>SalesTracker!J187</f>
        <v>0</v>
      </c>
      <c r="J183" s="321">
        <f>SalesTracker!K187</f>
        <v>0</v>
      </c>
      <c r="K183" s="321">
        <f>SalesTracker!L187</f>
        <v>0</v>
      </c>
      <c r="L183" s="321">
        <f>SalesTracker!M187</f>
        <v>0</v>
      </c>
      <c r="M183" s="321">
        <f>SalesTracker!Q187</f>
        <v>0</v>
      </c>
      <c r="N183" s="254">
        <f>SalesTracker!T187</f>
        <v>0</v>
      </c>
      <c r="O183" s="255">
        <f>SalesTracker!W187</f>
        <v>0</v>
      </c>
      <c r="P183" s="26">
        <f>SalesTracker!X187</f>
        <v>0</v>
      </c>
      <c r="Q183" s="194"/>
    </row>
    <row r="184" spans="1:17" s="23" customFormat="1" x14ac:dyDescent="0.25">
      <c r="A184" s="333">
        <f>SalesTracker!B188</f>
        <v>20160180</v>
      </c>
      <c r="B184" s="334" t="s">
        <v>639</v>
      </c>
      <c r="C184" s="335">
        <f>SalesTracker!C188</f>
        <v>0</v>
      </c>
      <c r="D184" s="335">
        <f>SalesTracker!D188</f>
        <v>0</v>
      </c>
      <c r="E184" s="335">
        <f>SalesTracker!E188</f>
        <v>0</v>
      </c>
      <c r="F184" s="335">
        <f>SalesTracker!F188</f>
        <v>0</v>
      </c>
      <c r="G184" s="336">
        <f>SalesTracker!G188</f>
        <v>0</v>
      </c>
      <c r="H184" s="336">
        <f>SalesTracker!H188</f>
        <v>0</v>
      </c>
      <c r="I184" s="335">
        <f>SalesTracker!J188</f>
        <v>0</v>
      </c>
      <c r="J184" s="335">
        <f>SalesTracker!K188</f>
        <v>0</v>
      </c>
      <c r="K184" s="335">
        <f>SalesTracker!L188</f>
        <v>0</v>
      </c>
      <c r="L184" s="335">
        <f>SalesTracker!M188</f>
        <v>0</v>
      </c>
      <c r="M184" s="335">
        <f>SalesTracker!Q188</f>
        <v>0</v>
      </c>
      <c r="N184" s="254">
        <f>SalesTracker!T188</f>
        <v>0</v>
      </c>
      <c r="O184" s="255">
        <f>SalesTracker!W188</f>
        <v>0</v>
      </c>
      <c r="P184" s="26">
        <f>SalesTracker!X188</f>
        <v>0</v>
      </c>
      <c r="Q184" s="194"/>
    </row>
    <row r="185" spans="1:17" s="23" customFormat="1" x14ac:dyDescent="0.25">
      <c r="A185" s="109">
        <f>SalesTracker!B189</f>
        <v>20160181</v>
      </c>
      <c r="B185" s="282" t="s">
        <v>639</v>
      </c>
      <c r="C185" s="321">
        <f>SalesTracker!C189</f>
        <v>0</v>
      </c>
      <c r="D185" s="321">
        <f>SalesTracker!D189</f>
        <v>0</v>
      </c>
      <c r="E185" s="321">
        <f>SalesTracker!E189</f>
        <v>0</v>
      </c>
      <c r="F185" s="321">
        <f>SalesTracker!F189</f>
        <v>0</v>
      </c>
      <c r="G185" s="317">
        <f>SalesTracker!G189</f>
        <v>0</v>
      </c>
      <c r="H185" s="317">
        <f>SalesTracker!H189</f>
        <v>0</v>
      </c>
      <c r="I185" s="321">
        <f>SalesTracker!J189</f>
        <v>0</v>
      </c>
      <c r="J185" s="321">
        <f>SalesTracker!K189</f>
        <v>0</v>
      </c>
      <c r="K185" s="321">
        <f>SalesTracker!L189</f>
        <v>0</v>
      </c>
      <c r="L185" s="321">
        <f>SalesTracker!M189</f>
        <v>0</v>
      </c>
      <c r="M185" s="321">
        <f>SalesTracker!Q189</f>
        <v>0</v>
      </c>
      <c r="N185" s="254">
        <f>SalesTracker!T189</f>
        <v>0</v>
      </c>
      <c r="O185" s="255">
        <f>SalesTracker!W189</f>
        <v>0</v>
      </c>
      <c r="P185" s="26">
        <f>SalesTracker!X189</f>
        <v>0</v>
      </c>
      <c r="Q185" s="194"/>
    </row>
    <row r="186" spans="1:17" s="23" customFormat="1" x14ac:dyDescent="0.25">
      <c r="A186" s="109">
        <f>SalesTracker!B190</f>
        <v>20160182</v>
      </c>
      <c r="B186" s="282" t="s">
        <v>639</v>
      </c>
      <c r="C186" s="321">
        <f>SalesTracker!C190</f>
        <v>0</v>
      </c>
      <c r="D186" s="321">
        <f>SalesTracker!D190</f>
        <v>0</v>
      </c>
      <c r="E186" s="321">
        <f>SalesTracker!E190</f>
        <v>0</v>
      </c>
      <c r="F186" s="321">
        <f>SalesTracker!F190</f>
        <v>0</v>
      </c>
      <c r="G186" s="317">
        <f>SalesTracker!G190</f>
        <v>0</v>
      </c>
      <c r="H186" s="317">
        <f>SalesTracker!H190</f>
        <v>0</v>
      </c>
      <c r="I186" s="321">
        <f>SalesTracker!J190</f>
        <v>0</v>
      </c>
      <c r="J186" s="321">
        <f>SalesTracker!K190</f>
        <v>0</v>
      </c>
      <c r="K186" s="321">
        <f>SalesTracker!L190</f>
        <v>0</v>
      </c>
      <c r="L186" s="321">
        <f>SalesTracker!M190</f>
        <v>0</v>
      </c>
      <c r="M186" s="321">
        <f>SalesTracker!Q190</f>
        <v>0</v>
      </c>
      <c r="N186" s="254">
        <f>SalesTracker!T190</f>
        <v>0</v>
      </c>
      <c r="O186" s="255">
        <f>SalesTracker!W190</f>
        <v>0</v>
      </c>
      <c r="P186" s="26">
        <f>SalesTracker!X190</f>
        <v>0</v>
      </c>
      <c r="Q186" s="194"/>
    </row>
    <row r="187" spans="1:17" s="23" customFormat="1" x14ac:dyDescent="0.25">
      <c r="A187" s="109">
        <f>SalesTracker!B191</f>
        <v>20160183</v>
      </c>
      <c r="B187" s="282" t="s">
        <v>639</v>
      </c>
      <c r="C187" s="321">
        <f>SalesTracker!C191</f>
        <v>0</v>
      </c>
      <c r="D187" s="321">
        <f>SalesTracker!D191</f>
        <v>0</v>
      </c>
      <c r="E187" s="321">
        <f>SalesTracker!E191</f>
        <v>0</v>
      </c>
      <c r="F187" s="321">
        <f>SalesTracker!F191</f>
        <v>0</v>
      </c>
      <c r="G187" s="317">
        <f>SalesTracker!G191</f>
        <v>0</v>
      </c>
      <c r="H187" s="317">
        <f>SalesTracker!H191</f>
        <v>0</v>
      </c>
      <c r="I187" s="321">
        <f>SalesTracker!J191</f>
        <v>0</v>
      </c>
      <c r="J187" s="321">
        <f>SalesTracker!K191</f>
        <v>0</v>
      </c>
      <c r="K187" s="321">
        <f>SalesTracker!L191</f>
        <v>0</v>
      </c>
      <c r="L187" s="321">
        <f>SalesTracker!M191</f>
        <v>0</v>
      </c>
      <c r="M187" s="321">
        <f>SalesTracker!Q191</f>
        <v>0</v>
      </c>
      <c r="N187" s="254">
        <f>SalesTracker!T191</f>
        <v>0</v>
      </c>
      <c r="O187" s="255">
        <f>SalesTracker!W191</f>
        <v>0</v>
      </c>
      <c r="P187" s="26">
        <f>SalesTracker!X191</f>
        <v>0</v>
      </c>
      <c r="Q187" s="194"/>
    </row>
    <row r="188" spans="1:17" s="23" customFormat="1" x14ac:dyDescent="0.25">
      <c r="A188" s="109">
        <f>SalesTracker!B192</f>
        <v>20160184</v>
      </c>
      <c r="B188" s="282" t="s">
        <v>639</v>
      </c>
      <c r="C188" s="321">
        <f>SalesTracker!C192</f>
        <v>0</v>
      </c>
      <c r="D188" s="321">
        <f>SalesTracker!D192</f>
        <v>0</v>
      </c>
      <c r="E188" s="321">
        <f>SalesTracker!E192</f>
        <v>0</v>
      </c>
      <c r="F188" s="321">
        <f>SalesTracker!F192</f>
        <v>0</v>
      </c>
      <c r="G188" s="317">
        <f>SalesTracker!G192</f>
        <v>0</v>
      </c>
      <c r="H188" s="317">
        <f>SalesTracker!H192</f>
        <v>0</v>
      </c>
      <c r="I188" s="321">
        <f>SalesTracker!J192</f>
        <v>0</v>
      </c>
      <c r="J188" s="321">
        <f>SalesTracker!K192</f>
        <v>0</v>
      </c>
      <c r="K188" s="321">
        <f>SalesTracker!L192</f>
        <v>0</v>
      </c>
      <c r="L188" s="321">
        <f>SalesTracker!M192</f>
        <v>0</v>
      </c>
      <c r="M188" s="321">
        <f>SalesTracker!Q192</f>
        <v>0</v>
      </c>
      <c r="N188" s="254">
        <f>SalesTracker!T192</f>
        <v>0</v>
      </c>
      <c r="O188" s="255">
        <f>SalesTracker!W192</f>
        <v>0</v>
      </c>
      <c r="P188" s="26">
        <f>SalesTracker!X192</f>
        <v>0</v>
      </c>
      <c r="Q188" s="194"/>
    </row>
    <row r="189" spans="1:17" s="23" customFormat="1" x14ac:dyDescent="0.25">
      <c r="A189" s="109">
        <f>SalesTracker!B193</f>
        <v>20160185</v>
      </c>
      <c r="B189" s="282" t="s">
        <v>639</v>
      </c>
      <c r="C189" s="321">
        <f>SalesTracker!C193</f>
        <v>0</v>
      </c>
      <c r="D189" s="321">
        <f>SalesTracker!D193</f>
        <v>0</v>
      </c>
      <c r="E189" s="321">
        <f>SalesTracker!E193</f>
        <v>0</v>
      </c>
      <c r="F189" s="321">
        <f>SalesTracker!F193</f>
        <v>0</v>
      </c>
      <c r="G189" s="317">
        <f>SalesTracker!G193</f>
        <v>0</v>
      </c>
      <c r="H189" s="317">
        <f>SalesTracker!H193</f>
        <v>0</v>
      </c>
      <c r="I189" s="321">
        <f>SalesTracker!J193</f>
        <v>0</v>
      </c>
      <c r="J189" s="321">
        <f>SalesTracker!K193</f>
        <v>0</v>
      </c>
      <c r="K189" s="321">
        <f>SalesTracker!L193</f>
        <v>0</v>
      </c>
      <c r="L189" s="321">
        <f>SalesTracker!M193</f>
        <v>0</v>
      </c>
      <c r="M189" s="321">
        <f>SalesTracker!Q193</f>
        <v>0</v>
      </c>
      <c r="N189" s="254">
        <f>SalesTracker!T193</f>
        <v>0</v>
      </c>
      <c r="O189" s="255">
        <f>SalesTracker!W193</f>
        <v>0</v>
      </c>
      <c r="P189" s="26">
        <f>SalesTracker!X193</f>
        <v>0</v>
      </c>
      <c r="Q189" s="194"/>
    </row>
    <row r="190" spans="1:17" s="23" customFormat="1" x14ac:dyDescent="0.25">
      <c r="A190" s="109">
        <f>SalesTracker!B194</f>
        <v>20160186</v>
      </c>
      <c r="B190" s="282" t="s">
        <v>639</v>
      </c>
      <c r="C190" s="321">
        <f>SalesTracker!C194</f>
        <v>0</v>
      </c>
      <c r="D190" s="321">
        <f>SalesTracker!D194</f>
        <v>0</v>
      </c>
      <c r="E190" s="321">
        <f>SalesTracker!E194</f>
        <v>0</v>
      </c>
      <c r="F190" s="321">
        <f>SalesTracker!F194</f>
        <v>0</v>
      </c>
      <c r="G190" s="317">
        <f>SalesTracker!G194</f>
        <v>0</v>
      </c>
      <c r="H190" s="317">
        <f>SalesTracker!H194</f>
        <v>0</v>
      </c>
      <c r="I190" s="321">
        <f>SalesTracker!J194</f>
        <v>0</v>
      </c>
      <c r="J190" s="321">
        <f>SalesTracker!K194</f>
        <v>0</v>
      </c>
      <c r="K190" s="321">
        <f>SalesTracker!L194</f>
        <v>0</v>
      </c>
      <c r="L190" s="321">
        <f>SalesTracker!M194</f>
        <v>0</v>
      </c>
      <c r="M190" s="321">
        <f>SalesTracker!Q194</f>
        <v>0</v>
      </c>
      <c r="N190" s="254">
        <f>SalesTracker!T194</f>
        <v>0</v>
      </c>
      <c r="O190" s="255">
        <f>SalesTracker!W194</f>
        <v>0</v>
      </c>
      <c r="P190" s="26">
        <f>SalesTracker!X194</f>
        <v>0</v>
      </c>
      <c r="Q190" s="194"/>
    </row>
    <row r="191" spans="1:17" s="23" customFormat="1" x14ac:dyDescent="0.25">
      <c r="A191" s="109">
        <f>SalesTracker!B195</f>
        <v>20160187</v>
      </c>
      <c r="B191" s="282" t="s">
        <v>639</v>
      </c>
      <c r="C191" s="321">
        <f>SalesTracker!C195</f>
        <v>0</v>
      </c>
      <c r="D191" s="321">
        <f>SalesTracker!D195</f>
        <v>0</v>
      </c>
      <c r="E191" s="321">
        <f>SalesTracker!E195</f>
        <v>0</v>
      </c>
      <c r="F191" s="321">
        <f>SalesTracker!F195</f>
        <v>0</v>
      </c>
      <c r="G191" s="317">
        <f>SalesTracker!G195</f>
        <v>0</v>
      </c>
      <c r="H191" s="317">
        <f>SalesTracker!H195</f>
        <v>0</v>
      </c>
      <c r="I191" s="321">
        <f>SalesTracker!J195</f>
        <v>0</v>
      </c>
      <c r="J191" s="321">
        <f>SalesTracker!K195</f>
        <v>0</v>
      </c>
      <c r="K191" s="321">
        <f>SalesTracker!L195</f>
        <v>0</v>
      </c>
      <c r="L191" s="321">
        <f>SalesTracker!M195</f>
        <v>0</v>
      </c>
      <c r="M191" s="321">
        <f>SalesTracker!Q195</f>
        <v>0</v>
      </c>
      <c r="N191" s="254">
        <f>SalesTracker!T195</f>
        <v>0</v>
      </c>
      <c r="O191" s="255">
        <f>SalesTracker!W195</f>
        <v>0</v>
      </c>
      <c r="P191" s="26">
        <f>SalesTracker!X195</f>
        <v>0</v>
      </c>
      <c r="Q191" s="194"/>
    </row>
    <row r="192" spans="1:17" s="23" customFormat="1" x14ac:dyDescent="0.25">
      <c r="A192" s="109">
        <f>SalesTracker!B196</f>
        <v>20160188</v>
      </c>
      <c r="B192" s="282" t="s">
        <v>639</v>
      </c>
      <c r="C192" s="321">
        <f>SalesTracker!C196</f>
        <v>0</v>
      </c>
      <c r="D192" s="321">
        <f>SalesTracker!D196</f>
        <v>0</v>
      </c>
      <c r="E192" s="321">
        <f>SalesTracker!E196</f>
        <v>0</v>
      </c>
      <c r="F192" s="321">
        <f>SalesTracker!F196</f>
        <v>0</v>
      </c>
      <c r="G192" s="317">
        <f>SalesTracker!G196</f>
        <v>0</v>
      </c>
      <c r="H192" s="317">
        <f>SalesTracker!H196</f>
        <v>0</v>
      </c>
      <c r="I192" s="321">
        <f>SalesTracker!J196</f>
        <v>0</v>
      </c>
      <c r="J192" s="321">
        <f>SalesTracker!K196</f>
        <v>0</v>
      </c>
      <c r="K192" s="321">
        <f>SalesTracker!L196</f>
        <v>0</v>
      </c>
      <c r="L192" s="321">
        <f>SalesTracker!M196</f>
        <v>0</v>
      </c>
      <c r="M192" s="321">
        <f>SalesTracker!Q196</f>
        <v>0</v>
      </c>
      <c r="N192" s="254">
        <f>SalesTracker!T196</f>
        <v>0</v>
      </c>
      <c r="O192" s="255">
        <f>SalesTracker!W196</f>
        <v>0</v>
      </c>
      <c r="P192" s="26">
        <f>SalesTracker!X196</f>
        <v>0</v>
      </c>
      <c r="Q192" s="194"/>
    </row>
    <row r="193" spans="1:17" s="194" customFormat="1" x14ac:dyDescent="0.25">
      <c r="A193" s="109">
        <f>SalesTracker!B197</f>
        <v>20160189</v>
      </c>
      <c r="B193" s="282" t="s">
        <v>639</v>
      </c>
      <c r="C193" s="321">
        <f>SalesTracker!C197</f>
        <v>0</v>
      </c>
      <c r="D193" s="321">
        <f>SalesTracker!D197</f>
        <v>0</v>
      </c>
      <c r="E193" s="321">
        <f>SalesTracker!E197</f>
        <v>0</v>
      </c>
      <c r="F193" s="321">
        <f>SalesTracker!F197</f>
        <v>0</v>
      </c>
      <c r="G193" s="317">
        <f>SalesTracker!G197</f>
        <v>0</v>
      </c>
      <c r="H193" s="317">
        <f>SalesTracker!H197</f>
        <v>0</v>
      </c>
      <c r="I193" s="321">
        <f>SalesTracker!J197</f>
        <v>0</v>
      </c>
      <c r="J193" s="321">
        <f>SalesTracker!K197</f>
        <v>0</v>
      </c>
      <c r="K193" s="321">
        <f>SalesTracker!L197</f>
        <v>0</v>
      </c>
      <c r="L193" s="321">
        <f>SalesTracker!M197</f>
        <v>0</v>
      </c>
      <c r="M193" s="321">
        <f>SalesTracker!Q197</f>
        <v>0</v>
      </c>
      <c r="N193" s="293">
        <f>SalesTracker!T197</f>
        <v>0</v>
      </c>
      <c r="O193" s="294">
        <f>SalesTracker!W197</f>
        <v>0</v>
      </c>
      <c r="P193" s="295">
        <f>SalesTracker!X197</f>
        <v>0</v>
      </c>
    </row>
    <row r="194" spans="1:17" s="194" customFormat="1" x14ac:dyDescent="0.25">
      <c r="A194" s="109">
        <f>SalesTracker!B198</f>
        <v>20160190</v>
      </c>
      <c r="B194" s="282" t="s">
        <v>639</v>
      </c>
      <c r="C194" s="321">
        <f>SalesTracker!C198</f>
        <v>0</v>
      </c>
      <c r="D194" s="321">
        <f>SalesTracker!D198</f>
        <v>0</v>
      </c>
      <c r="E194" s="321">
        <f>SalesTracker!E198</f>
        <v>0</v>
      </c>
      <c r="F194" s="321">
        <f>SalesTracker!F198</f>
        <v>0</v>
      </c>
      <c r="G194" s="317">
        <f>SalesTracker!G198</f>
        <v>0</v>
      </c>
      <c r="H194" s="317">
        <f>SalesTracker!H198</f>
        <v>0</v>
      </c>
      <c r="I194" s="321">
        <f>SalesTracker!J198</f>
        <v>0</v>
      </c>
      <c r="J194" s="321">
        <f>SalesTracker!K198</f>
        <v>0</v>
      </c>
      <c r="K194" s="321">
        <f>SalesTracker!L198</f>
        <v>0</v>
      </c>
      <c r="L194" s="321">
        <f>SalesTracker!M198</f>
        <v>0</v>
      </c>
      <c r="M194" s="321">
        <f>SalesTracker!Q198</f>
        <v>0</v>
      </c>
      <c r="N194" s="293">
        <f>SalesTracker!T198</f>
        <v>0</v>
      </c>
      <c r="O194" s="294">
        <f>SalesTracker!W198</f>
        <v>0</v>
      </c>
      <c r="P194" s="295">
        <f>SalesTracker!X198</f>
        <v>0</v>
      </c>
    </row>
    <row r="195" spans="1:17" s="23" customFormat="1" x14ac:dyDescent="0.25">
      <c r="A195" s="109">
        <f>SalesTracker!B199</f>
        <v>20160191</v>
      </c>
      <c r="B195" s="282" t="s">
        <v>639</v>
      </c>
      <c r="C195" s="321">
        <f>SalesTracker!C199</f>
        <v>0</v>
      </c>
      <c r="D195" s="321">
        <f>SalesTracker!D199</f>
        <v>0</v>
      </c>
      <c r="E195" s="321">
        <f>SalesTracker!E199</f>
        <v>0</v>
      </c>
      <c r="F195" s="321">
        <f>SalesTracker!F199</f>
        <v>0</v>
      </c>
      <c r="G195" s="317">
        <f>SalesTracker!G199</f>
        <v>0</v>
      </c>
      <c r="H195" s="317">
        <f>SalesTracker!H199</f>
        <v>0</v>
      </c>
      <c r="I195" s="321">
        <f>SalesTracker!J199</f>
        <v>0</v>
      </c>
      <c r="J195" s="321">
        <f>SalesTracker!K199</f>
        <v>0</v>
      </c>
      <c r="K195" s="321">
        <f>SalesTracker!L199</f>
        <v>0</v>
      </c>
      <c r="L195" s="321">
        <f>SalesTracker!M199</f>
        <v>0</v>
      </c>
      <c r="M195" s="321">
        <f>SalesTracker!Q199</f>
        <v>0</v>
      </c>
      <c r="N195" s="254">
        <f>SalesTracker!T199</f>
        <v>0</v>
      </c>
      <c r="O195" s="255">
        <f>SalesTracker!W199</f>
        <v>0</v>
      </c>
      <c r="P195" s="26">
        <f>SalesTracker!X199</f>
        <v>0</v>
      </c>
      <c r="Q195" s="194"/>
    </row>
    <row r="196" spans="1:17" s="23" customFormat="1" x14ac:dyDescent="0.25">
      <c r="A196" s="109">
        <f>SalesTracker!B200</f>
        <v>20160192</v>
      </c>
      <c r="B196" s="282" t="s">
        <v>639</v>
      </c>
      <c r="C196" s="321">
        <f>SalesTracker!C200</f>
        <v>0</v>
      </c>
      <c r="D196" s="321">
        <f>SalesTracker!D200</f>
        <v>0</v>
      </c>
      <c r="E196" s="321">
        <f>SalesTracker!E200</f>
        <v>0</v>
      </c>
      <c r="F196" s="321">
        <f>SalesTracker!F200</f>
        <v>0</v>
      </c>
      <c r="G196" s="317">
        <f>SalesTracker!G200</f>
        <v>0</v>
      </c>
      <c r="H196" s="317">
        <f>SalesTracker!H200</f>
        <v>0</v>
      </c>
      <c r="I196" s="321">
        <f>SalesTracker!J200</f>
        <v>0</v>
      </c>
      <c r="J196" s="321">
        <f>SalesTracker!K200</f>
        <v>0</v>
      </c>
      <c r="K196" s="321">
        <f>SalesTracker!L200</f>
        <v>0</v>
      </c>
      <c r="L196" s="321">
        <f>SalesTracker!M200</f>
        <v>0</v>
      </c>
      <c r="M196" s="321">
        <f>SalesTracker!Q200</f>
        <v>0</v>
      </c>
      <c r="N196" s="254">
        <f>SalesTracker!T200</f>
        <v>0</v>
      </c>
      <c r="O196" s="255">
        <f>SalesTracker!W200</f>
        <v>0</v>
      </c>
      <c r="P196" s="26">
        <f>SalesTracker!X200</f>
        <v>0</v>
      </c>
      <c r="Q196" s="194"/>
    </row>
    <row r="197" spans="1:17" s="23" customFormat="1" x14ac:dyDescent="0.25">
      <c r="A197" s="109">
        <f>SalesTracker!B201</f>
        <v>20160193</v>
      </c>
      <c r="B197" s="282" t="s">
        <v>639</v>
      </c>
      <c r="C197" s="321">
        <f>SalesTracker!C201</f>
        <v>0</v>
      </c>
      <c r="D197" s="321">
        <f>SalesTracker!D201</f>
        <v>0</v>
      </c>
      <c r="E197" s="321">
        <f>SalesTracker!E201</f>
        <v>0</v>
      </c>
      <c r="F197" s="321">
        <f>SalesTracker!F201</f>
        <v>0</v>
      </c>
      <c r="G197" s="317">
        <f>SalesTracker!G201</f>
        <v>0</v>
      </c>
      <c r="H197" s="317">
        <f>SalesTracker!H201</f>
        <v>0</v>
      </c>
      <c r="I197" s="321">
        <f>SalesTracker!J201</f>
        <v>0</v>
      </c>
      <c r="J197" s="321">
        <f>SalesTracker!K201</f>
        <v>0</v>
      </c>
      <c r="K197" s="321">
        <f>SalesTracker!L201</f>
        <v>0</v>
      </c>
      <c r="L197" s="321">
        <f>SalesTracker!M201</f>
        <v>0</v>
      </c>
      <c r="M197" s="321">
        <f>SalesTracker!Q201</f>
        <v>0</v>
      </c>
      <c r="N197" s="254">
        <f>SalesTracker!T201</f>
        <v>0</v>
      </c>
      <c r="O197" s="255">
        <f>SalesTracker!W201</f>
        <v>0</v>
      </c>
      <c r="P197" s="26">
        <f>SalesTracker!X201</f>
        <v>0</v>
      </c>
      <c r="Q197" s="194"/>
    </row>
    <row r="198" spans="1:17" s="23" customFormat="1" x14ac:dyDescent="0.25">
      <c r="A198" s="333">
        <f>SalesTracker!B202</f>
        <v>20160194</v>
      </c>
      <c r="B198" s="334" t="s">
        <v>639</v>
      </c>
      <c r="C198" s="335">
        <f>SalesTracker!C202</f>
        <v>0</v>
      </c>
      <c r="D198" s="335">
        <f>SalesTracker!D202</f>
        <v>0</v>
      </c>
      <c r="E198" s="335">
        <f>SalesTracker!E202</f>
        <v>0</v>
      </c>
      <c r="F198" s="335">
        <f>SalesTracker!F202</f>
        <v>0</v>
      </c>
      <c r="G198" s="336">
        <f>SalesTracker!G202</f>
        <v>0</v>
      </c>
      <c r="H198" s="336">
        <f>SalesTracker!H202</f>
        <v>0</v>
      </c>
      <c r="I198" s="335">
        <f>SalesTracker!J202</f>
        <v>0</v>
      </c>
      <c r="J198" s="335">
        <f>SalesTracker!K202</f>
        <v>0</v>
      </c>
      <c r="K198" s="335">
        <f>SalesTracker!L202</f>
        <v>0</v>
      </c>
      <c r="L198" s="335">
        <f>SalesTracker!M202</f>
        <v>0</v>
      </c>
      <c r="M198" s="335">
        <f>SalesTracker!Q202</f>
        <v>0</v>
      </c>
      <c r="N198" s="254">
        <f>SalesTracker!T202</f>
        <v>0</v>
      </c>
      <c r="O198" s="255">
        <f>SalesTracker!W202</f>
        <v>0</v>
      </c>
      <c r="P198" s="26">
        <f>SalesTracker!X202</f>
        <v>0</v>
      </c>
      <c r="Q198" s="194"/>
    </row>
    <row r="199" spans="1:17" s="23" customFormat="1" x14ac:dyDescent="0.25">
      <c r="A199" s="333">
        <f>SalesTracker!B203</f>
        <v>20160195</v>
      </c>
      <c r="B199" s="334" t="s">
        <v>639</v>
      </c>
      <c r="C199" s="335">
        <f>SalesTracker!C203</f>
        <v>0</v>
      </c>
      <c r="D199" s="335">
        <f>SalesTracker!D203</f>
        <v>0</v>
      </c>
      <c r="E199" s="335">
        <f>SalesTracker!E203</f>
        <v>0</v>
      </c>
      <c r="F199" s="335">
        <f>SalesTracker!F203</f>
        <v>0</v>
      </c>
      <c r="G199" s="336">
        <f>SalesTracker!G203</f>
        <v>0</v>
      </c>
      <c r="H199" s="336">
        <f>SalesTracker!H203</f>
        <v>0</v>
      </c>
      <c r="I199" s="335">
        <f>SalesTracker!J203</f>
        <v>0</v>
      </c>
      <c r="J199" s="335">
        <f>SalesTracker!K203</f>
        <v>0</v>
      </c>
      <c r="K199" s="335">
        <f>SalesTracker!L203</f>
        <v>0</v>
      </c>
      <c r="L199" s="335">
        <f>SalesTracker!M203</f>
        <v>0</v>
      </c>
      <c r="M199" s="335">
        <f>SalesTracker!Q203</f>
        <v>0</v>
      </c>
      <c r="N199" s="254">
        <f>SalesTracker!T203</f>
        <v>0</v>
      </c>
      <c r="O199" s="255">
        <f>SalesTracker!W203</f>
        <v>0</v>
      </c>
      <c r="P199" s="26">
        <f>SalesTracker!X203</f>
        <v>0</v>
      </c>
      <c r="Q199" s="194"/>
    </row>
    <row r="200" spans="1:17" s="23" customFormat="1" x14ac:dyDescent="0.25">
      <c r="A200" s="333">
        <f>SalesTracker!B204</f>
        <v>20160196</v>
      </c>
      <c r="B200" s="334" t="s">
        <v>639</v>
      </c>
      <c r="C200" s="335">
        <f>SalesTracker!C204</f>
        <v>0</v>
      </c>
      <c r="D200" s="335">
        <f>SalesTracker!D204</f>
        <v>0</v>
      </c>
      <c r="E200" s="335">
        <f>SalesTracker!E204</f>
        <v>0</v>
      </c>
      <c r="F200" s="335">
        <f>SalesTracker!F204</f>
        <v>0</v>
      </c>
      <c r="G200" s="336">
        <f>SalesTracker!G204</f>
        <v>0</v>
      </c>
      <c r="H200" s="336">
        <f>SalesTracker!H204</f>
        <v>0</v>
      </c>
      <c r="I200" s="335">
        <f>SalesTracker!J204</f>
        <v>0</v>
      </c>
      <c r="J200" s="335">
        <f>SalesTracker!K204</f>
        <v>0</v>
      </c>
      <c r="K200" s="335">
        <f>SalesTracker!L204</f>
        <v>0</v>
      </c>
      <c r="L200" s="335">
        <f>SalesTracker!M204</f>
        <v>0</v>
      </c>
      <c r="M200" s="335">
        <f>SalesTracker!Q204</f>
        <v>0</v>
      </c>
      <c r="N200" s="254">
        <f>SalesTracker!T204</f>
        <v>0</v>
      </c>
      <c r="O200" s="255">
        <f>SalesTracker!W204</f>
        <v>0</v>
      </c>
      <c r="P200" s="26">
        <f>SalesTracker!X204</f>
        <v>0</v>
      </c>
      <c r="Q200" s="194"/>
    </row>
    <row r="201" spans="1:17" s="23" customFormat="1" x14ac:dyDescent="0.25">
      <c r="A201" s="333">
        <f>SalesTracker!B205</f>
        <v>20160197</v>
      </c>
      <c r="B201" s="334" t="s">
        <v>639</v>
      </c>
      <c r="C201" s="335">
        <f>SalesTracker!C205</f>
        <v>0</v>
      </c>
      <c r="D201" s="335">
        <f>SalesTracker!D205</f>
        <v>0</v>
      </c>
      <c r="E201" s="335">
        <f>SalesTracker!E205</f>
        <v>0</v>
      </c>
      <c r="F201" s="335">
        <f>SalesTracker!F205</f>
        <v>0</v>
      </c>
      <c r="G201" s="336">
        <f>SalesTracker!G205</f>
        <v>0</v>
      </c>
      <c r="H201" s="336">
        <f>SalesTracker!H205</f>
        <v>0</v>
      </c>
      <c r="I201" s="335">
        <f>SalesTracker!J205</f>
        <v>0</v>
      </c>
      <c r="J201" s="335">
        <f>SalesTracker!K205</f>
        <v>0</v>
      </c>
      <c r="K201" s="335">
        <f>SalesTracker!L205</f>
        <v>0</v>
      </c>
      <c r="L201" s="335">
        <f>SalesTracker!M205</f>
        <v>0</v>
      </c>
      <c r="M201" s="335">
        <f>SalesTracker!Q205</f>
        <v>0</v>
      </c>
      <c r="N201" s="254">
        <f>SalesTracker!T205</f>
        <v>0</v>
      </c>
      <c r="O201" s="255">
        <f>SalesTracker!W205</f>
        <v>0</v>
      </c>
      <c r="P201" s="26">
        <f>SalesTracker!X205</f>
        <v>0</v>
      </c>
      <c r="Q201" s="194"/>
    </row>
    <row r="202" spans="1:17" s="23" customFormat="1" x14ac:dyDescent="0.25">
      <c r="A202" s="333">
        <f>SalesTracker!B206</f>
        <v>20160198</v>
      </c>
      <c r="B202" s="334" t="s">
        <v>639</v>
      </c>
      <c r="C202" s="335">
        <f>SalesTracker!C206</f>
        <v>0</v>
      </c>
      <c r="D202" s="335">
        <f>SalesTracker!D206</f>
        <v>0</v>
      </c>
      <c r="E202" s="335">
        <f>SalesTracker!E206</f>
        <v>0</v>
      </c>
      <c r="F202" s="335">
        <f>SalesTracker!F206</f>
        <v>0</v>
      </c>
      <c r="G202" s="336">
        <f>SalesTracker!G206</f>
        <v>0</v>
      </c>
      <c r="H202" s="336">
        <f>SalesTracker!H206</f>
        <v>0</v>
      </c>
      <c r="I202" s="335">
        <f>SalesTracker!J206</f>
        <v>0</v>
      </c>
      <c r="J202" s="335">
        <f>SalesTracker!K206</f>
        <v>0</v>
      </c>
      <c r="K202" s="335">
        <f>SalesTracker!L206</f>
        <v>0</v>
      </c>
      <c r="L202" s="335">
        <f>SalesTracker!M206</f>
        <v>0</v>
      </c>
      <c r="M202" s="335">
        <f>SalesTracker!Q206</f>
        <v>0</v>
      </c>
      <c r="N202" s="254">
        <f>SalesTracker!T206</f>
        <v>0</v>
      </c>
      <c r="O202" s="255">
        <f>SalesTracker!W206</f>
        <v>0</v>
      </c>
      <c r="P202" s="26">
        <f>SalesTracker!X206</f>
        <v>0</v>
      </c>
      <c r="Q202" s="194"/>
    </row>
    <row r="203" spans="1:17" s="23" customFormat="1" x14ac:dyDescent="0.25">
      <c r="A203" s="333">
        <f>SalesTracker!B207</f>
        <v>20160199</v>
      </c>
      <c r="B203" s="334" t="s">
        <v>639</v>
      </c>
      <c r="C203" s="335">
        <f>SalesTracker!C207</f>
        <v>0</v>
      </c>
      <c r="D203" s="335">
        <f>SalesTracker!D207</f>
        <v>0</v>
      </c>
      <c r="E203" s="335">
        <f>SalesTracker!E207</f>
        <v>0</v>
      </c>
      <c r="F203" s="335">
        <f>SalesTracker!F207</f>
        <v>0</v>
      </c>
      <c r="G203" s="336">
        <f>SalesTracker!G207</f>
        <v>0</v>
      </c>
      <c r="H203" s="336">
        <f>SalesTracker!H207</f>
        <v>0</v>
      </c>
      <c r="I203" s="335">
        <f>SalesTracker!J207</f>
        <v>0</v>
      </c>
      <c r="J203" s="335">
        <f>SalesTracker!K207</f>
        <v>0</v>
      </c>
      <c r="K203" s="335">
        <f>SalesTracker!L207</f>
        <v>0</v>
      </c>
      <c r="L203" s="335">
        <f>SalesTracker!M207</f>
        <v>0</v>
      </c>
      <c r="M203" s="335">
        <f>SalesTracker!Q207</f>
        <v>0</v>
      </c>
      <c r="N203" s="254">
        <f>SalesTracker!T207</f>
        <v>0</v>
      </c>
      <c r="O203" s="255">
        <f>SalesTracker!W207</f>
        <v>0</v>
      </c>
      <c r="P203" s="26">
        <f>SalesTracker!X207</f>
        <v>0</v>
      </c>
      <c r="Q203" s="194"/>
    </row>
    <row r="204" spans="1:17" s="23" customFormat="1" x14ac:dyDescent="0.25">
      <c r="A204" s="109">
        <f>SalesTracker!B208</f>
        <v>20160200</v>
      </c>
      <c r="B204" s="282" t="s">
        <v>639</v>
      </c>
      <c r="C204" s="321">
        <f>SalesTracker!C208</f>
        <v>0</v>
      </c>
      <c r="D204" s="321">
        <f>SalesTracker!D208</f>
        <v>0</v>
      </c>
      <c r="E204" s="321">
        <f>SalesTracker!E208</f>
        <v>0</v>
      </c>
      <c r="F204" s="321">
        <f>SalesTracker!F208</f>
        <v>0</v>
      </c>
      <c r="G204" s="317">
        <f>SalesTracker!G208</f>
        <v>0</v>
      </c>
      <c r="H204" s="317">
        <f>SalesTracker!H208</f>
        <v>0</v>
      </c>
      <c r="I204" s="321">
        <f>SalesTracker!J208</f>
        <v>0</v>
      </c>
      <c r="J204" s="321">
        <f>SalesTracker!K208</f>
        <v>0</v>
      </c>
      <c r="K204" s="321">
        <f>SalesTracker!L208</f>
        <v>0</v>
      </c>
      <c r="L204" s="321">
        <f>SalesTracker!M208</f>
        <v>0</v>
      </c>
      <c r="M204" s="321">
        <f>SalesTracker!Q208</f>
        <v>0</v>
      </c>
      <c r="N204" s="254">
        <f>SalesTracker!T208</f>
        <v>0</v>
      </c>
      <c r="O204" s="255">
        <f>SalesTracker!W208</f>
        <v>0</v>
      </c>
      <c r="P204" s="26">
        <f>SalesTracker!X208</f>
        <v>0</v>
      </c>
      <c r="Q204" s="194"/>
    </row>
    <row r="205" spans="1:17" s="23" customFormat="1" x14ac:dyDescent="0.25">
      <c r="A205" s="109">
        <f>SalesTracker!B209</f>
        <v>20160201</v>
      </c>
      <c r="B205" s="282" t="s">
        <v>639</v>
      </c>
      <c r="C205" s="321">
        <f>SalesTracker!C209</f>
        <v>0</v>
      </c>
      <c r="D205" s="321">
        <f>SalesTracker!D209</f>
        <v>0</v>
      </c>
      <c r="E205" s="321">
        <f>SalesTracker!E209</f>
        <v>0</v>
      </c>
      <c r="F205" s="321">
        <f>SalesTracker!F209</f>
        <v>0</v>
      </c>
      <c r="G205" s="317">
        <f>SalesTracker!G209</f>
        <v>0</v>
      </c>
      <c r="H205" s="317">
        <f>SalesTracker!H209</f>
        <v>0</v>
      </c>
      <c r="I205" s="321">
        <f>SalesTracker!J209</f>
        <v>0</v>
      </c>
      <c r="J205" s="321">
        <f>SalesTracker!K209</f>
        <v>0</v>
      </c>
      <c r="K205" s="321">
        <f>SalesTracker!L209</f>
        <v>0</v>
      </c>
      <c r="L205" s="321">
        <f>SalesTracker!M209</f>
        <v>0</v>
      </c>
      <c r="M205" s="321">
        <f>SalesTracker!Q209</f>
        <v>0</v>
      </c>
      <c r="N205" s="254">
        <f>SalesTracker!T209</f>
        <v>0</v>
      </c>
      <c r="O205" s="255">
        <f>SalesTracker!W209</f>
        <v>0</v>
      </c>
      <c r="P205" s="26">
        <f>SalesTracker!X209</f>
        <v>0</v>
      </c>
      <c r="Q205" s="194"/>
    </row>
    <row r="206" spans="1:17" s="23" customFormat="1" x14ac:dyDescent="0.25">
      <c r="A206" s="109">
        <f>SalesTracker!B210</f>
        <v>20160202</v>
      </c>
      <c r="B206" s="282" t="s">
        <v>639</v>
      </c>
      <c r="C206" s="321">
        <f>SalesTracker!C210</f>
        <v>0</v>
      </c>
      <c r="D206" s="321">
        <f>SalesTracker!D210</f>
        <v>0</v>
      </c>
      <c r="E206" s="321">
        <f>SalesTracker!E210</f>
        <v>0</v>
      </c>
      <c r="F206" s="321">
        <f>SalesTracker!F210</f>
        <v>0</v>
      </c>
      <c r="G206" s="317">
        <f>SalesTracker!G210</f>
        <v>0</v>
      </c>
      <c r="H206" s="317">
        <f>SalesTracker!H210</f>
        <v>0</v>
      </c>
      <c r="I206" s="321">
        <f>SalesTracker!J210</f>
        <v>0</v>
      </c>
      <c r="J206" s="321">
        <f>SalesTracker!K210</f>
        <v>0</v>
      </c>
      <c r="K206" s="321">
        <f>SalesTracker!L210</f>
        <v>0</v>
      </c>
      <c r="L206" s="321">
        <f>SalesTracker!M210</f>
        <v>0</v>
      </c>
      <c r="M206" s="321">
        <f>SalesTracker!Q210</f>
        <v>0</v>
      </c>
      <c r="N206" s="254">
        <f>SalesTracker!T210</f>
        <v>0</v>
      </c>
      <c r="O206" s="255">
        <f>SalesTracker!W210</f>
        <v>0</v>
      </c>
      <c r="P206" s="26">
        <f>SalesTracker!X210</f>
        <v>0</v>
      </c>
      <c r="Q206" s="194"/>
    </row>
    <row r="207" spans="1:17" s="23" customFormat="1" x14ac:dyDescent="0.25">
      <c r="A207" s="109">
        <f>SalesTracker!B211</f>
        <v>20160203</v>
      </c>
      <c r="B207" s="282" t="s">
        <v>639</v>
      </c>
      <c r="C207" s="321">
        <f>SalesTracker!C211</f>
        <v>0</v>
      </c>
      <c r="D207" s="321">
        <f>SalesTracker!D211</f>
        <v>0</v>
      </c>
      <c r="E207" s="321">
        <f>SalesTracker!E211</f>
        <v>0</v>
      </c>
      <c r="F207" s="321">
        <f>SalesTracker!F211</f>
        <v>0</v>
      </c>
      <c r="G207" s="317">
        <f>SalesTracker!G211</f>
        <v>0</v>
      </c>
      <c r="H207" s="317">
        <f>SalesTracker!H211</f>
        <v>0</v>
      </c>
      <c r="I207" s="321">
        <f>SalesTracker!J211</f>
        <v>0</v>
      </c>
      <c r="J207" s="321">
        <f>SalesTracker!K211</f>
        <v>0</v>
      </c>
      <c r="K207" s="321">
        <f>SalesTracker!L211</f>
        <v>0</v>
      </c>
      <c r="L207" s="321">
        <f>SalesTracker!M211</f>
        <v>0</v>
      </c>
      <c r="M207" s="321">
        <f>SalesTracker!Q211</f>
        <v>0</v>
      </c>
      <c r="N207" s="254">
        <f>SalesTracker!T211</f>
        <v>0</v>
      </c>
      <c r="O207" s="255">
        <f>SalesTracker!W211</f>
        <v>0</v>
      </c>
      <c r="P207" s="26">
        <f>SalesTracker!X211</f>
        <v>0</v>
      </c>
      <c r="Q207" s="194"/>
    </row>
    <row r="208" spans="1:17" s="23" customFormat="1" x14ac:dyDescent="0.25">
      <c r="A208" s="109">
        <f>SalesTracker!B212</f>
        <v>20160204</v>
      </c>
      <c r="B208" s="282" t="s">
        <v>639</v>
      </c>
      <c r="C208" s="321">
        <f>SalesTracker!C212</f>
        <v>0</v>
      </c>
      <c r="D208" s="321">
        <f>SalesTracker!D212</f>
        <v>0</v>
      </c>
      <c r="E208" s="321">
        <f>SalesTracker!E212</f>
        <v>0</v>
      </c>
      <c r="F208" s="321">
        <f>SalesTracker!F212</f>
        <v>0</v>
      </c>
      <c r="G208" s="317">
        <f>SalesTracker!G212</f>
        <v>0</v>
      </c>
      <c r="H208" s="317">
        <f>SalesTracker!H212</f>
        <v>0</v>
      </c>
      <c r="I208" s="321">
        <f>SalesTracker!J212</f>
        <v>0</v>
      </c>
      <c r="J208" s="321">
        <f>SalesTracker!K212</f>
        <v>0</v>
      </c>
      <c r="K208" s="321">
        <f>SalesTracker!L212</f>
        <v>0</v>
      </c>
      <c r="L208" s="321">
        <f>SalesTracker!M212</f>
        <v>0</v>
      </c>
      <c r="M208" s="321">
        <f>SalesTracker!Q212</f>
        <v>0</v>
      </c>
      <c r="N208" s="254">
        <f>SalesTracker!T212</f>
        <v>0</v>
      </c>
      <c r="O208" s="255">
        <f>SalesTracker!W212</f>
        <v>0</v>
      </c>
      <c r="P208" s="26">
        <f>SalesTracker!X212</f>
        <v>0</v>
      </c>
      <c r="Q208" s="194"/>
    </row>
    <row r="209" spans="1:17" s="23" customFormat="1" x14ac:dyDescent="0.25">
      <c r="A209" s="109">
        <f>SalesTracker!B213</f>
        <v>20160205</v>
      </c>
      <c r="B209" s="282" t="s">
        <v>639</v>
      </c>
      <c r="C209" s="321">
        <f>SalesTracker!C213</f>
        <v>0</v>
      </c>
      <c r="D209" s="321">
        <f>SalesTracker!D213</f>
        <v>0</v>
      </c>
      <c r="E209" s="321">
        <f>SalesTracker!E213</f>
        <v>0</v>
      </c>
      <c r="F209" s="321">
        <f>SalesTracker!F213</f>
        <v>0</v>
      </c>
      <c r="G209" s="317">
        <f>SalesTracker!G213</f>
        <v>0</v>
      </c>
      <c r="H209" s="317">
        <f>SalesTracker!H213</f>
        <v>0</v>
      </c>
      <c r="I209" s="321">
        <f>SalesTracker!J213</f>
        <v>0</v>
      </c>
      <c r="J209" s="321">
        <f>SalesTracker!K213</f>
        <v>0</v>
      </c>
      <c r="K209" s="321">
        <f>SalesTracker!L213</f>
        <v>0</v>
      </c>
      <c r="L209" s="321">
        <f>SalesTracker!M213</f>
        <v>0</v>
      </c>
      <c r="M209" s="321">
        <f>SalesTracker!Q213</f>
        <v>0</v>
      </c>
      <c r="N209" s="254">
        <f>SalesTracker!T213</f>
        <v>0</v>
      </c>
      <c r="O209" s="255">
        <f>SalesTracker!W213</f>
        <v>0</v>
      </c>
      <c r="P209" s="26">
        <f>SalesTracker!X213</f>
        <v>0</v>
      </c>
      <c r="Q209" s="194"/>
    </row>
    <row r="210" spans="1:17" s="23" customFormat="1" x14ac:dyDescent="0.25">
      <c r="A210" s="109">
        <f>SalesTracker!B214</f>
        <v>20160206</v>
      </c>
      <c r="B210" s="282" t="s">
        <v>639</v>
      </c>
      <c r="C210" s="321">
        <f>SalesTracker!C214</f>
        <v>0</v>
      </c>
      <c r="D210" s="321">
        <f>SalesTracker!D214</f>
        <v>0</v>
      </c>
      <c r="E210" s="321">
        <f>SalesTracker!E214</f>
        <v>0</v>
      </c>
      <c r="F210" s="321">
        <f>SalesTracker!F214</f>
        <v>0</v>
      </c>
      <c r="G210" s="317">
        <f>SalesTracker!G214</f>
        <v>0</v>
      </c>
      <c r="H210" s="317">
        <f>SalesTracker!H214</f>
        <v>0</v>
      </c>
      <c r="I210" s="321">
        <f>SalesTracker!J214</f>
        <v>0</v>
      </c>
      <c r="J210" s="321">
        <f>SalesTracker!K214</f>
        <v>0</v>
      </c>
      <c r="K210" s="321">
        <f>SalesTracker!L214</f>
        <v>0</v>
      </c>
      <c r="L210" s="321">
        <f>SalesTracker!M214</f>
        <v>0</v>
      </c>
      <c r="M210" s="321">
        <f>SalesTracker!Q214</f>
        <v>0</v>
      </c>
      <c r="N210" s="254">
        <f>SalesTracker!T214</f>
        <v>0</v>
      </c>
      <c r="O210" s="255">
        <f>SalesTracker!W214</f>
        <v>0</v>
      </c>
      <c r="P210" s="26">
        <f>SalesTracker!X214</f>
        <v>0</v>
      </c>
      <c r="Q210" s="194"/>
    </row>
    <row r="211" spans="1:17" s="23" customFormat="1" x14ac:dyDescent="0.25">
      <c r="A211" s="109">
        <f>SalesTracker!B215</f>
        <v>20160207</v>
      </c>
      <c r="B211" s="282" t="s">
        <v>639</v>
      </c>
      <c r="C211" s="321">
        <f>SalesTracker!C215</f>
        <v>0</v>
      </c>
      <c r="D211" s="321">
        <f>SalesTracker!D215</f>
        <v>0</v>
      </c>
      <c r="E211" s="321">
        <f>SalesTracker!E215</f>
        <v>0</v>
      </c>
      <c r="F211" s="321">
        <f>SalesTracker!F215</f>
        <v>0</v>
      </c>
      <c r="G211" s="317">
        <f>SalesTracker!G215</f>
        <v>0</v>
      </c>
      <c r="H211" s="317">
        <f>SalesTracker!H215</f>
        <v>0</v>
      </c>
      <c r="I211" s="321">
        <f>SalesTracker!J215</f>
        <v>0</v>
      </c>
      <c r="J211" s="321">
        <f>SalesTracker!K215</f>
        <v>0</v>
      </c>
      <c r="K211" s="321">
        <f>SalesTracker!L215</f>
        <v>0</v>
      </c>
      <c r="L211" s="321">
        <f>SalesTracker!M215</f>
        <v>0</v>
      </c>
      <c r="M211" s="321">
        <f>SalesTracker!Q215</f>
        <v>0</v>
      </c>
      <c r="N211" s="254">
        <f>SalesTracker!T215</f>
        <v>0</v>
      </c>
      <c r="O211" s="255">
        <f>SalesTracker!W215</f>
        <v>0</v>
      </c>
      <c r="P211" s="26">
        <f>SalesTracker!X215</f>
        <v>0</v>
      </c>
      <c r="Q211" s="194"/>
    </row>
    <row r="212" spans="1:17" s="23" customFormat="1" x14ac:dyDescent="0.25">
      <c r="A212" s="109">
        <f>SalesTracker!B216</f>
        <v>20160208</v>
      </c>
      <c r="B212" s="282" t="s">
        <v>639</v>
      </c>
      <c r="C212" s="321">
        <f>SalesTracker!C216</f>
        <v>0</v>
      </c>
      <c r="D212" s="321">
        <f>SalesTracker!D216</f>
        <v>0</v>
      </c>
      <c r="E212" s="321">
        <f>SalesTracker!E216</f>
        <v>0</v>
      </c>
      <c r="F212" s="321">
        <f>SalesTracker!F216</f>
        <v>0</v>
      </c>
      <c r="G212" s="317">
        <f>SalesTracker!G216</f>
        <v>0</v>
      </c>
      <c r="H212" s="317">
        <f>SalesTracker!H216</f>
        <v>0</v>
      </c>
      <c r="I212" s="321">
        <f>SalesTracker!J216</f>
        <v>0</v>
      </c>
      <c r="J212" s="321">
        <f>SalesTracker!K216</f>
        <v>0</v>
      </c>
      <c r="K212" s="321">
        <f>SalesTracker!L216</f>
        <v>0</v>
      </c>
      <c r="L212" s="321">
        <f>SalesTracker!M216</f>
        <v>0</v>
      </c>
      <c r="M212" s="321">
        <f>SalesTracker!Q216</f>
        <v>0</v>
      </c>
      <c r="N212" s="254">
        <f>SalesTracker!T216</f>
        <v>0</v>
      </c>
      <c r="O212" s="255">
        <f>SalesTracker!W216</f>
        <v>0</v>
      </c>
      <c r="P212" s="26">
        <f>SalesTracker!X216</f>
        <v>0</v>
      </c>
      <c r="Q212" s="194"/>
    </row>
    <row r="213" spans="1:17" s="23" customFormat="1" x14ac:dyDescent="0.25">
      <c r="A213" s="333">
        <f>SalesTracker!B217</f>
        <v>20160209</v>
      </c>
      <c r="B213" s="334" t="s">
        <v>639</v>
      </c>
      <c r="C213" s="335">
        <f>SalesTracker!C217</f>
        <v>0</v>
      </c>
      <c r="D213" s="335">
        <f>SalesTracker!D217</f>
        <v>0</v>
      </c>
      <c r="E213" s="335">
        <f>SalesTracker!E217</f>
        <v>0</v>
      </c>
      <c r="F213" s="335">
        <f>SalesTracker!F217</f>
        <v>0</v>
      </c>
      <c r="G213" s="336">
        <f>SalesTracker!G217</f>
        <v>0</v>
      </c>
      <c r="H213" s="336">
        <f>SalesTracker!H217</f>
        <v>0</v>
      </c>
      <c r="I213" s="335">
        <f>SalesTracker!J217</f>
        <v>0</v>
      </c>
      <c r="J213" s="335">
        <f>SalesTracker!K217</f>
        <v>0</v>
      </c>
      <c r="K213" s="335">
        <f>SalesTracker!L217</f>
        <v>0</v>
      </c>
      <c r="L213" s="335">
        <f>SalesTracker!M217</f>
        <v>0</v>
      </c>
      <c r="M213" s="335">
        <f>SalesTracker!Q217</f>
        <v>0</v>
      </c>
      <c r="N213" s="254">
        <f>SalesTracker!T217</f>
        <v>0</v>
      </c>
      <c r="O213" s="255">
        <f>SalesTracker!W217</f>
        <v>0</v>
      </c>
      <c r="P213" s="26">
        <f>SalesTracker!X217</f>
        <v>0</v>
      </c>
      <c r="Q213" s="194"/>
    </row>
    <row r="214" spans="1:17" s="23" customFormat="1" x14ac:dyDescent="0.25">
      <c r="A214" s="333">
        <f>SalesTracker!B218</f>
        <v>20160210</v>
      </c>
      <c r="B214" s="334" t="s">
        <v>639</v>
      </c>
      <c r="C214" s="335">
        <f>SalesTracker!C218</f>
        <v>0</v>
      </c>
      <c r="D214" s="335">
        <f>SalesTracker!D218</f>
        <v>0</v>
      </c>
      <c r="E214" s="335">
        <f>SalesTracker!E218</f>
        <v>0</v>
      </c>
      <c r="F214" s="335">
        <f>SalesTracker!F218</f>
        <v>0</v>
      </c>
      <c r="G214" s="336">
        <f>SalesTracker!G218</f>
        <v>0</v>
      </c>
      <c r="H214" s="336">
        <f>SalesTracker!H218</f>
        <v>0</v>
      </c>
      <c r="I214" s="335">
        <f>SalesTracker!J218</f>
        <v>0</v>
      </c>
      <c r="J214" s="335">
        <f>SalesTracker!K218</f>
        <v>0</v>
      </c>
      <c r="K214" s="335">
        <f>SalesTracker!L218</f>
        <v>0</v>
      </c>
      <c r="L214" s="335">
        <f>SalesTracker!M218</f>
        <v>0</v>
      </c>
      <c r="M214" s="335">
        <f>SalesTracker!Q218</f>
        <v>0</v>
      </c>
      <c r="N214" s="254">
        <f>SalesTracker!T218</f>
        <v>0</v>
      </c>
      <c r="O214" s="255">
        <f>SalesTracker!W218</f>
        <v>0</v>
      </c>
      <c r="P214" s="26">
        <f>SalesTracker!X218</f>
        <v>0</v>
      </c>
      <c r="Q214" s="194"/>
    </row>
    <row r="215" spans="1:17" s="23" customFormat="1" x14ac:dyDescent="0.25">
      <c r="A215" s="333">
        <f>SalesTracker!B219</f>
        <v>20160211</v>
      </c>
      <c r="B215" s="334" t="s">
        <v>639</v>
      </c>
      <c r="C215" s="335">
        <f>SalesTracker!C219</f>
        <v>0</v>
      </c>
      <c r="D215" s="335">
        <f>SalesTracker!D219</f>
        <v>0</v>
      </c>
      <c r="E215" s="335">
        <f>SalesTracker!E219</f>
        <v>0</v>
      </c>
      <c r="F215" s="335">
        <f>SalesTracker!F219</f>
        <v>0</v>
      </c>
      <c r="G215" s="336">
        <f>SalesTracker!G219</f>
        <v>0</v>
      </c>
      <c r="H215" s="336">
        <f>SalesTracker!H219</f>
        <v>0</v>
      </c>
      <c r="I215" s="335">
        <f>SalesTracker!J219</f>
        <v>0</v>
      </c>
      <c r="J215" s="335">
        <f>SalesTracker!K219</f>
        <v>0</v>
      </c>
      <c r="K215" s="335">
        <f>SalesTracker!L219</f>
        <v>0</v>
      </c>
      <c r="L215" s="335">
        <f>SalesTracker!M219</f>
        <v>0</v>
      </c>
      <c r="M215" s="335">
        <f>SalesTracker!Q219</f>
        <v>0</v>
      </c>
      <c r="N215" s="254">
        <f>SalesTracker!T219</f>
        <v>0</v>
      </c>
      <c r="O215" s="255">
        <f>SalesTracker!W219</f>
        <v>0</v>
      </c>
      <c r="P215" s="26">
        <f>SalesTracker!X219</f>
        <v>0</v>
      </c>
      <c r="Q215" s="194"/>
    </row>
    <row r="216" spans="1:17" s="23" customFormat="1" x14ac:dyDescent="0.25">
      <c r="A216" s="333">
        <f>SalesTracker!B220</f>
        <v>20160212</v>
      </c>
      <c r="B216" s="334" t="s">
        <v>639</v>
      </c>
      <c r="C216" s="335">
        <f>SalesTracker!C220</f>
        <v>0</v>
      </c>
      <c r="D216" s="335">
        <f>SalesTracker!D220</f>
        <v>0</v>
      </c>
      <c r="E216" s="335">
        <f>SalesTracker!E220</f>
        <v>0</v>
      </c>
      <c r="F216" s="335">
        <f>SalesTracker!F220</f>
        <v>0</v>
      </c>
      <c r="G216" s="336">
        <f>SalesTracker!G220</f>
        <v>0</v>
      </c>
      <c r="H216" s="336">
        <f>SalesTracker!H220</f>
        <v>0</v>
      </c>
      <c r="I216" s="335">
        <f>SalesTracker!J220</f>
        <v>0</v>
      </c>
      <c r="J216" s="335">
        <f>SalesTracker!K220</f>
        <v>0</v>
      </c>
      <c r="K216" s="335">
        <f>SalesTracker!L220</f>
        <v>0</v>
      </c>
      <c r="L216" s="335">
        <f>SalesTracker!M220</f>
        <v>0</v>
      </c>
      <c r="M216" s="335">
        <f>SalesTracker!Q220</f>
        <v>0</v>
      </c>
      <c r="N216" s="254">
        <f>SalesTracker!T220</f>
        <v>0</v>
      </c>
      <c r="O216" s="255">
        <f>SalesTracker!W220</f>
        <v>0</v>
      </c>
      <c r="P216" s="26">
        <f>SalesTracker!X220</f>
        <v>0</v>
      </c>
      <c r="Q216" s="194"/>
    </row>
    <row r="217" spans="1:17" s="23" customFormat="1" x14ac:dyDescent="0.25">
      <c r="A217" s="333">
        <f>SalesTracker!B221</f>
        <v>20160213</v>
      </c>
      <c r="B217" s="334" t="s">
        <v>639</v>
      </c>
      <c r="C217" s="335">
        <f>SalesTracker!C221</f>
        <v>0</v>
      </c>
      <c r="D217" s="335">
        <f>SalesTracker!D221</f>
        <v>0</v>
      </c>
      <c r="E217" s="335">
        <f>SalesTracker!E221</f>
        <v>0</v>
      </c>
      <c r="F217" s="335">
        <f>SalesTracker!F221</f>
        <v>0</v>
      </c>
      <c r="G217" s="336">
        <f>SalesTracker!G221</f>
        <v>0</v>
      </c>
      <c r="H217" s="336">
        <f>SalesTracker!H221</f>
        <v>0</v>
      </c>
      <c r="I217" s="335">
        <f>SalesTracker!J221</f>
        <v>0</v>
      </c>
      <c r="J217" s="335">
        <f>SalesTracker!K221</f>
        <v>0</v>
      </c>
      <c r="K217" s="335">
        <f>SalesTracker!L221</f>
        <v>0</v>
      </c>
      <c r="L217" s="335">
        <f>SalesTracker!M221</f>
        <v>0</v>
      </c>
      <c r="M217" s="335">
        <f>SalesTracker!Q221</f>
        <v>0</v>
      </c>
      <c r="N217" s="254">
        <f>SalesTracker!T221</f>
        <v>0</v>
      </c>
      <c r="O217" s="255">
        <f>SalesTracker!W221</f>
        <v>0</v>
      </c>
      <c r="P217" s="26">
        <f>SalesTracker!X221</f>
        <v>0</v>
      </c>
      <c r="Q217" s="194"/>
    </row>
    <row r="218" spans="1:17" s="23" customFormat="1" x14ac:dyDescent="0.25">
      <c r="A218" s="333">
        <f>SalesTracker!B222</f>
        <v>20160214</v>
      </c>
      <c r="B218" s="334" t="s">
        <v>639</v>
      </c>
      <c r="C218" s="335">
        <f>SalesTracker!C222</f>
        <v>0</v>
      </c>
      <c r="D218" s="335">
        <f>SalesTracker!D222</f>
        <v>0</v>
      </c>
      <c r="E218" s="335">
        <f>SalesTracker!E222</f>
        <v>0</v>
      </c>
      <c r="F218" s="335">
        <f>SalesTracker!F222</f>
        <v>0</v>
      </c>
      <c r="G218" s="336">
        <f>SalesTracker!G222</f>
        <v>0</v>
      </c>
      <c r="H218" s="336">
        <f>SalesTracker!H222</f>
        <v>0</v>
      </c>
      <c r="I218" s="335">
        <f>SalesTracker!J222</f>
        <v>0</v>
      </c>
      <c r="J218" s="335">
        <f>SalesTracker!K222</f>
        <v>0</v>
      </c>
      <c r="K218" s="335">
        <f>SalesTracker!L222</f>
        <v>0</v>
      </c>
      <c r="L218" s="335">
        <f>SalesTracker!M222</f>
        <v>0</v>
      </c>
      <c r="M218" s="335">
        <f>SalesTracker!Q222</f>
        <v>0</v>
      </c>
      <c r="N218" s="254">
        <f>SalesTracker!T222</f>
        <v>0</v>
      </c>
      <c r="O218" s="255">
        <f>SalesTracker!W222</f>
        <v>0</v>
      </c>
      <c r="P218" s="26">
        <f>SalesTracker!X222</f>
        <v>0</v>
      </c>
      <c r="Q218" s="194"/>
    </row>
    <row r="219" spans="1:17" s="23" customFormat="1" x14ac:dyDescent="0.25">
      <c r="A219" s="333">
        <f>SalesTracker!B223</f>
        <v>20160215</v>
      </c>
      <c r="B219" s="334" t="s">
        <v>639</v>
      </c>
      <c r="C219" s="335">
        <f>SalesTracker!C223</f>
        <v>0</v>
      </c>
      <c r="D219" s="335">
        <f>SalesTracker!D223</f>
        <v>0</v>
      </c>
      <c r="E219" s="335">
        <f>SalesTracker!E223</f>
        <v>0</v>
      </c>
      <c r="F219" s="335">
        <f>SalesTracker!F223</f>
        <v>0</v>
      </c>
      <c r="G219" s="336">
        <f>SalesTracker!G223</f>
        <v>0</v>
      </c>
      <c r="H219" s="336">
        <f>SalesTracker!H223</f>
        <v>0</v>
      </c>
      <c r="I219" s="335">
        <f>SalesTracker!J223</f>
        <v>0</v>
      </c>
      <c r="J219" s="335">
        <f>SalesTracker!K223</f>
        <v>0</v>
      </c>
      <c r="K219" s="335">
        <f>SalesTracker!L223</f>
        <v>0</v>
      </c>
      <c r="L219" s="335">
        <f>SalesTracker!M223</f>
        <v>0</v>
      </c>
      <c r="M219" s="335">
        <f>SalesTracker!Q223</f>
        <v>0</v>
      </c>
      <c r="N219" s="254">
        <f>SalesTracker!T223</f>
        <v>0</v>
      </c>
      <c r="O219" s="255">
        <f>SalesTracker!W223</f>
        <v>0</v>
      </c>
      <c r="P219" s="26">
        <f>SalesTracker!X223</f>
        <v>0</v>
      </c>
      <c r="Q219" s="194"/>
    </row>
    <row r="220" spans="1:17" s="23" customFormat="1" x14ac:dyDescent="0.25">
      <c r="A220" s="333">
        <f>SalesTracker!B224</f>
        <v>20160216</v>
      </c>
      <c r="B220" s="334" t="s">
        <v>639</v>
      </c>
      <c r="C220" s="335">
        <f>SalesTracker!C224</f>
        <v>0</v>
      </c>
      <c r="D220" s="335">
        <f>SalesTracker!D224</f>
        <v>0</v>
      </c>
      <c r="E220" s="335">
        <f>SalesTracker!E224</f>
        <v>0</v>
      </c>
      <c r="F220" s="335">
        <f>SalesTracker!F224</f>
        <v>0</v>
      </c>
      <c r="G220" s="336">
        <f>SalesTracker!G224</f>
        <v>0</v>
      </c>
      <c r="H220" s="336">
        <f>SalesTracker!H224</f>
        <v>0</v>
      </c>
      <c r="I220" s="335">
        <f>SalesTracker!J224</f>
        <v>0</v>
      </c>
      <c r="J220" s="335">
        <f>SalesTracker!K224</f>
        <v>0</v>
      </c>
      <c r="K220" s="335">
        <f>SalesTracker!L224</f>
        <v>0</v>
      </c>
      <c r="L220" s="335">
        <f>SalesTracker!M224</f>
        <v>0</v>
      </c>
      <c r="M220" s="335">
        <f>SalesTracker!Q224</f>
        <v>0</v>
      </c>
      <c r="N220" s="254">
        <f>SalesTracker!T224</f>
        <v>0</v>
      </c>
      <c r="O220" s="255">
        <f>SalesTracker!W224</f>
        <v>0</v>
      </c>
      <c r="P220" s="26">
        <f>SalesTracker!X224</f>
        <v>0</v>
      </c>
      <c r="Q220" s="194"/>
    </row>
    <row r="221" spans="1:17" s="23" customFormat="1" x14ac:dyDescent="0.25">
      <c r="A221" s="333">
        <f>SalesTracker!B225</f>
        <v>20160217</v>
      </c>
      <c r="B221" s="334" t="s">
        <v>639</v>
      </c>
      <c r="C221" s="335">
        <f>SalesTracker!C225</f>
        <v>0</v>
      </c>
      <c r="D221" s="335">
        <f>SalesTracker!D225</f>
        <v>0</v>
      </c>
      <c r="E221" s="335">
        <f>SalesTracker!E225</f>
        <v>0</v>
      </c>
      <c r="F221" s="335">
        <f>SalesTracker!F225</f>
        <v>0</v>
      </c>
      <c r="G221" s="336">
        <f>SalesTracker!G225</f>
        <v>0</v>
      </c>
      <c r="H221" s="336">
        <f>SalesTracker!H225</f>
        <v>0</v>
      </c>
      <c r="I221" s="335">
        <f>SalesTracker!J225</f>
        <v>0</v>
      </c>
      <c r="J221" s="335">
        <f>SalesTracker!K225</f>
        <v>0</v>
      </c>
      <c r="K221" s="335">
        <f>SalesTracker!L225</f>
        <v>0</v>
      </c>
      <c r="L221" s="335">
        <f>SalesTracker!M225</f>
        <v>0</v>
      </c>
      <c r="M221" s="335">
        <f>SalesTracker!Q225</f>
        <v>0</v>
      </c>
      <c r="N221" s="254">
        <f>SalesTracker!T225</f>
        <v>0</v>
      </c>
      <c r="O221" s="255">
        <f>SalesTracker!W225</f>
        <v>0</v>
      </c>
      <c r="P221" s="26">
        <f>SalesTracker!X225</f>
        <v>0</v>
      </c>
      <c r="Q221" s="194"/>
    </row>
    <row r="222" spans="1:17" s="23" customFormat="1" x14ac:dyDescent="0.25">
      <c r="A222" s="109">
        <f>SalesTracker!B226</f>
        <v>20160218</v>
      </c>
      <c r="B222" s="282" t="s">
        <v>639</v>
      </c>
      <c r="C222" s="321">
        <f>SalesTracker!C226</f>
        <v>0</v>
      </c>
      <c r="D222" s="321">
        <f>SalesTracker!D226</f>
        <v>0</v>
      </c>
      <c r="E222" s="321">
        <f>SalesTracker!F226</f>
        <v>0</v>
      </c>
      <c r="F222" s="321" t="e">
        <f>SalesTracker!#REF!</f>
        <v>#REF!</v>
      </c>
      <c r="G222" s="317">
        <f>SalesTracker!G226</f>
        <v>0</v>
      </c>
      <c r="H222" s="317">
        <f>SalesTracker!H226</f>
        <v>0</v>
      </c>
      <c r="I222" s="321">
        <f>SalesTracker!J226</f>
        <v>0</v>
      </c>
      <c r="J222" s="321">
        <f>SalesTracker!K226</f>
        <v>0</v>
      </c>
      <c r="K222" s="321">
        <f>SalesTracker!L226</f>
        <v>0</v>
      </c>
      <c r="L222" s="321">
        <f>SalesTracker!M226</f>
        <v>0</v>
      </c>
      <c r="M222" s="321">
        <f>SalesTracker!Q226</f>
        <v>0</v>
      </c>
      <c r="N222" s="254">
        <f>SalesTracker!T226</f>
        <v>0</v>
      </c>
      <c r="O222" s="255">
        <f>SalesTracker!W226</f>
        <v>0</v>
      </c>
      <c r="P222" s="26">
        <f>SalesTracker!X226</f>
        <v>0</v>
      </c>
      <c r="Q222" s="194"/>
    </row>
    <row r="223" spans="1:17" s="23" customFormat="1" x14ac:dyDescent="0.25">
      <c r="A223" s="109">
        <f>SalesTracker!B227</f>
        <v>20160219</v>
      </c>
      <c r="B223" s="282" t="s">
        <v>639</v>
      </c>
      <c r="C223" s="321">
        <f>SalesTracker!C227</f>
        <v>0</v>
      </c>
      <c r="D223" s="321">
        <f>SalesTracker!D227</f>
        <v>0</v>
      </c>
      <c r="E223" s="321">
        <f>SalesTracker!E227</f>
        <v>0</v>
      </c>
      <c r="F223" s="321">
        <f>SalesTracker!F227</f>
        <v>0</v>
      </c>
      <c r="G223" s="317">
        <f>SalesTracker!G227</f>
        <v>0</v>
      </c>
      <c r="H223" s="317">
        <f>SalesTracker!H227</f>
        <v>0</v>
      </c>
      <c r="I223" s="321">
        <f>SalesTracker!J227</f>
        <v>0</v>
      </c>
      <c r="J223" s="321">
        <f>SalesTracker!K227</f>
        <v>0</v>
      </c>
      <c r="K223" s="321">
        <f>SalesTracker!L227</f>
        <v>0</v>
      </c>
      <c r="L223" s="321">
        <f>SalesTracker!M227</f>
        <v>0</v>
      </c>
      <c r="M223" s="321">
        <f>SalesTracker!Q227</f>
        <v>0</v>
      </c>
      <c r="N223" s="254">
        <f>SalesTracker!T227</f>
        <v>0</v>
      </c>
      <c r="O223" s="255">
        <f>SalesTracker!W227</f>
        <v>0</v>
      </c>
      <c r="P223" s="26">
        <f>SalesTracker!X227</f>
        <v>0</v>
      </c>
      <c r="Q223" s="194"/>
    </row>
    <row r="224" spans="1:17" s="23" customFormat="1" x14ac:dyDescent="0.25">
      <c r="A224" s="109">
        <f>SalesTracker!B228</f>
        <v>20160220</v>
      </c>
      <c r="B224" s="282" t="s">
        <v>639</v>
      </c>
      <c r="C224" s="321">
        <f>SalesTracker!C228</f>
        <v>0</v>
      </c>
      <c r="D224" s="321">
        <f>SalesTracker!D228</f>
        <v>0</v>
      </c>
      <c r="E224" s="321">
        <f>SalesTracker!E228</f>
        <v>0</v>
      </c>
      <c r="F224" s="321">
        <f>SalesTracker!F228</f>
        <v>0</v>
      </c>
      <c r="G224" s="317">
        <f>SalesTracker!G228</f>
        <v>0</v>
      </c>
      <c r="H224" s="317">
        <f>SalesTracker!H228</f>
        <v>0</v>
      </c>
      <c r="I224" s="321">
        <f>SalesTracker!J228</f>
        <v>0</v>
      </c>
      <c r="J224" s="321">
        <f>SalesTracker!K228</f>
        <v>0</v>
      </c>
      <c r="K224" s="321">
        <f>SalesTracker!L228</f>
        <v>0</v>
      </c>
      <c r="L224" s="321">
        <f>SalesTracker!M228</f>
        <v>0</v>
      </c>
      <c r="M224" s="321">
        <f>SalesTracker!Q228</f>
        <v>0</v>
      </c>
      <c r="N224" s="254">
        <f>SalesTracker!T228</f>
        <v>0</v>
      </c>
      <c r="O224" s="255">
        <f>SalesTracker!W228</f>
        <v>0</v>
      </c>
      <c r="P224" s="26">
        <f>SalesTracker!X228</f>
        <v>0</v>
      </c>
      <c r="Q224" s="194"/>
    </row>
    <row r="225" spans="1:17" s="23" customFormat="1" x14ac:dyDescent="0.25">
      <c r="A225" s="109">
        <f>SalesTracker!B229</f>
        <v>20160221</v>
      </c>
      <c r="B225" s="282" t="s">
        <v>639</v>
      </c>
      <c r="C225" s="321">
        <f>SalesTracker!C229</f>
        <v>0</v>
      </c>
      <c r="D225" s="321">
        <f>SalesTracker!D229</f>
        <v>0</v>
      </c>
      <c r="E225" s="321">
        <f>SalesTracker!E229</f>
        <v>0</v>
      </c>
      <c r="F225" s="321">
        <f>SalesTracker!F229</f>
        <v>0</v>
      </c>
      <c r="G225" s="317">
        <f>SalesTracker!G229</f>
        <v>0</v>
      </c>
      <c r="H225" s="317">
        <f>SalesTracker!H229</f>
        <v>0</v>
      </c>
      <c r="I225" s="321">
        <f>SalesTracker!J229</f>
        <v>0</v>
      </c>
      <c r="J225" s="321">
        <f>SalesTracker!K229</f>
        <v>0</v>
      </c>
      <c r="K225" s="321">
        <f>SalesTracker!L229</f>
        <v>0</v>
      </c>
      <c r="L225" s="321">
        <f>SalesTracker!M229</f>
        <v>0</v>
      </c>
      <c r="M225" s="321">
        <f>SalesTracker!Q229</f>
        <v>0</v>
      </c>
      <c r="N225" s="254">
        <f>SalesTracker!T229</f>
        <v>0</v>
      </c>
      <c r="O225" s="255">
        <f>SalesTracker!W229</f>
        <v>0</v>
      </c>
      <c r="P225" s="26">
        <f>SalesTracker!X229</f>
        <v>0</v>
      </c>
      <c r="Q225" s="194"/>
    </row>
    <row r="226" spans="1:17" s="23" customFormat="1" x14ac:dyDescent="0.25">
      <c r="A226" s="109">
        <f>SalesTracker!B230</f>
        <v>20160222</v>
      </c>
      <c r="B226" s="282" t="s">
        <v>639</v>
      </c>
      <c r="C226" s="321">
        <f>SalesTracker!C230</f>
        <v>0</v>
      </c>
      <c r="D226" s="321">
        <f>SalesTracker!D230</f>
        <v>0</v>
      </c>
      <c r="E226" s="321">
        <f>SalesTracker!E230</f>
        <v>0</v>
      </c>
      <c r="F226" s="321">
        <f>SalesTracker!F230</f>
        <v>0</v>
      </c>
      <c r="G226" s="317">
        <f>SalesTracker!G230</f>
        <v>0</v>
      </c>
      <c r="H226" s="317">
        <f>SalesTracker!H230</f>
        <v>0</v>
      </c>
      <c r="I226" s="321">
        <f>SalesTracker!J230</f>
        <v>0</v>
      </c>
      <c r="J226" s="321">
        <f>SalesTracker!K230</f>
        <v>0</v>
      </c>
      <c r="K226" s="321">
        <f>SalesTracker!L230</f>
        <v>0</v>
      </c>
      <c r="L226" s="321">
        <f>SalesTracker!M230</f>
        <v>0</v>
      </c>
      <c r="M226" s="321">
        <f>SalesTracker!Q230</f>
        <v>0</v>
      </c>
      <c r="N226" s="254">
        <f>SalesTracker!T230</f>
        <v>0</v>
      </c>
      <c r="O226" s="255">
        <f>SalesTracker!W230</f>
        <v>0</v>
      </c>
      <c r="P226" s="26">
        <f>SalesTracker!X230</f>
        <v>0</v>
      </c>
      <c r="Q226" s="194"/>
    </row>
    <row r="227" spans="1:17" s="23" customFormat="1" x14ac:dyDescent="0.25">
      <c r="A227" s="109">
        <f>SalesTracker!B231</f>
        <v>20160223</v>
      </c>
      <c r="B227" s="282" t="s">
        <v>639</v>
      </c>
      <c r="C227" s="321">
        <f>SalesTracker!C231</f>
        <v>0</v>
      </c>
      <c r="D227" s="321">
        <f>SalesTracker!D231</f>
        <v>0</v>
      </c>
      <c r="E227" s="321">
        <f>SalesTracker!E231</f>
        <v>0</v>
      </c>
      <c r="F227" s="321">
        <f>SalesTracker!F231</f>
        <v>0</v>
      </c>
      <c r="G227" s="317">
        <f>SalesTracker!G231</f>
        <v>0</v>
      </c>
      <c r="H227" s="317">
        <f>SalesTracker!H231</f>
        <v>0</v>
      </c>
      <c r="I227" s="321">
        <f>SalesTracker!J231</f>
        <v>0</v>
      </c>
      <c r="J227" s="321">
        <f>SalesTracker!K231</f>
        <v>0</v>
      </c>
      <c r="K227" s="321">
        <f>SalesTracker!L231</f>
        <v>0</v>
      </c>
      <c r="L227" s="321">
        <f>SalesTracker!M231</f>
        <v>0</v>
      </c>
      <c r="M227" s="321">
        <f>SalesTracker!Q231</f>
        <v>0</v>
      </c>
      <c r="N227" s="254">
        <f>SalesTracker!T231</f>
        <v>0</v>
      </c>
      <c r="O227" s="255">
        <f>SalesTracker!W231</f>
        <v>0</v>
      </c>
      <c r="P227" s="26">
        <f>SalesTracker!X231</f>
        <v>0</v>
      </c>
      <c r="Q227" s="194"/>
    </row>
    <row r="228" spans="1:17" s="23" customFormat="1" x14ac:dyDescent="0.25">
      <c r="A228" s="109">
        <f>SalesTracker!B232</f>
        <v>20160224</v>
      </c>
      <c r="B228" s="282" t="s">
        <v>639</v>
      </c>
      <c r="C228" s="321">
        <f>SalesTracker!C232</f>
        <v>0</v>
      </c>
      <c r="D228" s="321">
        <f>SalesTracker!D232</f>
        <v>0</v>
      </c>
      <c r="E228" s="321">
        <f>SalesTracker!E232</f>
        <v>0</v>
      </c>
      <c r="F228" s="321">
        <f>SalesTracker!F232</f>
        <v>0</v>
      </c>
      <c r="G228" s="317">
        <f>SalesTracker!G232</f>
        <v>0</v>
      </c>
      <c r="H228" s="317">
        <f>SalesTracker!H232</f>
        <v>0</v>
      </c>
      <c r="I228" s="321">
        <f>SalesTracker!J232</f>
        <v>0</v>
      </c>
      <c r="J228" s="321">
        <f>SalesTracker!K232</f>
        <v>0</v>
      </c>
      <c r="K228" s="321">
        <f>SalesTracker!L232</f>
        <v>0</v>
      </c>
      <c r="L228" s="321">
        <f>SalesTracker!M232</f>
        <v>0</v>
      </c>
      <c r="M228" s="321">
        <f>SalesTracker!Q232</f>
        <v>0</v>
      </c>
      <c r="N228" s="254">
        <f>SalesTracker!T232</f>
        <v>0</v>
      </c>
      <c r="O228" s="255">
        <f>SalesTracker!W232</f>
        <v>0</v>
      </c>
      <c r="P228" s="26">
        <f>SalesTracker!X232</f>
        <v>0</v>
      </c>
      <c r="Q228" s="194"/>
    </row>
    <row r="229" spans="1:17" s="23" customFormat="1" x14ac:dyDescent="0.25">
      <c r="A229" s="109">
        <f>SalesTracker!B233</f>
        <v>20160225</v>
      </c>
      <c r="B229" s="282" t="s">
        <v>639</v>
      </c>
      <c r="C229" s="321">
        <f>SalesTracker!C233</f>
        <v>0</v>
      </c>
      <c r="D229" s="321">
        <f>SalesTracker!D233</f>
        <v>0</v>
      </c>
      <c r="E229" s="321">
        <f>SalesTracker!E233</f>
        <v>0</v>
      </c>
      <c r="F229" s="321">
        <f>SalesTracker!F233</f>
        <v>0</v>
      </c>
      <c r="G229" s="317">
        <f>SalesTracker!G233</f>
        <v>0</v>
      </c>
      <c r="H229" s="317">
        <f>SalesTracker!H233</f>
        <v>0</v>
      </c>
      <c r="I229" s="321">
        <f>SalesTracker!J233</f>
        <v>0</v>
      </c>
      <c r="J229" s="321">
        <f>SalesTracker!K233</f>
        <v>0</v>
      </c>
      <c r="K229" s="321">
        <f>SalesTracker!L233</f>
        <v>0</v>
      </c>
      <c r="L229" s="321">
        <f>SalesTracker!M233</f>
        <v>0</v>
      </c>
      <c r="M229" s="321">
        <f>SalesTracker!Q233</f>
        <v>0</v>
      </c>
      <c r="N229" s="254">
        <f>SalesTracker!T233</f>
        <v>0</v>
      </c>
      <c r="O229" s="255">
        <f>SalesTracker!W233</f>
        <v>0</v>
      </c>
      <c r="P229" s="26">
        <f>SalesTracker!X233</f>
        <v>0</v>
      </c>
      <c r="Q229" s="194"/>
    </row>
    <row r="230" spans="1:17" s="23" customFormat="1" x14ac:dyDescent="0.25">
      <c r="A230" s="109">
        <f>SalesTracker!B234</f>
        <v>20160226</v>
      </c>
      <c r="B230" s="282" t="s">
        <v>639</v>
      </c>
      <c r="C230" s="321">
        <f>SalesTracker!C234</f>
        <v>0</v>
      </c>
      <c r="D230" s="321">
        <f>SalesTracker!D234</f>
        <v>0</v>
      </c>
      <c r="E230" s="321">
        <f>SalesTracker!E234</f>
        <v>0</v>
      </c>
      <c r="F230" s="321">
        <f>SalesTracker!F234</f>
        <v>0</v>
      </c>
      <c r="G230" s="317">
        <f>SalesTracker!G234</f>
        <v>0</v>
      </c>
      <c r="H230" s="317">
        <f>SalesTracker!H234</f>
        <v>0</v>
      </c>
      <c r="I230" s="321">
        <f>SalesTracker!J234</f>
        <v>0</v>
      </c>
      <c r="J230" s="321">
        <f>SalesTracker!K234</f>
        <v>0</v>
      </c>
      <c r="K230" s="321">
        <f>SalesTracker!L234</f>
        <v>0</v>
      </c>
      <c r="L230" s="321">
        <f>SalesTracker!M234</f>
        <v>0</v>
      </c>
      <c r="M230" s="321">
        <f>SalesTracker!Q234</f>
        <v>0</v>
      </c>
      <c r="N230" s="254">
        <f>SalesTracker!T234</f>
        <v>0</v>
      </c>
      <c r="O230" s="255">
        <f>SalesTracker!W234</f>
        <v>0</v>
      </c>
      <c r="P230" s="26">
        <f>SalesTracker!X234</f>
        <v>0</v>
      </c>
      <c r="Q230" s="194"/>
    </row>
    <row r="231" spans="1:17" s="23" customFormat="1" x14ac:dyDescent="0.25">
      <c r="A231" s="109">
        <f>SalesTracker!B235</f>
        <v>20160227</v>
      </c>
      <c r="B231" s="282" t="s">
        <v>639</v>
      </c>
      <c r="C231" s="321">
        <f>SalesTracker!C235</f>
        <v>0</v>
      </c>
      <c r="D231" s="321">
        <f>SalesTracker!D235</f>
        <v>0</v>
      </c>
      <c r="E231" s="321">
        <f>SalesTracker!E235</f>
        <v>0</v>
      </c>
      <c r="F231" s="321">
        <f>SalesTracker!F235</f>
        <v>0</v>
      </c>
      <c r="G231" s="317">
        <f>SalesTracker!G235</f>
        <v>0</v>
      </c>
      <c r="H231" s="317">
        <f>SalesTracker!H235</f>
        <v>0</v>
      </c>
      <c r="I231" s="321">
        <f>SalesTracker!J235</f>
        <v>0</v>
      </c>
      <c r="J231" s="321">
        <f>SalesTracker!K235</f>
        <v>0</v>
      </c>
      <c r="K231" s="321">
        <f>SalesTracker!L235</f>
        <v>0</v>
      </c>
      <c r="L231" s="321">
        <f>SalesTracker!M235</f>
        <v>0</v>
      </c>
      <c r="M231" s="321">
        <f>SalesTracker!Q235</f>
        <v>0</v>
      </c>
      <c r="N231" s="254">
        <f>SalesTracker!T235</f>
        <v>0</v>
      </c>
      <c r="O231" s="255">
        <f>SalesTracker!W235</f>
        <v>0</v>
      </c>
      <c r="P231" s="26">
        <f>SalesTracker!X235</f>
        <v>0</v>
      </c>
      <c r="Q231" s="194"/>
    </row>
    <row r="232" spans="1:17" s="23" customFormat="1" x14ac:dyDescent="0.25">
      <c r="A232" s="109">
        <f>SalesTracker!B236</f>
        <v>20160228</v>
      </c>
      <c r="B232" s="282" t="s">
        <v>639</v>
      </c>
      <c r="C232" s="321">
        <f>SalesTracker!C236</f>
        <v>0</v>
      </c>
      <c r="D232" s="321">
        <f>SalesTracker!D236</f>
        <v>0</v>
      </c>
      <c r="E232" s="321">
        <f>SalesTracker!E236</f>
        <v>0</v>
      </c>
      <c r="F232" s="321">
        <f>SalesTracker!F236</f>
        <v>0</v>
      </c>
      <c r="G232" s="317">
        <f>SalesTracker!G236</f>
        <v>0</v>
      </c>
      <c r="H232" s="317">
        <f>SalesTracker!H236</f>
        <v>0</v>
      </c>
      <c r="I232" s="321">
        <f>SalesTracker!J236</f>
        <v>0</v>
      </c>
      <c r="J232" s="321">
        <f>SalesTracker!K236</f>
        <v>0</v>
      </c>
      <c r="K232" s="321">
        <f>SalesTracker!L236</f>
        <v>0</v>
      </c>
      <c r="L232" s="321">
        <f>SalesTracker!M236</f>
        <v>0</v>
      </c>
      <c r="M232" s="321">
        <f>SalesTracker!Q236</f>
        <v>0</v>
      </c>
      <c r="N232" s="254">
        <f>SalesTracker!T236</f>
        <v>0</v>
      </c>
      <c r="O232" s="255">
        <f>SalesTracker!W236</f>
        <v>0</v>
      </c>
      <c r="P232" s="26">
        <f>SalesTracker!X236</f>
        <v>0</v>
      </c>
      <c r="Q232" s="194"/>
    </row>
    <row r="233" spans="1:17" s="23" customFormat="1" x14ac:dyDescent="0.25">
      <c r="A233" s="333">
        <f>SalesTracker!B237</f>
        <v>20160229</v>
      </c>
      <c r="B233" s="334" t="s">
        <v>639</v>
      </c>
      <c r="C233" s="335">
        <f>SalesTracker!C237</f>
        <v>0</v>
      </c>
      <c r="D233" s="335">
        <f>SalesTracker!D237</f>
        <v>0</v>
      </c>
      <c r="E233" s="335">
        <f>SalesTracker!E237</f>
        <v>0</v>
      </c>
      <c r="F233" s="335">
        <f>SalesTracker!F237</f>
        <v>0</v>
      </c>
      <c r="G233" s="336">
        <f>SalesTracker!G237</f>
        <v>0</v>
      </c>
      <c r="H233" s="336">
        <f>SalesTracker!H237</f>
        <v>0</v>
      </c>
      <c r="I233" s="335">
        <f>SalesTracker!J237</f>
        <v>0</v>
      </c>
      <c r="J233" s="335">
        <f>SalesTracker!K237</f>
        <v>0</v>
      </c>
      <c r="K233" s="335">
        <f>SalesTracker!L237</f>
        <v>0</v>
      </c>
      <c r="L233" s="335">
        <f>SalesTracker!M237</f>
        <v>0</v>
      </c>
      <c r="M233" s="335">
        <f>SalesTracker!Q237</f>
        <v>0</v>
      </c>
      <c r="N233" s="254">
        <f>SalesTracker!T237</f>
        <v>0</v>
      </c>
      <c r="O233" s="255">
        <f>SalesTracker!W237</f>
        <v>0</v>
      </c>
      <c r="P233" s="26">
        <f>SalesTracker!X237</f>
        <v>0</v>
      </c>
      <c r="Q233" s="194"/>
    </row>
    <row r="234" spans="1:17" s="23" customFormat="1" x14ac:dyDescent="0.25">
      <c r="A234" s="333">
        <f>SalesTracker!B238</f>
        <v>20160230</v>
      </c>
      <c r="B234" s="334" t="s">
        <v>639</v>
      </c>
      <c r="C234" s="335">
        <f>SalesTracker!C238</f>
        <v>0</v>
      </c>
      <c r="D234" s="335">
        <f>SalesTracker!D238</f>
        <v>0</v>
      </c>
      <c r="E234" s="335">
        <f>SalesTracker!E238</f>
        <v>0</v>
      </c>
      <c r="F234" s="335">
        <f>SalesTracker!F238</f>
        <v>0</v>
      </c>
      <c r="G234" s="336">
        <f>SalesTracker!G238</f>
        <v>0</v>
      </c>
      <c r="H234" s="336">
        <f>SalesTracker!H238</f>
        <v>0</v>
      </c>
      <c r="I234" s="335">
        <f>SalesTracker!J238</f>
        <v>0</v>
      </c>
      <c r="J234" s="335">
        <f>SalesTracker!K238</f>
        <v>0</v>
      </c>
      <c r="K234" s="335">
        <f>SalesTracker!L238</f>
        <v>0</v>
      </c>
      <c r="L234" s="335">
        <f>SalesTracker!M238</f>
        <v>0</v>
      </c>
      <c r="M234" s="335">
        <f>SalesTracker!Q238</f>
        <v>0</v>
      </c>
      <c r="N234" s="254">
        <f>SalesTracker!T238</f>
        <v>0</v>
      </c>
      <c r="O234" s="255">
        <f>SalesTracker!W238</f>
        <v>0</v>
      </c>
      <c r="P234" s="26">
        <f>SalesTracker!X238</f>
        <v>0</v>
      </c>
      <c r="Q234" s="194"/>
    </row>
    <row r="235" spans="1:17" s="23" customFormat="1" x14ac:dyDescent="0.25">
      <c r="A235" s="109">
        <f>SalesTracker!B239</f>
        <v>20160231</v>
      </c>
      <c r="B235" s="282" t="s">
        <v>639</v>
      </c>
      <c r="C235" s="321">
        <f>SalesTracker!C239</f>
        <v>0</v>
      </c>
      <c r="D235" s="321">
        <f>SalesTracker!D239</f>
        <v>0</v>
      </c>
      <c r="E235" s="321">
        <f>SalesTracker!E239</f>
        <v>0</v>
      </c>
      <c r="F235" s="321">
        <f>SalesTracker!F239</f>
        <v>0</v>
      </c>
      <c r="G235" s="317">
        <f>SalesTracker!G239</f>
        <v>0</v>
      </c>
      <c r="H235" s="317">
        <f>SalesTracker!H239</f>
        <v>0</v>
      </c>
      <c r="I235" s="321">
        <f>SalesTracker!J239</f>
        <v>0</v>
      </c>
      <c r="J235" s="321">
        <f>SalesTracker!K239</f>
        <v>0</v>
      </c>
      <c r="K235" s="321">
        <f>SalesTracker!L239</f>
        <v>0</v>
      </c>
      <c r="L235" s="321">
        <f>SalesTracker!M239</f>
        <v>0</v>
      </c>
      <c r="M235" s="321">
        <f>SalesTracker!Q239</f>
        <v>0</v>
      </c>
      <c r="N235" s="254">
        <f>SalesTracker!T239</f>
        <v>0</v>
      </c>
      <c r="O235" s="255">
        <f>SalesTracker!W239</f>
        <v>0</v>
      </c>
      <c r="P235" s="26">
        <f>SalesTracker!X239</f>
        <v>0</v>
      </c>
      <c r="Q235" s="194"/>
    </row>
    <row r="236" spans="1:17" s="23" customFormat="1" x14ac:dyDescent="0.25">
      <c r="A236" s="109">
        <f>SalesTracker!B240</f>
        <v>20160232</v>
      </c>
      <c r="B236" s="282" t="s">
        <v>639</v>
      </c>
      <c r="C236" s="321">
        <f>SalesTracker!C240</f>
        <v>0</v>
      </c>
      <c r="D236" s="321">
        <f>SalesTracker!D240</f>
        <v>0</v>
      </c>
      <c r="E236" s="321">
        <f>SalesTracker!E240</f>
        <v>0</v>
      </c>
      <c r="F236" s="321">
        <f>SalesTracker!F240</f>
        <v>0</v>
      </c>
      <c r="G236" s="317">
        <f>SalesTracker!G240</f>
        <v>0</v>
      </c>
      <c r="H236" s="317">
        <f>SalesTracker!H240</f>
        <v>0</v>
      </c>
      <c r="I236" s="321">
        <f>SalesTracker!J240</f>
        <v>0</v>
      </c>
      <c r="J236" s="321">
        <f>SalesTracker!K240</f>
        <v>0</v>
      </c>
      <c r="K236" s="321">
        <f>SalesTracker!L240</f>
        <v>0</v>
      </c>
      <c r="L236" s="321">
        <f>SalesTracker!M240</f>
        <v>0</v>
      </c>
      <c r="M236" s="321">
        <f>SalesTracker!Q240</f>
        <v>0</v>
      </c>
      <c r="N236" s="254">
        <f>SalesTracker!T240</f>
        <v>0</v>
      </c>
      <c r="O236" s="255">
        <f>SalesTracker!W240</f>
        <v>0</v>
      </c>
      <c r="P236" s="26">
        <f>SalesTracker!X240</f>
        <v>0</v>
      </c>
      <c r="Q236" s="194"/>
    </row>
    <row r="237" spans="1:17" s="23" customFormat="1" x14ac:dyDescent="0.25">
      <c r="A237" s="109">
        <f>SalesTracker!B241</f>
        <v>20160233</v>
      </c>
      <c r="B237" s="282" t="s">
        <v>639</v>
      </c>
      <c r="C237" s="321">
        <f>SalesTracker!C241</f>
        <v>0</v>
      </c>
      <c r="D237" s="321">
        <f>SalesTracker!D241</f>
        <v>0</v>
      </c>
      <c r="E237" s="321">
        <f>SalesTracker!E241</f>
        <v>0</v>
      </c>
      <c r="F237" s="321">
        <f>SalesTracker!F241</f>
        <v>0</v>
      </c>
      <c r="G237" s="317">
        <f>SalesTracker!G241</f>
        <v>0</v>
      </c>
      <c r="H237" s="317">
        <f>SalesTracker!H241</f>
        <v>0</v>
      </c>
      <c r="I237" s="321">
        <f>SalesTracker!J241</f>
        <v>0</v>
      </c>
      <c r="J237" s="321">
        <f>SalesTracker!K241</f>
        <v>0</v>
      </c>
      <c r="K237" s="321">
        <f>SalesTracker!L241</f>
        <v>0</v>
      </c>
      <c r="L237" s="321">
        <f>SalesTracker!M241</f>
        <v>0</v>
      </c>
      <c r="M237" s="321">
        <f>SalesTracker!Q241</f>
        <v>0</v>
      </c>
      <c r="N237" s="254">
        <f>SalesTracker!T241</f>
        <v>0</v>
      </c>
      <c r="O237" s="255">
        <f>SalesTracker!W241</f>
        <v>0</v>
      </c>
      <c r="P237" s="26">
        <f>SalesTracker!X241</f>
        <v>0</v>
      </c>
      <c r="Q237" s="194"/>
    </row>
    <row r="238" spans="1:17" s="23" customFormat="1" x14ac:dyDescent="0.25">
      <c r="A238" s="109">
        <f>SalesTracker!B242</f>
        <v>20160234</v>
      </c>
      <c r="B238" s="282" t="s">
        <v>639</v>
      </c>
      <c r="C238" s="321">
        <f>SalesTracker!C242</f>
        <v>0</v>
      </c>
      <c r="D238" s="321">
        <f>SalesTracker!D242</f>
        <v>0</v>
      </c>
      <c r="E238" s="321">
        <f>SalesTracker!E242</f>
        <v>0</v>
      </c>
      <c r="F238" s="321">
        <f>SalesTracker!F242</f>
        <v>0</v>
      </c>
      <c r="G238" s="317">
        <f>SalesTracker!G242</f>
        <v>0</v>
      </c>
      <c r="H238" s="317">
        <f>SalesTracker!H242</f>
        <v>0</v>
      </c>
      <c r="I238" s="321">
        <f>SalesTracker!J242</f>
        <v>0</v>
      </c>
      <c r="J238" s="321">
        <f>SalesTracker!K242</f>
        <v>0</v>
      </c>
      <c r="K238" s="321">
        <f>SalesTracker!L242</f>
        <v>0</v>
      </c>
      <c r="L238" s="321">
        <f>SalesTracker!M242</f>
        <v>0</v>
      </c>
      <c r="M238" s="321">
        <f>SalesTracker!Q242</f>
        <v>0</v>
      </c>
      <c r="N238" s="254">
        <f>SalesTracker!T242</f>
        <v>0</v>
      </c>
      <c r="O238" s="255">
        <f>SalesTracker!W242</f>
        <v>0</v>
      </c>
      <c r="P238" s="26">
        <f>SalesTracker!X242</f>
        <v>0</v>
      </c>
      <c r="Q238" s="194"/>
    </row>
    <row r="239" spans="1:17" s="23" customFormat="1" x14ac:dyDescent="0.25">
      <c r="A239" s="109">
        <f>SalesTracker!B243</f>
        <v>20160235</v>
      </c>
      <c r="B239" s="282" t="s">
        <v>639</v>
      </c>
      <c r="C239" s="321">
        <f>SalesTracker!C243</f>
        <v>0</v>
      </c>
      <c r="D239" s="321">
        <f>SalesTracker!D243</f>
        <v>0</v>
      </c>
      <c r="E239" s="321">
        <f>SalesTracker!E243</f>
        <v>0</v>
      </c>
      <c r="F239" s="321">
        <f>SalesTracker!F243</f>
        <v>0</v>
      </c>
      <c r="G239" s="317">
        <f>SalesTracker!G243</f>
        <v>0</v>
      </c>
      <c r="H239" s="317">
        <f>SalesTracker!H243</f>
        <v>0</v>
      </c>
      <c r="I239" s="321">
        <f>SalesTracker!J243</f>
        <v>0</v>
      </c>
      <c r="J239" s="321">
        <f>SalesTracker!K243</f>
        <v>0</v>
      </c>
      <c r="K239" s="321">
        <f>SalesTracker!L243</f>
        <v>0</v>
      </c>
      <c r="L239" s="321">
        <f>SalesTracker!M243</f>
        <v>0</v>
      </c>
      <c r="M239" s="321">
        <f>SalesTracker!Q243</f>
        <v>0</v>
      </c>
      <c r="N239" s="254">
        <f>SalesTracker!T243</f>
        <v>0</v>
      </c>
      <c r="O239" s="255">
        <f>SalesTracker!W243</f>
        <v>0</v>
      </c>
      <c r="P239" s="26">
        <f>SalesTracker!X243</f>
        <v>0</v>
      </c>
      <c r="Q239" s="194"/>
    </row>
    <row r="240" spans="1:17" s="23" customFormat="1" x14ac:dyDescent="0.25">
      <c r="A240" s="109">
        <f>SalesTracker!B244</f>
        <v>20160236</v>
      </c>
      <c r="B240" s="282" t="s">
        <v>639</v>
      </c>
      <c r="C240" s="321">
        <f>SalesTracker!C244</f>
        <v>0</v>
      </c>
      <c r="D240" s="321">
        <f>SalesTracker!D244</f>
        <v>0</v>
      </c>
      <c r="E240" s="321">
        <f>SalesTracker!E244</f>
        <v>0</v>
      </c>
      <c r="F240" s="321">
        <f>SalesTracker!F244</f>
        <v>0</v>
      </c>
      <c r="G240" s="317">
        <f>SalesTracker!G244</f>
        <v>0</v>
      </c>
      <c r="H240" s="317">
        <f>SalesTracker!H244</f>
        <v>0</v>
      </c>
      <c r="I240" s="321">
        <f>SalesTracker!J244</f>
        <v>0</v>
      </c>
      <c r="J240" s="321">
        <f>SalesTracker!K244</f>
        <v>0</v>
      </c>
      <c r="K240" s="321">
        <f>SalesTracker!L244</f>
        <v>0</v>
      </c>
      <c r="L240" s="321">
        <f>SalesTracker!M244</f>
        <v>0</v>
      </c>
      <c r="M240" s="321">
        <f>SalesTracker!Q244</f>
        <v>0</v>
      </c>
      <c r="N240" s="254">
        <f>SalesTracker!T244</f>
        <v>0</v>
      </c>
      <c r="O240" s="255">
        <f>SalesTracker!W244</f>
        <v>0</v>
      </c>
      <c r="P240" s="26">
        <f>SalesTracker!X244</f>
        <v>0</v>
      </c>
      <c r="Q240" s="194"/>
    </row>
    <row r="241" spans="1:17" s="23" customFormat="1" x14ac:dyDescent="0.25">
      <c r="A241" s="333">
        <f>SalesTracker!B245</f>
        <v>20160237</v>
      </c>
      <c r="B241" s="334" t="s">
        <v>639</v>
      </c>
      <c r="C241" s="335">
        <f>SalesTracker!C245</f>
        <v>0</v>
      </c>
      <c r="D241" s="335">
        <f>SalesTracker!D245</f>
        <v>0</v>
      </c>
      <c r="E241" s="335">
        <f>SalesTracker!E245</f>
        <v>0</v>
      </c>
      <c r="F241" s="335">
        <f>SalesTracker!F245</f>
        <v>0</v>
      </c>
      <c r="G241" s="336">
        <f>SalesTracker!G245</f>
        <v>0</v>
      </c>
      <c r="H241" s="336">
        <f>SalesTracker!H245</f>
        <v>0</v>
      </c>
      <c r="I241" s="335">
        <f>SalesTracker!J245</f>
        <v>0</v>
      </c>
      <c r="J241" s="335">
        <f>SalesTracker!K245</f>
        <v>0</v>
      </c>
      <c r="K241" s="335">
        <f>SalesTracker!L245</f>
        <v>0</v>
      </c>
      <c r="L241" s="335">
        <f>SalesTracker!M245</f>
        <v>0</v>
      </c>
      <c r="M241" s="335">
        <f>SalesTracker!Q245</f>
        <v>0</v>
      </c>
      <c r="N241" s="254">
        <f>SalesTracker!T245</f>
        <v>0</v>
      </c>
      <c r="O241" s="255">
        <f>SalesTracker!W245</f>
        <v>0</v>
      </c>
      <c r="P241" s="26">
        <f>SalesTracker!X245</f>
        <v>0</v>
      </c>
      <c r="Q241" s="194"/>
    </row>
    <row r="242" spans="1:17" s="23" customFormat="1" x14ac:dyDescent="0.25">
      <c r="A242" s="109">
        <f>SalesTracker!B246</f>
        <v>20160238</v>
      </c>
      <c r="B242" s="282" t="s">
        <v>639</v>
      </c>
      <c r="C242" s="321">
        <f>SalesTracker!C246</f>
        <v>0</v>
      </c>
      <c r="D242" s="321">
        <f>SalesTracker!D246</f>
        <v>0</v>
      </c>
      <c r="E242" s="321">
        <f>SalesTracker!E246</f>
        <v>0</v>
      </c>
      <c r="F242" s="321">
        <f>SalesTracker!F246</f>
        <v>0</v>
      </c>
      <c r="G242" s="317">
        <f>SalesTracker!G246</f>
        <v>0</v>
      </c>
      <c r="H242" s="317">
        <f>SalesTracker!H246</f>
        <v>0</v>
      </c>
      <c r="I242" s="321">
        <f>SalesTracker!J246</f>
        <v>0</v>
      </c>
      <c r="J242" s="321">
        <f>SalesTracker!K246</f>
        <v>0</v>
      </c>
      <c r="K242" s="321">
        <f>SalesTracker!L246</f>
        <v>0</v>
      </c>
      <c r="L242" s="321">
        <f>SalesTracker!M246</f>
        <v>0</v>
      </c>
      <c r="M242" s="321">
        <f>SalesTracker!Q246</f>
        <v>0</v>
      </c>
      <c r="N242" s="254">
        <f>SalesTracker!T246</f>
        <v>0</v>
      </c>
      <c r="O242" s="255">
        <f>SalesTracker!W246</f>
        <v>0</v>
      </c>
      <c r="P242" s="26">
        <f>SalesTracker!X246</f>
        <v>0</v>
      </c>
      <c r="Q242" s="194"/>
    </row>
    <row r="243" spans="1:17" s="23" customFormat="1" x14ac:dyDescent="0.25">
      <c r="A243" s="109">
        <f>SalesTracker!B247</f>
        <v>20160239</v>
      </c>
      <c r="B243" s="282" t="s">
        <v>639</v>
      </c>
      <c r="C243" s="321">
        <f>SalesTracker!C247</f>
        <v>0</v>
      </c>
      <c r="D243" s="321">
        <f>SalesTracker!D247</f>
        <v>0</v>
      </c>
      <c r="E243" s="321">
        <f>SalesTracker!E247</f>
        <v>0</v>
      </c>
      <c r="F243" s="321">
        <f>SalesTracker!F247</f>
        <v>0</v>
      </c>
      <c r="G243" s="317">
        <f>SalesTracker!G247</f>
        <v>0</v>
      </c>
      <c r="H243" s="317">
        <f>SalesTracker!H247</f>
        <v>0</v>
      </c>
      <c r="I243" s="321">
        <f>SalesTracker!J247</f>
        <v>0</v>
      </c>
      <c r="J243" s="321">
        <f>SalesTracker!K247</f>
        <v>0</v>
      </c>
      <c r="K243" s="321">
        <f>SalesTracker!L247</f>
        <v>0</v>
      </c>
      <c r="L243" s="321">
        <f>SalesTracker!M247</f>
        <v>0</v>
      </c>
      <c r="M243" s="321">
        <f>SalesTracker!Q247</f>
        <v>0</v>
      </c>
      <c r="N243" s="254">
        <f>SalesTracker!T247</f>
        <v>0</v>
      </c>
      <c r="O243" s="255">
        <f>SalesTracker!W247</f>
        <v>0</v>
      </c>
      <c r="P243" s="26">
        <f>SalesTracker!X247</f>
        <v>0</v>
      </c>
      <c r="Q243" s="194"/>
    </row>
    <row r="244" spans="1:17" s="23" customFormat="1" x14ac:dyDescent="0.25">
      <c r="A244" s="109">
        <f>SalesTracker!B248</f>
        <v>20160240</v>
      </c>
      <c r="B244" s="282" t="s">
        <v>639</v>
      </c>
      <c r="C244" s="321">
        <f>SalesTracker!C248</f>
        <v>0</v>
      </c>
      <c r="D244" s="321">
        <f>SalesTracker!D248</f>
        <v>0</v>
      </c>
      <c r="E244" s="321">
        <f>SalesTracker!E248</f>
        <v>0</v>
      </c>
      <c r="F244" s="321">
        <f>SalesTracker!F248</f>
        <v>0</v>
      </c>
      <c r="G244" s="317">
        <f>SalesTracker!G248</f>
        <v>0</v>
      </c>
      <c r="H244" s="317">
        <f>SalesTracker!H248</f>
        <v>0</v>
      </c>
      <c r="I244" s="321">
        <f>SalesTracker!J248</f>
        <v>0</v>
      </c>
      <c r="J244" s="321">
        <f>SalesTracker!K248</f>
        <v>0</v>
      </c>
      <c r="K244" s="321">
        <f>SalesTracker!L248</f>
        <v>0</v>
      </c>
      <c r="L244" s="321">
        <f>SalesTracker!M248</f>
        <v>0</v>
      </c>
      <c r="M244" s="321">
        <f>SalesTracker!Q248</f>
        <v>0</v>
      </c>
      <c r="N244" s="254">
        <f>SalesTracker!T248</f>
        <v>0</v>
      </c>
      <c r="O244" s="255">
        <f>SalesTracker!W248</f>
        <v>0</v>
      </c>
      <c r="P244" s="26">
        <f>SalesTracker!X248</f>
        <v>0</v>
      </c>
      <c r="Q244" s="194"/>
    </row>
    <row r="245" spans="1:17" s="23" customFormat="1" x14ac:dyDescent="0.25">
      <c r="A245" s="333">
        <f>SalesTracker!B249</f>
        <v>20160241</v>
      </c>
      <c r="B245" s="334" t="s">
        <v>639</v>
      </c>
      <c r="C245" s="335">
        <f>SalesTracker!C249</f>
        <v>0</v>
      </c>
      <c r="D245" s="335">
        <f>SalesTracker!D249</f>
        <v>0</v>
      </c>
      <c r="E245" s="335">
        <f>SalesTracker!E249</f>
        <v>0</v>
      </c>
      <c r="F245" s="335">
        <f>SalesTracker!F249</f>
        <v>0</v>
      </c>
      <c r="G245" s="336">
        <f>SalesTracker!G249</f>
        <v>0</v>
      </c>
      <c r="H245" s="336">
        <f>SalesTracker!H249</f>
        <v>0</v>
      </c>
      <c r="I245" s="335">
        <f>SalesTracker!J249</f>
        <v>0</v>
      </c>
      <c r="J245" s="335">
        <f>SalesTracker!K249</f>
        <v>0</v>
      </c>
      <c r="K245" s="335">
        <f>SalesTracker!L249</f>
        <v>0</v>
      </c>
      <c r="L245" s="335">
        <f>SalesTracker!M249</f>
        <v>0</v>
      </c>
      <c r="M245" s="335">
        <f>SalesTracker!Q249</f>
        <v>0</v>
      </c>
      <c r="N245" s="254">
        <f>SalesTracker!T249</f>
        <v>0</v>
      </c>
      <c r="O245" s="255">
        <f>SalesTracker!W249</f>
        <v>0</v>
      </c>
      <c r="P245" s="26">
        <f>SalesTracker!X249</f>
        <v>0</v>
      </c>
      <c r="Q245" s="194"/>
    </row>
    <row r="246" spans="1:17" s="23" customFormat="1" x14ac:dyDescent="0.25">
      <c r="A246" s="109">
        <f>SalesTracker!B250</f>
        <v>20160242</v>
      </c>
      <c r="B246" s="282" t="s">
        <v>639</v>
      </c>
      <c r="C246" s="321">
        <f>SalesTracker!C250</f>
        <v>0</v>
      </c>
      <c r="D246" s="321">
        <f>SalesTracker!D250</f>
        <v>0</v>
      </c>
      <c r="E246" s="321">
        <f>SalesTracker!E250</f>
        <v>0</v>
      </c>
      <c r="F246" s="321">
        <f>SalesTracker!F250</f>
        <v>0</v>
      </c>
      <c r="G246" s="317">
        <f>SalesTracker!G250</f>
        <v>0</v>
      </c>
      <c r="H246" s="317">
        <f>SalesTracker!H250</f>
        <v>0</v>
      </c>
      <c r="I246" s="321">
        <f>SalesTracker!J250</f>
        <v>0</v>
      </c>
      <c r="J246" s="321">
        <f>SalesTracker!K250</f>
        <v>0</v>
      </c>
      <c r="K246" s="321">
        <f>SalesTracker!L250</f>
        <v>0</v>
      </c>
      <c r="L246" s="321">
        <f>SalesTracker!M250</f>
        <v>0</v>
      </c>
      <c r="M246" s="321">
        <f>SalesTracker!Q250</f>
        <v>0</v>
      </c>
      <c r="N246" s="254">
        <f>SalesTracker!T250</f>
        <v>0</v>
      </c>
      <c r="O246" s="255">
        <f>SalesTracker!W250</f>
        <v>0</v>
      </c>
      <c r="P246" s="26">
        <f>SalesTracker!X250</f>
        <v>0</v>
      </c>
      <c r="Q246" s="194"/>
    </row>
    <row r="247" spans="1:17" s="23" customFormat="1" x14ac:dyDescent="0.25">
      <c r="A247" s="333">
        <f>SalesTracker!B251</f>
        <v>20160243</v>
      </c>
      <c r="B247" s="334" t="s">
        <v>639</v>
      </c>
      <c r="C247" s="335">
        <f>SalesTracker!C251</f>
        <v>0</v>
      </c>
      <c r="D247" s="335">
        <f>SalesTracker!D251</f>
        <v>0</v>
      </c>
      <c r="E247" s="335">
        <f>SalesTracker!E251</f>
        <v>0</v>
      </c>
      <c r="F247" s="335">
        <f>SalesTracker!F251</f>
        <v>0</v>
      </c>
      <c r="G247" s="336">
        <f>SalesTracker!G251</f>
        <v>0</v>
      </c>
      <c r="H247" s="336">
        <f>SalesTracker!H251</f>
        <v>0</v>
      </c>
      <c r="I247" s="335">
        <f>SalesTracker!J251</f>
        <v>0</v>
      </c>
      <c r="J247" s="335">
        <f>SalesTracker!K251</f>
        <v>0</v>
      </c>
      <c r="K247" s="335">
        <f>SalesTracker!L251</f>
        <v>0</v>
      </c>
      <c r="L247" s="335">
        <f>SalesTracker!M251</f>
        <v>0</v>
      </c>
      <c r="M247" s="335">
        <f>SalesTracker!Q251</f>
        <v>0</v>
      </c>
      <c r="N247" s="254">
        <f>SalesTracker!T251</f>
        <v>0</v>
      </c>
      <c r="O247" s="255">
        <f>SalesTracker!W251</f>
        <v>0</v>
      </c>
      <c r="P247" s="26">
        <f>SalesTracker!X251</f>
        <v>0</v>
      </c>
      <c r="Q247" s="194"/>
    </row>
    <row r="248" spans="1:17" s="23" customFormat="1" x14ac:dyDescent="0.25">
      <c r="A248" s="109">
        <f>SalesTracker!B252</f>
        <v>20160244</v>
      </c>
      <c r="B248" s="282" t="s">
        <v>639</v>
      </c>
      <c r="C248" s="321">
        <f>SalesTracker!C252</f>
        <v>0</v>
      </c>
      <c r="D248" s="321">
        <f>SalesTracker!D252</f>
        <v>0</v>
      </c>
      <c r="E248" s="321">
        <f>SalesTracker!E252</f>
        <v>0</v>
      </c>
      <c r="F248" s="321">
        <f>SalesTracker!F252</f>
        <v>0</v>
      </c>
      <c r="G248" s="317">
        <f>SalesTracker!G252</f>
        <v>0</v>
      </c>
      <c r="H248" s="317">
        <f>SalesTracker!H252</f>
        <v>0</v>
      </c>
      <c r="I248" s="321">
        <f>SalesTracker!J252</f>
        <v>0</v>
      </c>
      <c r="J248" s="321">
        <f>SalesTracker!K252</f>
        <v>0</v>
      </c>
      <c r="K248" s="321">
        <f>SalesTracker!L252</f>
        <v>0</v>
      </c>
      <c r="L248" s="321">
        <f>SalesTracker!M252</f>
        <v>0</v>
      </c>
      <c r="M248" s="321">
        <f>SalesTracker!Q252</f>
        <v>0</v>
      </c>
      <c r="N248" s="254">
        <f>SalesTracker!T252</f>
        <v>0</v>
      </c>
      <c r="O248" s="255">
        <f>SalesTracker!W252</f>
        <v>0</v>
      </c>
      <c r="P248" s="26">
        <f>SalesTracker!X252</f>
        <v>0</v>
      </c>
      <c r="Q248" s="194"/>
    </row>
    <row r="249" spans="1:17" s="23" customFormat="1" x14ac:dyDescent="0.25">
      <c r="A249" s="109">
        <f>SalesTracker!B253</f>
        <v>20160245</v>
      </c>
      <c r="B249" s="282" t="s">
        <v>639</v>
      </c>
      <c r="C249" s="321">
        <f>SalesTracker!C253</f>
        <v>0</v>
      </c>
      <c r="D249" s="321">
        <f>SalesTracker!D253</f>
        <v>0</v>
      </c>
      <c r="E249" s="321">
        <f>SalesTracker!E253</f>
        <v>0</v>
      </c>
      <c r="F249" s="321">
        <f>SalesTracker!F253</f>
        <v>0</v>
      </c>
      <c r="G249" s="317">
        <f>SalesTracker!G253</f>
        <v>0</v>
      </c>
      <c r="H249" s="317">
        <f>SalesTracker!H253</f>
        <v>0</v>
      </c>
      <c r="I249" s="321">
        <f>SalesTracker!J253</f>
        <v>0</v>
      </c>
      <c r="J249" s="321">
        <f>SalesTracker!K253</f>
        <v>0</v>
      </c>
      <c r="K249" s="321">
        <f>SalesTracker!L253</f>
        <v>0</v>
      </c>
      <c r="L249" s="321">
        <f>SalesTracker!M253</f>
        <v>0</v>
      </c>
      <c r="M249" s="321">
        <f>SalesTracker!Q253</f>
        <v>0</v>
      </c>
      <c r="N249" s="254">
        <f>SalesTracker!T253</f>
        <v>0</v>
      </c>
      <c r="O249" s="255">
        <f>SalesTracker!W253</f>
        <v>0</v>
      </c>
      <c r="P249" s="26">
        <f>SalesTracker!X253</f>
        <v>0</v>
      </c>
      <c r="Q249" s="194"/>
    </row>
    <row r="250" spans="1:17" s="23" customFormat="1" x14ac:dyDescent="0.25">
      <c r="A250" s="109">
        <f>SalesTracker!B254</f>
        <v>20160246</v>
      </c>
      <c r="B250" s="282" t="s">
        <v>639</v>
      </c>
      <c r="C250" s="321">
        <f>SalesTracker!C254</f>
        <v>0</v>
      </c>
      <c r="D250" s="321">
        <f>SalesTracker!D254</f>
        <v>0</v>
      </c>
      <c r="E250" s="321">
        <f>SalesTracker!E254</f>
        <v>0</v>
      </c>
      <c r="F250" s="321">
        <f>SalesTracker!F254</f>
        <v>0</v>
      </c>
      <c r="G250" s="317">
        <f>SalesTracker!G254</f>
        <v>0</v>
      </c>
      <c r="H250" s="317">
        <f>SalesTracker!H254</f>
        <v>0</v>
      </c>
      <c r="I250" s="321">
        <f>SalesTracker!J254</f>
        <v>0</v>
      </c>
      <c r="J250" s="321">
        <f>SalesTracker!K254</f>
        <v>0</v>
      </c>
      <c r="K250" s="321">
        <f>SalesTracker!L254</f>
        <v>0</v>
      </c>
      <c r="L250" s="321">
        <f>SalesTracker!M254</f>
        <v>0</v>
      </c>
      <c r="M250" s="321">
        <f>SalesTracker!Q254</f>
        <v>0</v>
      </c>
      <c r="N250" s="254">
        <f>SalesTracker!T254</f>
        <v>0</v>
      </c>
      <c r="O250" s="255">
        <f>SalesTracker!W254</f>
        <v>0</v>
      </c>
      <c r="P250" s="26">
        <f>SalesTracker!X254</f>
        <v>0</v>
      </c>
      <c r="Q250" s="194"/>
    </row>
    <row r="251" spans="1:17" s="23" customFormat="1" x14ac:dyDescent="0.25">
      <c r="A251" s="333">
        <f>SalesTracker!B255</f>
        <v>20160247</v>
      </c>
      <c r="B251" s="334" t="s">
        <v>639</v>
      </c>
      <c r="C251" s="335">
        <f>SalesTracker!C255</f>
        <v>0</v>
      </c>
      <c r="D251" s="335">
        <f>SalesTracker!D255</f>
        <v>0</v>
      </c>
      <c r="E251" s="335">
        <f>SalesTracker!E255</f>
        <v>0</v>
      </c>
      <c r="F251" s="335">
        <f>SalesTracker!F255</f>
        <v>0</v>
      </c>
      <c r="G251" s="336">
        <f>SalesTracker!G255</f>
        <v>0</v>
      </c>
      <c r="H251" s="336">
        <f>SalesTracker!H255</f>
        <v>0</v>
      </c>
      <c r="I251" s="335">
        <f>SalesTracker!J255</f>
        <v>0</v>
      </c>
      <c r="J251" s="335">
        <f>SalesTracker!K255</f>
        <v>0</v>
      </c>
      <c r="K251" s="335">
        <f>SalesTracker!L255</f>
        <v>0</v>
      </c>
      <c r="L251" s="335">
        <f>SalesTracker!M255</f>
        <v>0</v>
      </c>
      <c r="M251" s="335">
        <f>SalesTracker!Q255</f>
        <v>0</v>
      </c>
      <c r="N251" s="254">
        <f>SalesTracker!T255</f>
        <v>0</v>
      </c>
      <c r="O251" s="255">
        <f>SalesTracker!W255</f>
        <v>0</v>
      </c>
      <c r="P251" s="26">
        <f>SalesTracker!X255</f>
        <v>0</v>
      </c>
      <c r="Q251" s="194"/>
    </row>
    <row r="252" spans="1:17" s="23" customFormat="1" x14ac:dyDescent="0.25">
      <c r="A252" s="109">
        <f>SalesTracker!B256</f>
        <v>20160248</v>
      </c>
      <c r="B252" s="282" t="s">
        <v>639</v>
      </c>
      <c r="C252" s="321">
        <f>SalesTracker!C256</f>
        <v>0</v>
      </c>
      <c r="D252" s="321">
        <f>SalesTracker!D256</f>
        <v>0</v>
      </c>
      <c r="E252" s="321">
        <f>SalesTracker!E256</f>
        <v>0</v>
      </c>
      <c r="F252" s="321">
        <f>SalesTracker!F256</f>
        <v>0</v>
      </c>
      <c r="G252" s="317">
        <f>SalesTracker!G256</f>
        <v>0</v>
      </c>
      <c r="H252" s="317">
        <f>SalesTracker!H256</f>
        <v>0</v>
      </c>
      <c r="I252" s="321">
        <f>SalesTracker!J256</f>
        <v>0</v>
      </c>
      <c r="J252" s="321">
        <f>SalesTracker!K256</f>
        <v>0</v>
      </c>
      <c r="K252" s="321">
        <f>SalesTracker!L256</f>
        <v>0</v>
      </c>
      <c r="L252" s="321">
        <f>SalesTracker!M256</f>
        <v>0</v>
      </c>
      <c r="M252" s="321">
        <f>SalesTracker!Q256</f>
        <v>0</v>
      </c>
      <c r="N252" s="254">
        <f>SalesTracker!T256</f>
        <v>0</v>
      </c>
      <c r="O252" s="255">
        <f>SalesTracker!W256</f>
        <v>0</v>
      </c>
      <c r="P252" s="26">
        <f>SalesTracker!X256</f>
        <v>0</v>
      </c>
      <c r="Q252" s="194"/>
    </row>
    <row r="253" spans="1:17" s="23" customFormat="1" x14ac:dyDescent="0.25">
      <c r="A253" s="109">
        <f>SalesTracker!B257</f>
        <v>20160249</v>
      </c>
      <c r="B253" s="282" t="s">
        <v>639</v>
      </c>
      <c r="C253" s="321">
        <f>SalesTracker!C257</f>
        <v>0</v>
      </c>
      <c r="D253" s="321">
        <f>SalesTracker!D257</f>
        <v>0</v>
      </c>
      <c r="E253" s="321">
        <f>SalesTracker!E257</f>
        <v>0</v>
      </c>
      <c r="F253" s="321">
        <f>SalesTracker!F257</f>
        <v>0</v>
      </c>
      <c r="G253" s="317">
        <f>SalesTracker!G257</f>
        <v>0</v>
      </c>
      <c r="H253" s="317">
        <f>SalesTracker!H257</f>
        <v>0</v>
      </c>
      <c r="I253" s="321">
        <f>SalesTracker!J257</f>
        <v>0</v>
      </c>
      <c r="J253" s="321">
        <f>SalesTracker!K257</f>
        <v>0</v>
      </c>
      <c r="K253" s="321">
        <f>SalesTracker!L257</f>
        <v>0</v>
      </c>
      <c r="L253" s="321">
        <f>SalesTracker!M257</f>
        <v>0</v>
      </c>
      <c r="M253" s="321">
        <f>SalesTracker!Q257</f>
        <v>0</v>
      </c>
      <c r="N253" s="254">
        <f>SalesTracker!T257</f>
        <v>0</v>
      </c>
      <c r="O253" s="255">
        <f>SalesTracker!W257</f>
        <v>0</v>
      </c>
      <c r="P253" s="26">
        <f>SalesTracker!X257</f>
        <v>0</v>
      </c>
      <c r="Q253" s="194"/>
    </row>
    <row r="254" spans="1:17" s="23" customFormat="1" x14ac:dyDescent="0.25">
      <c r="A254" s="109">
        <f>SalesTracker!B258</f>
        <v>20160250</v>
      </c>
      <c r="B254" s="282" t="s">
        <v>639</v>
      </c>
      <c r="C254" s="321">
        <f>SalesTracker!C258</f>
        <v>0</v>
      </c>
      <c r="D254" s="321">
        <f>SalesTracker!D258</f>
        <v>0</v>
      </c>
      <c r="E254" s="321">
        <f>SalesTracker!E258</f>
        <v>0</v>
      </c>
      <c r="F254" s="321">
        <f>SalesTracker!F258</f>
        <v>0</v>
      </c>
      <c r="G254" s="317">
        <f>SalesTracker!G258</f>
        <v>0</v>
      </c>
      <c r="H254" s="317">
        <f>SalesTracker!H258</f>
        <v>0</v>
      </c>
      <c r="I254" s="321">
        <f>SalesTracker!J258</f>
        <v>0</v>
      </c>
      <c r="J254" s="321">
        <f>SalesTracker!K258</f>
        <v>0</v>
      </c>
      <c r="K254" s="321">
        <f>SalesTracker!L258</f>
        <v>0</v>
      </c>
      <c r="L254" s="321">
        <f>SalesTracker!M258</f>
        <v>0</v>
      </c>
      <c r="M254" s="321">
        <f>SalesTracker!Q258</f>
        <v>0</v>
      </c>
      <c r="N254" s="254">
        <f>SalesTracker!T258</f>
        <v>0</v>
      </c>
      <c r="O254" s="255">
        <f>SalesTracker!W258</f>
        <v>0</v>
      </c>
      <c r="P254" s="26">
        <f>SalesTracker!X258</f>
        <v>0</v>
      </c>
      <c r="Q254" s="194"/>
    </row>
    <row r="255" spans="1:17" s="23" customFormat="1" x14ac:dyDescent="0.25">
      <c r="A255" s="109">
        <f>SalesTracker!B259</f>
        <v>20160251</v>
      </c>
      <c r="B255" s="282" t="s">
        <v>639</v>
      </c>
      <c r="C255" s="321">
        <f>SalesTracker!C259</f>
        <v>0</v>
      </c>
      <c r="D255" s="321">
        <f>SalesTracker!D259</f>
        <v>0</v>
      </c>
      <c r="E255" s="321">
        <f>SalesTracker!E259</f>
        <v>0</v>
      </c>
      <c r="F255" s="321">
        <f>SalesTracker!F259</f>
        <v>0</v>
      </c>
      <c r="G255" s="317">
        <f>SalesTracker!G259</f>
        <v>0</v>
      </c>
      <c r="H255" s="317">
        <f>SalesTracker!H259</f>
        <v>0</v>
      </c>
      <c r="I255" s="321">
        <f>SalesTracker!J259</f>
        <v>0</v>
      </c>
      <c r="J255" s="321">
        <f>SalesTracker!K259</f>
        <v>0</v>
      </c>
      <c r="K255" s="321">
        <f>SalesTracker!L259</f>
        <v>0</v>
      </c>
      <c r="L255" s="321">
        <f>SalesTracker!M259</f>
        <v>0</v>
      </c>
      <c r="M255" s="321">
        <f>SalesTracker!Q259</f>
        <v>0</v>
      </c>
      <c r="N255" s="254">
        <f>SalesTracker!T259</f>
        <v>0</v>
      </c>
      <c r="O255" s="255">
        <f>SalesTracker!W259</f>
        <v>0</v>
      </c>
      <c r="P255" s="26">
        <f>SalesTracker!X259</f>
        <v>0</v>
      </c>
      <c r="Q255" s="194"/>
    </row>
    <row r="256" spans="1:17" s="23" customFormat="1" x14ac:dyDescent="0.25">
      <c r="A256" s="109">
        <f>SalesTracker!B260</f>
        <v>20160252</v>
      </c>
      <c r="B256" s="282" t="s">
        <v>639</v>
      </c>
      <c r="C256" s="321">
        <f>SalesTracker!C260</f>
        <v>0</v>
      </c>
      <c r="D256" s="321">
        <f>SalesTracker!D260</f>
        <v>0</v>
      </c>
      <c r="E256" s="321">
        <f>SalesTracker!E260</f>
        <v>0</v>
      </c>
      <c r="F256" s="321">
        <f>SalesTracker!F260</f>
        <v>0</v>
      </c>
      <c r="G256" s="317">
        <f>SalesTracker!G260</f>
        <v>0</v>
      </c>
      <c r="H256" s="317">
        <f>SalesTracker!H260</f>
        <v>0</v>
      </c>
      <c r="I256" s="321">
        <f>SalesTracker!J260</f>
        <v>0</v>
      </c>
      <c r="J256" s="321">
        <f>SalesTracker!K260</f>
        <v>0</v>
      </c>
      <c r="K256" s="321">
        <f>SalesTracker!L260</f>
        <v>0</v>
      </c>
      <c r="L256" s="321">
        <f>SalesTracker!M260</f>
        <v>0</v>
      </c>
      <c r="M256" s="321">
        <f>SalesTracker!Q260</f>
        <v>0</v>
      </c>
      <c r="N256" s="254">
        <f>SalesTracker!T260</f>
        <v>0</v>
      </c>
      <c r="O256" s="255">
        <f>SalesTracker!W260</f>
        <v>0</v>
      </c>
      <c r="P256" s="26">
        <f>SalesTracker!X260</f>
        <v>0</v>
      </c>
      <c r="Q256" s="194"/>
    </row>
    <row r="257" spans="1:17" s="23" customFormat="1" x14ac:dyDescent="0.25">
      <c r="A257" s="109">
        <f>SalesTracker!B261</f>
        <v>20160253</v>
      </c>
      <c r="B257" s="282" t="s">
        <v>639</v>
      </c>
      <c r="C257" s="321">
        <f>SalesTracker!C261</f>
        <v>0</v>
      </c>
      <c r="D257" s="321">
        <f>SalesTracker!D261</f>
        <v>0</v>
      </c>
      <c r="E257" s="321">
        <f>SalesTracker!E261</f>
        <v>0</v>
      </c>
      <c r="F257" s="321">
        <f>SalesTracker!F261</f>
        <v>0</v>
      </c>
      <c r="G257" s="317">
        <f>SalesTracker!G261</f>
        <v>0</v>
      </c>
      <c r="H257" s="317">
        <f>SalesTracker!H261</f>
        <v>0</v>
      </c>
      <c r="I257" s="321">
        <f>SalesTracker!J261</f>
        <v>0</v>
      </c>
      <c r="J257" s="321">
        <f>SalesTracker!K261</f>
        <v>0</v>
      </c>
      <c r="K257" s="321">
        <f>SalesTracker!L261</f>
        <v>0</v>
      </c>
      <c r="L257" s="321">
        <f>SalesTracker!M261</f>
        <v>0</v>
      </c>
      <c r="M257" s="321">
        <f>SalesTracker!Q261</f>
        <v>0</v>
      </c>
      <c r="N257" s="254">
        <f>SalesTracker!T261</f>
        <v>0</v>
      </c>
      <c r="O257" s="255">
        <f>SalesTracker!W261</f>
        <v>0</v>
      </c>
      <c r="P257" s="26">
        <f>SalesTracker!X261</f>
        <v>0</v>
      </c>
      <c r="Q257" s="194"/>
    </row>
    <row r="258" spans="1:17" s="23" customFormat="1" x14ac:dyDescent="0.25">
      <c r="A258" s="109">
        <f>SalesTracker!B262</f>
        <v>20160254</v>
      </c>
      <c r="B258" s="282" t="s">
        <v>639</v>
      </c>
      <c r="C258" s="321">
        <f>SalesTracker!C262</f>
        <v>0</v>
      </c>
      <c r="D258" s="321">
        <f>SalesTracker!D262</f>
        <v>0</v>
      </c>
      <c r="E258" s="321">
        <f>SalesTracker!E262</f>
        <v>0</v>
      </c>
      <c r="F258" s="321">
        <f>SalesTracker!F262</f>
        <v>0</v>
      </c>
      <c r="G258" s="317">
        <f>SalesTracker!G262</f>
        <v>0</v>
      </c>
      <c r="H258" s="317">
        <f>SalesTracker!H262</f>
        <v>0</v>
      </c>
      <c r="I258" s="321">
        <f>SalesTracker!J262</f>
        <v>0</v>
      </c>
      <c r="J258" s="321">
        <f>SalesTracker!K262</f>
        <v>0</v>
      </c>
      <c r="K258" s="321">
        <f>SalesTracker!L262</f>
        <v>0</v>
      </c>
      <c r="L258" s="321">
        <f>SalesTracker!M262</f>
        <v>0</v>
      </c>
      <c r="M258" s="321">
        <f>SalesTracker!Q262</f>
        <v>0</v>
      </c>
      <c r="N258" s="254">
        <f>SalesTracker!T262</f>
        <v>0</v>
      </c>
      <c r="O258" s="255">
        <f>SalesTracker!W262</f>
        <v>0</v>
      </c>
      <c r="P258" s="26">
        <f>SalesTracker!X262</f>
        <v>0</v>
      </c>
      <c r="Q258" s="194"/>
    </row>
    <row r="259" spans="1:17" s="23" customFormat="1" x14ac:dyDescent="0.25">
      <c r="A259" s="109">
        <f>SalesTracker!B263</f>
        <v>20160255</v>
      </c>
      <c r="B259" s="282" t="s">
        <v>639</v>
      </c>
      <c r="C259" s="321">
        <f>SalesTracker!C263</f>
        <v>0</v>
      </c>
      <c r="D259" s="321">
        <f>SalesTracker!D263</f>
        <v>0</v>
      </c>
      <c r="E259" s="321">
        <f>SalesTracker!E263</f>
        <v>0</v>
      </c>
      <c r="F259" s="321">
        <f>SalesTracker!F263</f>
        <v>0</v>
      </c>
      <c r="G259" s="317">
        <f>SalesTracker!G263</f>
        <v>0</v>
      </c>
      <c r="H259" s="317">
        <f>SalesTracker!H263</f>
        <v>0</v>
      </c>
      <c r="I259" s="321">
        <f>SalesTracker!J263</f>
        <v>0</v>
      </c>
      <c r="J259" s="321">
        <f>SalesTracker!K263</f>
        <v>0</v>
      </c>
      <c r="K259" s="321">
        <f>SalesTracker!L263</f>
        <v>0</v>
      </c>
      <c r="L259" s="321">
        <f>SalesTracker!M263</f>
        <v>0</v>
      </c>
      <c r="M259" s="321">
        <f>SalesTracker!Q263</f>
        <v>0</v>
      </c>
      <c r="N259" s="254">
        <f>SalesTracker!T263</f>
        <v>0</v>
      </c>
      <c r="O259" s="255">
        <f>SalesTracker!W263</f>
        <v>0</v>
      </c>
      <c r="P259" s="26">
        <f>SalesTracker!X263</f>
        <v>0</v>
      </c>
      <c r="Q259" s="194"/>
    </row>
    <row r="260" spans="1:17" s="23" customFormat="1" x14ac:dyDescent="0.25">
      <c r="A260" s="109">
        <f>SalesTracker!B264</f>
        <v>20160256</v>
      </c>
      <c r="B260" s="282" t="s">
        <v>639</v>
      </c>
      <c r="C260" s="321">
        <f>SalesTracker!C264</f>
        <v>0</v>
      </c>
      <c r="D260" s="321">
        <f>SalesTracker!D264</f>
        <v>0</v>
      </c>
      <c r="E260" s="321">
        <f>SalesTracker!E264</f>
        <v>0</v>
      </c>
      <c r="F260" s="321">
        <f>SalesTracker!F264</f>
        <v>0</v>
      </c>
      <c r="G260" s="317">
        <f>SalesTracker!G264</f>
        <v>0</v>
      </c>
      <c r="H260" s="317">
        <f>SalesTracker!H264</f>
        <v>0</v>
      </c>
      <c r="I260" s="321">
        <f>SalesTracker!J264</f>
        <v>0</v>
      </c>
      <c r="J260" s="321">
        <f>SalesTracker!K264</f>
        <v>0</v>
      </c>
      <c r="K260" s="321">
        <f>SalesTracker!L264</f>
        <v>0</v>
      </c>
      <c r="L260" s="321">
        <f>SalesTracker!M264</f>
        <v>0</v>
      </c>
      <c r="M260" s="321">
        <f>SalesTracker!Q264</f>
        <v>0</v>
      </c>
      <c r="N260" s="254">
        <f>SalesTracker!T264</f>
        <v>0</v>
      </c>
      <c r="O260" s="255">
        <f>SalesTracker!W264</f>
        <v>0</v>
      </c>
      <c r="P260" s="26">
        <f>SalesTracker!X264</f>
        <v>0</v>
      </c>
      <c r="Q260" s="194"/>
    </row>
    <row r="261" spans="1:17" s="23" customFormat="1" x14ac:dyDescent="0.25">
      <c r="A261" s="109">
        <f>SalesTracker!B265</f>
        <v>20160257</v>
      </c>
      <c r="B261" s="282" t="s">
        <v>639</v>
      </c>
      <c r="C261" s="321">
        <f>SalesTracker!C265</f>
        <v>0</v>
      </c>
      <c r="D261" s="321">
        <f>SalesTracker!D265</f>
        <v>0</v>
      </c>
      <c r="E261" s="321">
        <f>SalesTracker!E265</f>
        <v>0</v>
      </c>
      <c r="F261" s="321">
        <f>SalesTracker!F265</f>
        <v>0</v>
      </c>
      <c r="G261" s="317">
        <f>SalesTracker!G265</f>
        <v>0</v>
      </c>
      <c r="H261" s="317">
        <f>SalesTracker!H265</f>
        <v>0</v>
      </c>
      <c r="I261" s="321">
        <f>SalesTracker!J265</f>
        <v>0</v>
      </c>
      <c r="J261" s="321">
        <f>SalesTracker!K265</f>
        <v>0</v>
      </c>
      <c r="K261" s="321">
        <f>SalesTracker!L265</f>
        <v>0</v>
      </c>
      <c r="L261" s="321">
        <f>SalesTracker!M265</f>
        <v>0</v>
      </c>
      <c r="M261" s="321">
        <f>SalesTracker!Q265</f>
        <v>0</v>
      </c>
      <c r="N261" s="254">
        <f>SalesTracker!T265</f>
        <v>0</v>
      </c>
      <c r="O261" s="255">
        <f>SalesTracker!W265</f>
        <v>0</v>
      </c>
      <c r="P261" s="26">
        <f>SalesTracker!X265</f>
        <v>0</v>
      </c>
      <c r="Q261" s="194"/>
    </row>
    <row r="262" spans="1:17" s="23" customFormat="1" x14ac:dyDescent="0.25">
      <c r="A262" s="109">
        <f>SalesTracker!B266</f>
        <v>20160258</v>
      </c>
      <c r="B262" s="282" t="s">
        <v>639</v>
      </c>
      <c r="C262" s="321">
        <f>SalesTracker!C266</f>
        <v>0</v>
      </c>
      <c r="D262" s="321">
        <f>SalesTracker!D266</f>
        <v>0</v>
      </c>
      <c r="E262" s="321">
        <f>SalesTracker!E266</f>
        <v>0</v>
      </c>
      <c r="F262" s="321">
        <f>SalesTracker!F266</f>
        <v>0</v>
      </c>
      <c r="G262" s="317">
        <f>SalesTracker!G266</f>
        <v>0</v>
      </c>
      <c r="H262" s="317">
        <f>SalesTracker!H266</f>
        <v>0</v>
      </c>
      <c r="I262" s="321">
        <f>SalesTracker!J266</f>
        <v>0</v>
      </c>
      <c r="J262" s="321">
        <f>SalesTracker!K266</f>
        <v>0</v>
      </c>
      <c r="K262" s="321">
        <f>SalesTracker!L266</f>
        <v>0</v>
      </c>
      <c r="L262" s="321">
        <f>SalesTracker!M266</f>
        <v>0</v>
      </c>
      <c r="M262" s="321">
        <f>SalesTracker!Q266</f>
        <v>0</v>
      </c>
      <c r="N262" s="254">
        <f>SalesTracker!T266</f>
        <v>0</v>
      </c>
      <c r="O262" s="255">
        <f>SalesTracker!W266</f>
        <v>0</v>
      </c>
      <c r="P262" s="26">
        <f>SalesTracker!X266</f>
        <v>0</v>
      </c>
      <c r="Q262" s="194"/>
    </row>
    <row r="263" spans="1:17" s="23" customFormat="1" x14ac:dyDescent="0.25">
      <c r="A263" s="109">
        <f>SalesTracker!B267</f>
        <v>20160259</v>
      </c>
      <c r="B263" s="282" t="s">
        <v>639</v>
      </c>
      <c r="C263" s="321">
        <f>SalesTracker!C267</f>
        <v>0</v>
      </c>
      <c r="D263" s="321">
        <f>SalesTracker!D267</f>
        <v>0</v>
      </c>
      <c r="E263" s="321">
        <f>SalesTracker!E267</f>
        <v>0</v>
      </c>
      <c r="F263" s="321">
        <f>SalesTracker!F267</f>
        <v>0</v>
      </c>
      <c r="G263" s="317">
        <f>SalesTracker!G267</f>
        <v>0</v>
      </c>
      <c r="H263" s="317">
        <f>SalesTracker!H267</f>
        <v>0</v>
      </c>
      <c r="I263" s="321">
        <f>SalesTracker!J267</f>
        <v>0</v>
      </c>
      <c r="J263" s="321">
        <f>SalesTracker!K267</f>
        <v>0</v>
      </c>
      <c r="K263" s="321">
        <f>SalesTracker!L267</f>
        <v>0</v>
      </c>
      <c r="L263" s="321">
        <f>SalesTracker!M267</f>
        <v>0</v>
      </c>
      <c r="M263" s="321">
        <f>SalesTracker!Q267</f>
        <v>0</v>
      </c>
      <c r="N263" s="254">
        <f>SalesTracker!T267</f>
        <v>0</v>
      </c>
      <c r="O263" s="255">
        <f>SalesTracker!W267</f>
        <v>0</v>
      </c>
      <c r="P263" s="26">
        <f>SalesTracker!X267</f>
        <v>0</v>
      </c>
      <c r="Q263" s="194"/>
    </row>
    <row r="264" spans="1:17" s="23" customFormat="1" x14ac:dyDescent="0.25">
      <c r="A264" s="333">
        <f>SalesTracker!B268</f>
        <v>20160260</v>
      </c>
      <c r="B264" s="334" t="s">
        <v>639</v>
      </c>
      <c r="C264" s="335">
        <f>SalesTracker!C268</f>
        <v>0</v>
      </c>
      <c r="D264" s="335">
        <f>SalesTracker!D268</f>
        <v>0</v>
      </c>
      <c r="E264" s="335">
        <f>SalesTracker!E268</f>
        <v>0</v>
      </c>
      <c r="F264" s="335">
        <f>SalesTracker!F268</f>
        <v>0</v>
      </c>
      <c r="G264" s="336">
        <f>SalesTracker!G268</f>
        <v>0</v>
      </c>
      <c r="H264" s="336">
        <f>SalesTracker!H268</f>
        <v>0</v>
      </c>
      <c r="I264" s="335">
        <f>SalesTracker!J268</f>
        <v>0</v>
      </c>
      <c r="J264" s="335">
        <f>SalesTracker!K268</f>
        <v>0</v>
      </c>
      <c r="K264" s="335">
        <f>SalesTracker!L268</f>
        <v>0</v>
      </c>
      <c r="L264" s="335">
        <f>SalesTracker!M268</f>
        <v>0</v>
      </c>
      <c r="M264" s="335">
        <f>SalesTracker!Q268</f>
        <v>0</v>
      </c>
      <c r="N264" s="254">
        <f>SalesTracker!T268</f>
        <v>0</v>
      </c>
      <c r="O264" s="255">
        <f>SalesTracker!W268</f>
        <v>0</v>
      </c>
      <c r="P264" s="26">
        <f>SalesTracker!X268</f>
        <v>0</v>
      </c>
      <c r="Q264" s="194"/>
    </row>
    <row r="265" spans="1:17" s="23" customFormat="1" x14ac:dyDescent="0.25">
      <c r="A265" s="333">
        <f>SalesTracker!B269</f>
        <v>20160261</v>
      </c>
      <c r="B265" s="334" t="s">
        <v>639</v>
      </c>
      <c r="C265" s="335">
        <f>SalesTracker!C269</f>
        <v>0</v>
      </c>
      <c r="D265" s="335">
        <f>SalesTracker!D269</f>
        <v>0</v>
      </c>
      <c r="E265" s="335">
        <f>SalesTracker!E269</f>
        <v>0</v>
      </c>
      <c r="F265" s="335">
        <f>SalesTracker!F269</f>
        <v>0</v>
      </c>
      <c r="G265" s="336">
        <f>SalesTracker!G269</f>
        <v>0</v>
      </c>
      <c r="H265" s="336">
        <f>SalesTracker!H269</f>
        <v>0</v>
      </c>
      <c r="I265" s="335">
        <f>SalesTracker!J269</f>
        <v>0</v>
      </c>
      <c r="J265" s="335">
        <f>SalesTracker!K269</f>
        <v>0</v>
      </c>
      <c r="K265" s="335">
        <f>SalesTracker!L269</f>
        <v>0</v>
      </c>
      <c r="L265" s="335">
        <f>SalesTracker!M269</f>
        <v>0</v>
      </c>
      <c r="M265" s="335">
        <f>SalesTracker!Q269</f>
        <v>0</v>
      </c>
      <c r="N265" s="254">
        <f>SalesTracker!T269</f>
        <v>0</v>
      </c>
      <c r="O265" s="255">
        <f>SalesTracker!W269</f>
        <v>0</v>
      </c>
      <c r="P265" s="26">
        <f>SalesTracker!X269</f>
        <v>0</v>
      </c>
      <c r="Q265" s="194"/>
    </row>
    <row r="266" spans="1:17" s="23" customFormat="1" x14ac:dyDescent="0.25">
      <c r="A266" s="333">
        <f>SalesTracker!B270</f>
        <v>20160262</v>
      </c>
      <c r="B266" s="334" t="s">
        <v>639</v>
      </c>
      <c r="C266" s="335">
        <f>SalesTracker!C270</f>
        <v>0</v>
      </c>
      <c r="D266" s="335">
        <f>SalesTracker!D270</f>
        <v>0</v>
      </c>
      <c r="E266" s="357">
        <f>SalesTracker!E270</f>
        <v>0</v>
      </c>
      <c r="F266" s="335">
        <f>SalesTracker!F270</f>
        <v>0</v>
      </c>
      <c r="G266" s="336">
        <f>SalesTracker!G270</f>
        <v>0</v>
      </c>
      <c r="H266" s="336">
        <f>SalesTracker!H270</f>
        <v>0</v>
      </c>
      <c r="I266" s="335">
        <f>SalesTracker!J270</f>
        <v>0</v>
      </c>
      <c r="J266" s="335">
        <f>SalesTracker!K270</f>
        <v>0</v>
      </c>
      <c r="K266" s="335">
        <f>SalesTracker!L270</f>
        <v>0</v>
      </c>
      <c r="L266" s="335">
        <f>SalesTracker!M270</f>
        <v>0</v>
      </c>
      <c r="M266" s="335">
        <f>SalesTracker!Q270</f>
        <v>0</v>
      </c>
      <c r="N266" s="254">
        <f>SalesTracker!T270</f>
        <v>0</v>
      </c>
      <c r="O266" s="255">
        <f>SalesTracker!W270</f>
        <v>0</v>
      </c>
      <c r="P266" s="26">
        <f>SalesTracker!X270</f>
        <v>0</v>
      </c>
      <c r="Q266" s="194"/>
    </row>
    <row r="267" spans="1:17" s="23" customFormat="1" x14ac:dyDescent="0.25">
      <c r="A267" s="333">
        <f>SalesTracker!B271</f>
        <v>20160263</v>
      </c>
      <c r="B267" s="334" t="s">
        <v>639</v>
      </c>
      <c r="C267" s="335">
        <f>SalesTracker!C271</f>
        <v>0</v>
      </c>
      <c r="D267" s="335">
        <f>SalesTracker!D271</f>
        <v>0</v>
      </c>
      <c r="E267" s="335">
        <f>SalesTracker!E271</f>
        <v>0</v>
      </c>
      <c r="F267" s="335">
        <f>SalesTracker!F271</f>
        <v>0</v>
      </c>
      <c r="G267" s="336">
        <f>SalesTracker!G271</f>
        <v>0</v>
      </c>
      <c r="H267" s="336">
        <f>SalesTracker!H271</f>
        <v>0</v>
      </c>
      <c r="I267" s="335">
        <f>SalesTracker!J271</f>
        <v>0</v>
      </c>
      <c r="J267" s="335">
        <f>SalesTracker!K271</f>
        <v>0</v>
      </c>
      <c r="K267" s="335">
        <f>SalesTracker!L271</f>
        <v>0</v>
      </c>
      <c r="L267" s="335">
        <f>SalesTracker!M271</f>
        <v>0</v>
      </c>
      <c r="M267" s="335">
        <f>SalesTracker!Q271</f>
        <v>0</v>
      </c>
      <c r="N267" s="254">
        <f>SalesTracker!T271</f>
        <v>0</v>
      </c>
      <c r="O267" s="255">
        <f>SalesTracker!W271</f>
        <v>0</v>
      </c>
      <c r="P267" s="26">
        <f>SalesTracker!X271</f>
        <v>0</v>
      </c>
      <c r="Q267" s="194"/>
    </row>
    <row r="268" spans="1:17" s="23" customFormat="1" x14ac:dyDescent="0.25">
      <c r="A268" s="333">
        <f>SalesTracker!B272</f>
        <v>20160264</v>
      </c>
      <c r="B268" s="334" t="s">
        <v>639</v>
      </c>
      <c r="C268" s="335">
        <f>SalesTracker!C272</f>
        <v>0</v>
      </c>
      <c r="D268" s="335">
        <f>SalesTracker!D272</f>
        <v>0</v>
      </c>
      <c r="E268" s="335">
        <f>SalesTracker!E272</f>
        <v>0</v>
      </c>
      <c r="F268" s="335">
        <f>SalesTracker!F272</f>
        <v>0</v>
      </c>
      <c r="G268" s="336">
        <f>SalesTracker!G272</f>
        <v>0</v>
      </c>
      <c r="H268" s="336">
        <f>SalesTracker!H272</f>
        <v>0</v>
      </c>
      <c r="I268" s="335">
        <f>SalesTracker!J272</f>
        <v>0</v>
      </c>
      <c r="J268" s="335">
        <f>SalesTracker!K272</f>
        <v>0</v>
      </c>
      <c r="K268" s="335">
        <f>SalesTracker!L272</f>
        <v>0</v>
      </c>
      <c r="L268" s="335">
        <f>SalesTracker!M272</f>
        <v>0</v>
      </c>
      <c r="M268" s="335">
        <f>SalesTracker!Q272</f>
        <v>0</v>
      </c>
      <c r="N268" s="254">
        <f>SalesTracker!T272</f>
        <v>0</v>
      </c>
      <c r="O268" s="255">
        <f>SalesTracker!W272</f>
        <v>0</v>
      </c>
      <c r="P268" s="26">
        <f>SalesTracker!X272</f>
        <v>0</v>
      </c>
      <c r="Q268" s="194"/>
    </row>
    <row r="269" spans="1:17" s="23" customFormat="1" x14ac:dyDescent="0.25">
      <c r="A269" s="333">
        <f>SalesTracker!B273</f>
        <v>20160265</v>
      </c>
      <c r="B269" s="334" t="s">
        <v>639</v>
      </c>
      <c r="C269" s="335">
        <f>SalesTracker!C273</f>
        <v>0</v>
      </c>
      <c r="D269" s="335">
        <f>SalesTracker!D273</f>
        <v>0</v>
      </c>
      <c r="E269" s="335">
        <f>SalesTracker!E273</f>
        <v>0</v>
      </c>
      <c r="F269" s="335">
        <f>SalesTracker!F273</f>
        <v>0</v>
      </c>
      <c r="G269" s="336">
        <f>SalesTracker!G273</f>
        <v>0</v>
      </c>
      <c r="H269" s="336">
        <f>SalesTracker!H273</f>
        <v>0</v>
      </c>
      <c r="I269" s="335">
        <f>SalesTracker!J273</f>
        <v>0</v>
      </c>
      <c r="J269" s="335">
        <f>SalesTracker!K273</f>
        <v>0</v>
      </c>
      <c r="K269" s="335">
        <f>SalesTracker!L273</f>
        <v>0</v>
      </c>
      <c r="L269" s="335">
        <f>SalesTracker!M273</f>
        <v>0</v>
      </c>
      <c r="M269" s="335">
        <f>SalesTracker!Q273</f>
        <v>0</v>
      </c>
      <c r="N269" s="254">
        <f>SalesTracker!T273</f>
        <v>0</v>
      </c>
      <c r="O269" s="255">
        <f>SalesTracker!W273</f>
        <v>0</v>
      </c>
      <c r="P269" s="26">
        <f>SalesTracker!X273</f>
        <v>0</v>
      </c>
      <c r="Q269" s="194"/>
    </row>
    <row r="270" spans="1:17" s="23" customFormat="1" x14ac:dyDescent="0.25">
      <c r="A270" s="109">
        <f>SalesTracker!B274</f>
        <v>20160266</v>
      </c>
      <c r="B270" s="282" t="s">
        <v>639</v>
      </c>
      <c r="C270" s="321">
        <f>SalesTracker!C274</f>
        <v>0</v>
      </c>
      <c r="D270" s="321">
        <f>SalesTracker!D274</f>
        <v>0</v>
      </c>
      <c r="E270" s="321">
        <f>SalesTracker!E274</f>
        <v>0</v>
      </c>
      <c r="F270" s="321">
        <f>SalesTracker!F274</f>
        <v>0</v>
      </c>
      <c r="G270" s="317">
        <f>SalesTracker!G274</f>
        <v>0</v>
      </c>
      <c r="H270" s="317">
        <f>SalesTracker!H274</f>
        <v>0</v>
      </c>
      <c r="I270" s="321">
        <f>SalesTracker!J274</f>
        <v>0</v>
      </c>
      <c r="J270" s="321">
        <f>SalesTracker!K274</f>
        <v>0</v>
      </c>
      <c r="K270" s="321">
        <f>SalesTracker!L274</f>
        <v>0</v>
      </c>
      <c r="L270" s="321">
        <f>SalesTracker!M274</f>
        <v>0</v>
      </c>
      <c r="M270" s="321">
        <f>SalesTracker!Q274</f>
        <v>0</v>
      </c>
      <c r="N270" s="254">
        <f>SalesTracker!T274</f>
        <v>0</v>
      </c>
      <c r="O270" s="255">
        <f>SalesTracker!W274</f>
        <v>0</v>
      </c>
      <c r="P270" s="26">
        <f>SalesTracker!X274</f>
        <v>0</v>
      </c>
      <c r="Q270" s="194"/>
    </row>
    <row r="271" spans="1:17" s="23" customFormat="1" x14ac:dyDescent="0.25">
      <c r="A271" s="109">
        <f>SalesTracker!B275</f>
        <v>20160267</v>
      </c>
      <c r="B271" s="282" t="s">
        <v>639</v>
      </c>
      <c r="C271" s="321">
        <f>SalesTracker!C275</f>
        <v>0</v>
      </c>
      <c r="D271" s="321">
        <f>SalesTracker!D275</f>
        <v>0</v>
      </c>
      <c r="E271" s="321">
        <f>SalesTracker!E275</f>
        <v>0</v>
      </c>
      <c r="F271" s="321">
        <f>SalesTracker!F275</f>
        <v>0</v>
      </c>
      <c r="G271" s="317">
        <f>SalesTracker!G275</f>
        <v>0</v>
      </c>
      <c r="H271" s="317">
        <f>SalesTracker!H275</f>
        <v>0</v>
      </c>
      <c r="I271" s="321">
        <f>SalesTracker!J275</f>
        <v>0</v>
      </c>
      <c r="J271" s="321">
        <f>SalesTracker!K275</f>
        <v>0</v>
      </c>
      <c r="K271" s="321">
        <f>SalesTracker!L275</f>
        <v>0</v>
      </c>
      <c r="L271" s="321">
        <f>SalesTracker!M275</f>
        <v>0</v>
      </c>
      <c r="M271" s="321">
        <f>SalesTracker!Q275</f>
        <v>0</v>
      </c>
      <c r="N271" s="254">
        <f>SalesTracker!T275</f>
        <v>0</v>
      </c>
      <c r="O271" s="255">
        <f>SalesTracker!W275</f>
        <v>0</v>
      </c>
      <c r="P271" s="26">
        <f>SalesTracker!X275</f>
        <v>0</v>
      </c>
      <c r="Q271" s="194"/>
    </row>
    <row r="272" spans="1:17" s="23" customFormat="1" x14ac:dyDescent="0.25">
      <c r="A272" s="109">
        <f>SalesTracker!B276</f>
        <v>20160268</v>
      </c>
      <c r="B272" s="282" t="s">
        <v>639</v>
      </c>
      <c r="C272" s="321">
        <f>SalesTracker!C276</f>
        <v>0</v>
      </c>
      <c r="D272" s="321">
        <f>SalesTracker!D276</f>
        <v>0</v>
      </c>
      <c r="E272" s="321">
        <f>SalesTracker!E276</f>
        <v>0</v>
      </c>
      <c r="F272" s="321">
        <f>SalesTracker!F276</f>
        <v>0</v>
      </c>
      <c r="G272" s="317">
        <f>SalesTracker!G276</f>
        <v>0</v>
      </c>
      <c r="H272" s="317">
        <f>SalesTracker!H276</f>
        <v>0</v>
      </c>
      <c r="I272" s="321">
        <f>SalesTracker!J276</f>
        <v>0</v>
      </c>
      <c r="J272" s="321">
        <f>SalesTracker!K276</f>
        <v>0</v>
      </c>
      <c r="K272" s="321">
        <f>SalesTracker!L276</f>
        <v>0</v>
      </c>
      <c r="L272" s="321">
        <f>SalesTracker!M276</f>
        <v>0</v>
      </c>
      <c r="M272" s="321">
        <f>SalesTracker!Q276</f>
        <v>0</v>
      </c>
      <c r="N272" s="254">
        <f>SalesTracker!T276</f>
        <v>0</v>
      </c>
      <c r="O272" s="255">
        <f>SalesTracker!W276</f>
        <v>0</v>
      </c>
      <c r="P272" s="26">
        <f>SalesTracker!X276</f>
        <v>0</v>
      </c>
      <c r="Q272" s="194"/>
    </row>
    <row r="273" spans="1:17" s="23" customFormat="1" x14ac:dyDescent="0.25">
      <c r="A273" s="109">
        <f>SalesTracker!B277</f>
        <v>20160269</v>
      </c>
      <c r="B273" s="282" t="s">
        <v>639</v>
      </c>
      <c r="C273" s="321">
        <f>SalesTracker!C277</f>
        <v>0</v>
      </c>
      <c r="D273" s="321">
        <f>SalesTracker!D277</f>
        <v>0</v>
      </c>
      <c r="E273" s="321">
        <f>SalesTracker!E277</f>
        <v>0</v>
      </c>
      <c r="F273" s="321">
        <f>SalesTracker!F277</f>
        <v>0</v>
      </c>
      <c r="G273" s="317">
        <f>SalesTracker!G277</f>
        <v>0</v>
      </c>
      <c r="H273" s="317">
        <f>SalesTracker!H277</f>
        <v>0</v>
      </c>
      <c r="I273" s="321">
        <f>SalesTracker!J277</f>
        <v>0</v>
      </c>
      <c r="J273" s="321">
        <f>SalesTracker!K277</f>
        <v>0</v>
      </c>
      <c r="K273" s="321">
        <f>SalesTracker!L277</f>
        <v>0</v>
      </c>
      <c r="L273" s="321">
        <f>SalesTracker!M277</f>
        <v>0</v>
      </c>
      <c r="M273" s="321">
        <f>SalesTracker!Q277</f>
        <v>0</v>
      </c>
      <c r="N273" s="254">
        <f>SalesTracker!T277</f>
        <v>0</v>
      </c>
      <c r="O273" s="255">
        <f>SalesTracker!W277</f>
        <v>0</v>
      </c>
      <c r="P273" s="26">
        <f>SalesTracker!X277</f>
        <v>0</v>
      </c>
      <c r="Q273" s="194"/>
    </row>
    <row r="274" spans="1:17" s="23" customFormat="1" x14ac:dyDescent="0.25">
      <c r="A274" s="109">
        <f>SalesTracker!B278</f>
        <v>20160270</v>
      </c>
      <c r="B274" s="282" t="s">
        <v>639</v>
      </c>
      <c r="C274" s="321">
        <f>SalesTracker!C278</f>
        <v>0</v>
      </c>
      <c r="D274" s="321">
        <f>SalesTracker!D278</f>
        <v>0</v>
      </c>
      <c r="E274" s="321">
        <f>SalesTracker!E278</f>
        <v>0</v>
      </c>
      <c r="F274" s="321">
        <f>SalesTracker!F278</f>
        <v>0</v>
      </c>
      <c r="G274" s="317">
        <f>SalesTracker!G278</f>
        <v>0</v>
      </c>
      <c r="H274" s="317">
        <f>SalesTracker!H278</f>
        <v>0</v>
      </c>
      <c r="I274" s="321">
        <f>SalesTracker!J278</f>
        <v>0</v>
      </c>
      <c r="J274" s="321">
        <f>SalesTracker!K278</f>
        <v>0</v>
      </c>
      <c r="K274" s="321">
        <f>SalesTracker!L278</f>
        <v>0</v>
      </c>
      <c r="L274" s="321">
        <f>SalesTracker!M278</f>
        <v>0</v>
      </c>
      <c r="M274" s="321">
        <f>SalesTracker!Q278</f>
        <v>0</v>
      </c>
      <c r="N274" s="254">
        <f>SalesTracker!T278</f>
        <v>0</v>
      </c>
      <c r="O274" s="255">
        <f>SalesTracker!W278</f>
        <v>0</v>
      </c>
      <c r="P274" s="26">
        <f>SalesTracker!X278</f>
        <v>0</v>
      </c>
      <c r="Q274" s="194"/>
    </row>
    <row r="275" spans="1:17" s="23" customFormat="1" x14ac:dyDescent="0.25">
      <c r="A275" s="109">
        <f>SalesTracker!B279</f>
        <v>20160271</v>
      </c>
      <c r="B275" s="282" t="s">
        <v>639</v>
      </c>
      <c r="C275" s="321">
        <f>SalesTracker!C279</f>
        <v>0</v>
      </c>
      <c r="D275" s="321">
        <f>SalesTracker!D279</f>
        <v>0</v>
      </c>
      <c r="E275" s="321">
        <f>SalesTracker!E279</f>
        <v>0</v>
      </c>
      <c r="F275" s="321">
        <f>SalesTracker!F279</f>
        <v>0</v>
      </c>
      <c r="G275" s="317">
        <f>SalesTracker!G279</f>
        <v>0</v>
      </c>
      <c r="H275" s="317">
        <f>SalesTracker!H279</f>
        <v>0</v>
      </c>
      <c r="I275" s="321">
        <f>SalesTracker!J279</f>
        <v>0</v>
      </c>
      <c r="J275" s="321">
        <f>SalesTracker!K279</f>
        <v>0</v>
      </c>
      <c r="K275" s="321">
        <f>SalesTracker!L279</f>
        <v>0</v>
      </c>
      <c r="L275" s="321">
        <f>SalesTracker!M279</f>
        <v>0</v>
      </c>
      <c r="M275" s="321">
        <f>SalesTracker!Q279</f>
        <v>0</v>
      </c>
      <c r="N275" s="254">
        <f>SalesTracker!T279</f>
        <v>0</v>
      </c>
      <c r="O275" s="255">
        <f>SalesTracker!W279</f>
        <v>0</v>
      </c>
      <c r="P275" s="26">
        <f>SalesTracker!X279</f>
        <v>0</v>
      </c>
      <c r="Q275" s="194"/>
    </row>
    <row r="276" spans="1:17" s="23" customFormat="1" x14ac:dyDescent="0.25">
      <c r="A276" s="109">
        <f>SalesTracker!B280</f>
        <v>20160272</v>
      </c>
      <c r="B276" s="282" t="s">
        <v>639</v>
      </c>
      <c r="C276" s="321">
        <f>SalesTracker!C280</f>
        <v>0</v>
      </c>
      <c r="D276" s="321">
        <f>SalesTracker!D280</f>
        <v>0</v>
      </c>
      <c r="E276" s="321">
        <f>SalesTracker!E280</f>
        <v>0</v>
      </c>
      <c r="F276" s="321">
        <f>SalesTracker!F280</f>
        <v>0</v>
      </c>
      <c r="G276" s="317">
        <f>SalesTracker!G280</f>
        <v>0</v>
      </c>
      <c r="H276" s="317">
        <f>SalesTracker!H280</f>
        <v>0</v>
      </c>
      <c r="I276" s="321">
        <f>SalesTracker!J280</f>
        <v>0</v>
      </c>
      <c r="J276" s="321">
        <f>SalesTracker!K280</f>
        <v>0</v>
      </c>
      <c r="K276" s="321">
        <f>SalesTracker!L280</f>
        <v>0</v>
      </c>
      <c r="L276" s="321">
        <f>SalesTracker!M280</f>
        <v>0</v>
      </c>
      <c r="M276" s="321">
        <f>SalesTracker!Q280</f>
        <v>0</v>
      </c>
      <c r="N276" s="254">
        <f>SalesTracker!T280</f>
        <v>0</v>
      </c>
      <c r="O276" s="255">
        <f>SalesTracker!W280</f>
        <v>0</v>
      </c>
      <c r="P276" s="26">
        <f>SalesTracker!X280</f>
        <v>0</v>
      </c>
      <c r="Q276" s="194"/>
    </row>
    <row r="277" spans="1:17" s="23" customFormat="1" x14ac:dyDescent="0.25">
      <c r="A277" s="109">
        <f>SalesTracker!B281</f>
        <v>20160273</v>
      </c>
      <c r="B277" s="282" t="s">
        <v>639</v>
      </c>
      <c r="C277" s="321">
        <f>SalesTracker!C281</f>
        <v>0</v>
      </c>
      <c r="D277" s="321">
        <f>SalesTracker!D281</f>
        <v>0</v>
      </c>
      <c r="E277" s="321">
        <f>SalesTracker!E281</f>
        <v>0</v>
      </c>
      <c r="F277" s="321">
        <f>SalesTracker!F281</f>
        <v>0</v>
      </c>
      <c r="G277" s="317">
        <f>SalesTracker!G281</f>
        <v>0</v>
      </c>
      <c r="H277" s="317">
        <f>SalesTracker!H281</f>
        <v>0</v>
      </c>
      <c r="I277" s="321">
        <f>SalesTracker!J281</f>
        <v>0</v>
      </c>
      <c r="J277" s="321">
        <f>SalesTracker!K281</f>
        <v>0</v>
      </c>
      <c r="K277" s="321">
        <f>SalesTracker!L281</f>
        <v>0</v>
      </c>
      <c r="L277" s="321">
        <f>SalesTracker!M281</f>
        <v>0</v>
      </c>
      <c r="M277" s="321">
        <f>SalesTracker!Q281</f>
        <v>0</v>
      </c>
      <c r="N277" s="254">
        <f>SalesTracker!T281</f>
        <v>0</v>
      </c>
      <c r="O277" s="255">
        <f>SalesTracker!W281</f>
        <v>0</v>
      </c>
      <c r="P277" s="26">
        <f>SalesTracker!X281</f>
        <v>0</v>
      </c>
      <c r="Q277" s="194"/>
    </row>
    <row r="278" spans="1:17" s="23" customFormat="1" x14ac:dyDescent="0.25">
      <c r="A278" s="109">
        <f>SalesTracker!B282</f>
        <v>20160274</v>
      </c>
      <c r="B278" s="282" t="s">
        <v>639</v>
      </c>
      <c r="C278" s="321">
        <f>SalesTracker!C282</f>
        <v>0</v>
      </c>
      <c r="D278" s="321">
        <f>SalesTracker!D282</f>
        <v>0</v>
      </c>
      <c r="E278" s="321">
        <f>SalesTracker!E282</f>
        <v>0</v>
      </c>
      <c r="F278" s="321">
        <f>SalesTracker!F282</f>
        <v>0</v>
      </c>
      <c r="G278" s="317">
        <f>SalesTracker!G282</f>
        <v>0</v>
      </c>
      <c r="H278" s="317">
        <f>SalesTracker!H282</f>
        <v>0</v>
      </c>
      <c r="I278" s="321">
        <f>SalesTracker!J282</f>
        <v>0</v>
      </c>
      <c r="J278" s="321">
        <f>SalesTracker!K282</f>
        <v>0</v>
      </c>
      <c r="K278" s="321">
        <f>SalesTracker!L282</f>
        <v>0</v>
      </c>
      <c r="L278" s="321">
        <f>SalesTracker!M282</f>
        <v>0</v>
      </c>
      <c r="M278" s="321">
        <f>SalesTracker!Q282</f>
        <v>0</v>
      </c>
      <c r="N278" s="254">
        <f>SalesTracker!T282</f>
        <v>0</v>
      </c>
      <c r="O278" s="255">
        <f>SalesTracker!W282</f>
        <v>0</v>
      </c>
      <c r="P278" s="26">
        <f>SalesTracker!X282</f>
        <v>0</v>
      </c>
      <c r="Q278" s="194"/>
    </row>
    <row r="279" spans="1:17" s="23" customFormat="1" x14ac:dyDescent="0.25">
      <c r="A279" s="109">
        <f>SalesTracker!B283</f>
        <v>20160275</v>
      </c>
      <c r="B279" s="282" t="s">
        <v>639</v>
      </c>
      <c r="C279" s="321">
        <f>SalesTracker!C283</f>
        <v>0</v>
      </c>
      <c r="D279" s="321">
        <f>SalesTracker!D283</f>
        <v>0</v>
      </c>
      <c r="E279" s="321">
        <f>SalesTracker!E283</f>
        <v>0</v>
      </c>
      <c r="F279" s="321">
        <f>SalesTracker!F283</f>
        <v>0</v>
      </c>
      <c r="G279" s="317">
        <f>SalesTracker!G283</f>
        <v>0</v>
      </c>
      <c r="H279" s="317">
        <f>SalesTracker!H283</f>
        <v>0</v>
      </c>
      <c r="I279" s="321">
        <f>SalesTracker!J283</f>
        <v>0</v>
      </c>
      <c r="J279" s="321">
        <f>SalesTracker!K283</f>
        <v>0</v>
      </c>
      <c r="K279" s="321">
        <f>SalesTracker!L283</f>
        <v>0</v>
      </c>
      <c r="L279" s="321">
        <f>SalesTracker!M283</f>
        <v>0</v>
      </c>
      <c r="M279" s="321">
        <f>SalesTracker!Q283</f>
        <v>0</v>
      </c>
      <c r="N279" s="254">
        <f>SalesTracker!T283</f>
        <v>0</v>
      </c>
      <c r="O279" s="255">
        <f>SalesTracker!W283</f>
        <v>0</v>
      </c>
      <c r="P279" s="26">
        <f>SalesTracker!X283</f>
        <v>0</v>
      </c>
      <c r="Q279" s="194"/>
    </row>
    <row r="280" spans="1:17" s="23" customFormat="1" x14ac:dyDescent="0.25">
      <c r="A280" s="109">
        <f>SalesTracker!B284</f>
        <v>20160276</v>
      </c>
      <c r="B280" s="282" t="s">
        <v>639</v>
      </c>
      <c r="C280" s="321">
        <f>SalesTracker!C284</f>
        <v>0</v>
      </c>
      <c r="D280" s="321">
        <f>SalesTracker!D284</f>
        <v>0</v>
      </c>
      <c r="E280" s="321">
        <f>SalesTracker!E284</f>
        <v>0</v>
      </c>
      <c r="F280" s="321">
        <f>SalesTracker!F284</f>
        <v>0</v>
      </c>
      <c r="G280" s="317">
        <f>SalesTracker!G284</f>
        <v>0</v>
      </c>
      <c r="H280" s="317">
        <f>SalesTracker!H284</f>
        <v>0</v>
      </c>
      <c r="I280" s="321">
        <f>SalesTracker!J284</f>
        <v>0</v>
      </c>
      <c r="J280" s="321">
        <f>SalesTracker!K284</f>
        <v>0</v>
      </c>
      <c r="K280" s="321">
        <f>SalesTracker!L284</f>
        <v>0</v>
      </c>
      <c r="L280" s="321">
        <f>SalesTracker!M284</f>
        <v>0</v>
      </c>
      <c r="M280" s="321">
        <f>SalesTracker!Q284</f>
        <v>0</v>
      </c>
      <c r="N280" s="254">
        <f>SalesTracker!T284</f>
        <v>0</v>
      </c>
      <c r="O280" s="255">
        <f>SalesTracker!W284</f>
        <v>0</v>
      </c>
      <c r="P280" s="26">
        <f>SalesTracker!X284</f>
        <v>0</v>
      </c>
      <c r="Q280" s="194"/>
    </row>
    <row r="281" spans="1:17" s="23" customFormat="1" x14ac:dyDescent="0.25">
      <c r="A281" s="109">
        <f>SalesTracker!B285</f>
        <v>20160277</v>
      </c>
      <c r="B281" s="282" t="s">
        <v>639</v>
      </c>
      <c r="C281" s="321">
        <f>SalesTracker!C285</f>
        <v>0</v>
      </c>
      <c r="D281" s="321">
        <f>SalesTracker!D285</f>
        <v>0</v>
      </c>
      <c r="E281" s="321">
        <f>SalesTracker!E285</f>
        <v>0</v>
      </c>
      <c r="F281" s="321">
        <f>SalesTracker!F285</f>
        <v>0</v>
      </c>
      <c r="G281" s="317">
        <f>SalesTracker!G285</f>
        <v>0</v>
      </c>
      <c r="H281" s="317">
        <f>SalesTracker!H285</f>
        <v>0</v>
      </c>
      <c r="I281" s="321">
        <f>SalesTracker!J285</f>
        <v>0</v>
      </c>
      <c r="J281" s="321">
        <f>SalesTracker!K285</f>
        <v>0</v>
      </c>
      <c r="K281" s="321">
        <f>SalesTracker!L285</f>
        <v>0</v>
      </c>
      <c r="L281" s="321">
        <f>SalesTracker!M285</f>
        <v>0</v>
      </c>
      <c r="M281" s="321">
        <f>SalesTracker!Q285</f>
        <v>0</v>
      </c>
      <c r="N281" s="254">
        <f>SalesTracker!T285</f>
        <v>0</v>
      </c>
      <c r="O281" s="255">
        <f>SalesTracker!W285</f>
        <v>0</v>
      </c>
      <c r="P281" s="26">
        <f>SalesTracker!X285</f>
        <v>0</v>
      </c>
      <c r="Q281" s="194"/>
    </row>
    <row r="282" spans="1:17" s="23" customFormat="1" x14ac:dyDescent="0.25">
      <c r="A282" s="109">
        <f>SalesTracker!B286</f>
        <v>20160278</v>
      </c>
      <c r="B282" s="282" t="s">
        <v>639</v>
      </c>
      <c r="C282" s="321">
        <f>SalesTracker!C286</f>
        <v>0</v>
      </c>
      <c r="D282" s="321">
        <f>SalesTracker!D286</f>
        <v>0</v>
      </c>
      <c r="E282" s="321">
        <f>SalesTracker!E286</f>
        <v>0</v>
      </c>
      <c r="F282" s="321">
        <f>SalesTracker!F286</f>
        <v>0</v>
      </c>
      <c r="G282" s="317">
        <f>SalesTracker!G286</f>
        <v>0</v>
      </c>
      <c r="H282" s="317">
        <f>SalesTracker!H286</f>
        <v>0</v>
      </c>
      <c r="I282" s="321">
        <f>SalesTracker!J286</f>
        <v>0</v>
      </c>
      <c r="J282" s="321">
        <f>SalesTracker!K286</f>
        <v>0</v>
      </c>
      <c r="K282" s="321">
        <f>SalesTracker!L286</f>
        <v>0</v>
      </c>
      <c r="L282" s="321">
        <f>SalesTracker!M286</f>
        <v>0</v>
      </c>
      <c r="M282" s="321">
        <f>SalesTracker!Q286</f>
        <v>0</v>
      </c>
      <c r="N282" s="254">
        <f>SalesTracker!T286</f>
        <v>0</v>
      </c>
      <c r="O282" s="255">
        <f>SalesTracker!W286</f>
        <v>0</v>
      </c>
      <c r="P282" s="26">
        <f>SalesTracker!X286</f>
        <v>0</v>
      </c>
      <c r="Q282" s="194"/>
    </row>
    <row r="283" spans="1:17" s="23" customFormat="1" x14ac:dyDescent="0.25">
      <c r="A283" s="109">
        <f>SalesTracker!B287</f>
        <v>20160279</v>
      </c>
      <c r="B283" s="282" t="s">
        <v>639</v>
      </c>
      <c r="C283" s="321">
        <f>SalesTracker!C287</f>
        <v>0</v>
      </c>
      <c r="D283" s="321">
        <f>SalesTracker!D287</f>
        <v>0</v>
      </c>
      <c r="E283" s="321">
        <f>SalesTracker!E287</f>
        <v>0</v>
      </c>
      <c r="F283" s="321">
        <f>SalesTracker!F287</f>
        <v>0</v>
      </c>
      <c r="G283" s="317">
        <f>SalesTracker!G287</f>
        <v>0</v>
      </c>
      <c r="H283" s="317">
        <f>SalesTracker!H287</f>
        <v>0</v>
      </c>
      <c r="I283" s="321">
        <f>SalesTracker!J287</f>
        <v>0</v>
      </c>
      <c r="J283" s="321">
        <f>SalesTracker!K287</f>
        <v>0</v>
      </c>
      <c r="K283" s="321">
        <f>SalesTracker!L287</f>
        <v>0</v>
      </c>
      <c r="L283" s="321">
        <f>SalesTracker!M287</f>
        <v>0</v>
      </c>
      <c r="M283" s="321">
        <f>SalesTracker!Q287</f>
        <v>0</v>
      </c>
      <c r="N283" s="254">
        <f>SalesTracker!T287</f>
        <v>0</v>
      </c>
      <c r="O283" s="255">
        <f>SalesTracker!W287</f>
        <v>0</v>
      </c>
      <c r="P283" s="26">
        <f>SalesTracker!X287</f>
        <v>0</v>
      </c>
      <c r="Q283" s="194"/>
    </row>
    <row r="284" spans="1:17" s="23" customFormat="1" x14ac:dyDescent="0.25">
      <c r="A284" s="109">
        <f>SalesTracker!B288</f>
        <v>20160280</v>
      </c>
      <c r="B284" s="282" t="s">
        <v>639</v>
      </c>
      <c r="C284" s="321">
        <f>SalesTracker!C288</f>
        <v>0</v>
      </c>
      <c r="D284" s="321">
        <f>SalesTracker!D288</f>
        <v>0</v>
      </c>
      <c r="E284" s="321">
        <f>SalesTracker!E288</f>
        <v>0</v>
      </c>
      <c r="F284" s="321">
        <f>SalesTracker!F288</f>
        <v>0</v>
      </c>
      <c r="G284" s="317">
        <f>SalesTracker!G288</f>
        <v>0</v>
      </c>
      <c r="H284" s="317">
        <f>SalesTracker!H288</f>
        <v>0</v>
      </c>
      <c r="I284" s="321">
        <f>SalesTracker!J288</f>
        <v>0</v>
      </c>
      <c r="J284" s="321">
        <f>SalesTracker!K288</f>
        <v>0</v>
      </c>
      <c r="K284" s="321">
        <f>SalesTracker!L288</f>
        <v>0</v>
      </c>
      <c r="L284" s="321">
        <f>SalesTracker!M288</f>
        <v>0</v>
      </c>
      <c r="M284" s="321">
        <f>SalesTracker!Q288</f>
        <v>0</v>
      </c>
      <c r="N284" s="254">
        <f>SalesTracker!T288</f>
        <v>0</v>
      </c>
      <c r="O284" s="255">
        <f>SalesTracker!W288</f>
        <v>0</v>
      </c>
      <c r="P284" s="26">
        <f>SalesTracker!X288</f>
        <v>0</v>
      </c>
      <c r="Q284" s="194"/>
    </row>
    <row r="285" spans="1:17" s="23" customFormat="1" x14ac:dyDescent="0.25">
      <c r="A285" s="109">
        <f>SalesTracker!B289</f>
        <v>20160281</v>
      </c>
      <c r="B285" s="282" t="s">
        <v>639</v>
      </c>
      <c r="C285" s="321">
        <f>SalesTracker!C289</f>
        <v>0</v>
      </c>
      <c r="D285" s="321">
        <f>SalesTracker!D289</f>
        <v>0</v>
      </c>
      <c r="E285" s="321">
        <f>SalesTracker!E289</f>
        <v>0</v>
      </c>
      <c r="F285" s="321">
        <f>SalesTracker!F289</f>
        <v>0</v>
      </c>
      <c r="G285" s="317">
        <f>SalesTracker!G289</f>
        <v>0</v>
      </c>
      <c r="H285" s="317">
        <f>SalesTracker!H289</f>
        <v>0</v>
      </c>
      <c r="I285" s="321">
        <f>SalesTracker!J289</f>
        <v>0</v>
      </c>
      <c r="J285" s="321">
        <f>SalesTracker!K289</f>
        <v>0</v>
      </c>
      <c r="K285" s="321">
        <f>SalesTracker!L289</f>
        <v>0</v>
      </c>
      <c r="L285" s="321">
        <f>SalesTracker!M289</f>
        <v>0</v>
      </c>
      <c r="M285" s="321">
        <f>SalesTracker!Q289</f>
        <v>0</v>
      </c>
      <c r="N285" s="254">
        <f>SalesTracker!T289</f>
        <v>0</v>
      </c>
      <c r="O285" s="255">
        <f>SalesTracker!W289</f>
        <v>0</v>
      </c>
      <c r="P285" s="26">
        <f>SalesTracker!X289</f>
        <v>0</v>
      </c>
      <c r="Q285" s="194"/>
    </row>
    <row r="286" spans="1:17" s="23" customFormat="1" x14ac:dyDescent="0.25">
      <c r="A286" s="109">
        <f>SalesTracker!B290</f>
        <v>20160282</v>
      </c>
      <c r="B286" s="282" t="s">
        <v>639</v>
      </c>
      <c r="C286" s="321">
        <f>SalesTracker!C290</f>
        <v>0</v>
      </c>
      <c r="D286" s="321">
        <f>SalesTracker!D290</f>
        <v>0</v>
      </c>
      <c r="E286" s="321">
        <f>SalesTracker!E290</f>
        <v>0</v>
      </c>
      <c r="F286" s="321">
        <f>SalesTracker!F290</f>
        <v>0</v>
      </c>
      <c r="G286" s="317">
        <f>SalesTracker!G290</f>
        <v>0</v>
      </c>
      <c r="H286" s="317">
        <f>SalesTracker!H290</f>
        <v>0</v>
      </c>
      <c r="I286" s="321">
        <f>SalesTracker!J290</f>
        <v>0</v>
      </c>
      <c r="J286" s="321">
        <f>SalesTracker!K290</f>
        <v>0</v>
      </c>
      <c r="K286" s="321">
        <f>SalesTracker!L290</f>
        <v>0</v>
      </c>
      <c r="L286" s="321">
        <f>SalesTracker!M290</f>
        <v>0</v>
      </c>
      <c r="M286" s="321">
        <f>SalesTracker!Q290</f>
        <v>0</v>
      </c>
      <c r="N286" s="254">
        <f>SalesTracker!T290</f>
        <v>0</v>
      </c>
      <c r="O286" s="255">
        <f>SalesTracker!W290</f>
        <v>0</v>
      </c>
      <c r="P286" s="26">
        <f>SalesTracker!X290</f>
        <v>0</v>
      </c>
      <c r="Q286" s="194"/>
    </row>
    <row r="287" spans="1:17" s="23" customFormat="1" x14ac:dyDescent="0.25">
      <c r="A287" s="109">
        <f>SalesTracker!B291</f>
        <v>20160283</v>
      </c>
      <c r="B287" s="282" t="s">
        <v>639</v>
      </c>
      <c r="C287" s="321">
        <f>SalesTracker!C291</f>
        <v>0</v>
      </c>
      <c r="D287" s="321">
        <f>SalesTracker!D291</f>
        <v>0</v>
      </c>
      <c r="E287" s="321">
        <f>SalesTracker!E291</f>
        <v>0</v>
      </c>
      <c r="F287" s="321">
        <f>SalesTracker!F291</f>
        <v>0</v>
      </c>
      <c r="G287" s="317">
        <f>SalesTracker!G291</f>
        <v>0</v>
      </c>
      <c r="H287" s="317">
        <f>SalesTracker!H291</f>
        <v>0</v>
      </c>
      <c r="I287" s="321">
        <f>SalesTracker!J291</f>
        <v>0</v>
      </c>
      <c r="J287" s="321">
        <f>SalesTracker!K291</f>
        <v>0</v>
      </c>
      <c r="K287" s="321">
        <f>SalesTracker!L291</f>
        <v>0</v>
      </c>
      <c r="L287" s="321">
        <f>SalesTracker!M291</f>
        <v>0</v>
      </c>
      <c r="M287" s="321">
        <f>SalesTracker!Q291</f>
        <v>0</v>
      </c>
      <c r="N287" s="254">
        <f>SalesTracker!T291</f>
        <v>0</v>
      </c>
      <c r="O287" s="255">
        <f>SalesTracker!W291</f>
        <v>0</v>
      </c>
      <c r="P287" s="26">
        <f>SalesTracker!X291</f>
        <v>0</v>
      </c>
      <c r="Q287" s="194"/>
    </row>
    <row r="288" spans="1:17" s="23" customFormat="1" x14ac:dyDescent="0.25">
      <c r="A288" s="333">
        <f>SalesTracker!B292</f>
        <v>20160284</v>
      </c>
      <c r="B288" s="334" t="s">
        <v>639</v>
      </c>
      <c r="C288" s="335">
        <f>SalesTracker!C292</f>
        <v>0</v>
      </c>
      <c r="D288" s="335">
        <f>SalesTracker!D292</f>
        <v>0</v>
      </c>
      <c r="E288" s="335">
        <f>SalesTracker!E292</f>
        <v>0</v>
      </c>
      <c r="F288" s="335">
        <f>SalesTracker!F292</f>
        <v>0</v>
      </c>
      <c r="G288" s="336">
        <f>SalesTracker!G292</f>
        <v>0</v>
      </c>
      <c r="H288" s="336">
        <f>SalesTracker!H292</f>
        <v>0</v>
      </c>
      <c r="I288" s="335">
        <f>SalesTracker!J292</f>
        <v>0</v>
      </c>
      <c r="J288" s="335">
        <f>SalesTracker!K292</f>
        <v>0</v>
      </c>
      <c r="K288" s="335">
        <f>SalesTracker!L292</f>
        <v>0</v>
      </c>
      <c r="L288" s="335">
        <f>SalesTracker!M292</f>
        <v>0</v>
      </c>
      <c r="M288" s="335">
        <f>SalesTracker!Q292</f>
        <v>0</v>
      </c>
      <c r="N288" s="254">
        <f>SalesTracker!T292</f>
        <v>0</v>
      </c>
      <c r="O288" s="255">
        <f>SalesTracker!W292</f>
        <v>0</v>
      </c>
      <c r="P288" s="26">
        <f>SalesTracker!X292</f>
        <v>0</v>
      </c>
      <c r="Q288" s="194"/>
    </row>
    <row r="289" spans="1:17" s="23" customFormat="1" x14ac:dyDescent="0.25">
      <c r="A289" s="109">
        <f>SalesTracker!B293</f>
        <v>20160285</v>
      </c>
      <c r="B289" s="282" t="s">
        <v>639</v>
      </c>
      <c r="C289" s="321">
        <f>SalesTracker!C293</f>
        <v>0</v>
      </c>
      <c r="D289" s="321">
        <f>SalesTracker!D293</f>
        <v>0</v>
      </c>
      <c r="E289" s="321">
        <f>SalesTracker!E293</f>
        <v>0</v>
      </c>
      <c r="F289" s="321">
        <f>SalesTracker!F293</f>
        <v>0</v>
      </c>
      <c r="G289" s="317">
        <f>SalesTracker!G293</f>
        <v>0</v>
      </c>
      <c r="H289" s="317">
        <f>SalesTracker!H293</f>
        <v>0</v>
      </c>
      <c r="I289" s="321">
        <f>SalesTracker!J293</f>
        <v>0</v>
      </c>
      <c r="J289" s="321">
        <f>SalesTracker!K293</f>
        <v>0</v>
      </c>
      <c r="K289" s="321">
        <f>SalesTracker!L293</f>
        <v>0</v>
      </c>
      <c r="L289" s="321">
        <f>SalesTracker!M293</f>
        <v>0</v>
      </c>
      <c r="M289" s="321">
        <f>SalesTracker!Q293</f>
        <v>0</v>
      </c>
      <c r="N289" s="254">
        <f>SalesTracker!T293</f>
        <v>0</v>
      </c>
      <c r="O289" s="255">
        <f>SalesTracker!W293</f>
        <v>0</v>
      </c>
      <c r="P289" s="26">
        <f>SalesTracker!X293</f>
        <v>0</v>
      </c>
      <c r="Q289" s="194"/>
    </row>
    <row r="290" spans="1:17" s="23" customFormat="1" x14ac:dyDescent="0.25">
      <c r="A290" s="109">
        <f>SalesTracker!B294</f>
        <v>20160286</v>
      </c>
      <c r="B290" s="282" t="s">
        <v>639</v>
      </c>
      <c r="C290" s="321">
        <f>SalesTracker!C294</f>
        <v>0</v>
      </c>
      <c r="D290" s="321">
        <f>SalesTracker!D294</f>
        <v>0</v>
      </c>
      <c r="E290" s="321">
        <f>SalesTracker!E294</f>
        <v>0</v>
      </c>
      <c r="F290" s="321">
        <f>SalesTracker!F294</f>
        <v>0</v>
      </c>
      <c r="G290" s="317">
        <f>SalesTracker!G294</f>
        <v>0</v>
      </c>
      <c r="H290" s="317">
        <f>SalesTracker!H294</f>
        <v>0</v>
      </c>
      <c r="I290" s="321">
        <f>SalesTracker!J294</f>
        <v>0</v>
      </c>
      <c r="J290" s="321">
        <f>SalesTracker!K294</f>
        <v>0</v>
      </c>
      <c r="K290" s="321">
        <f>SalesTracker!L294</f>
        <v>0</v>
      </c>
      <c r="L290" s="321">
        <f>SalesTracker!M294</f>
        <v>0</v>
      </c>
      <c r="M290" s="321">
        <f>SalesTracker!Q294</f>
        <v>0</v>
      </c>
      <c r="N290" s="254">
        <f>SalesTracker!T294</f>
        <v>0</v>
      </c>
      <c r="O290" s="255">
        <f>SalesTracker!W294</f>
        <v>0</v>
      </c>
      <c r="P290" s="26">
        <f>SalesTracker!X294</f>
        <v>0</v>
      </c>
      <c r="Q290" s="194"/>
    </row>
    <row r="291" spans="1:17" s="23" customFormat="1" x14ac:dyDescent="0.25">
      <c r="A291" s="109">
        <f>SalesTracker!B295</f>
        <v>20160287</v>
      </c>
      <c r="B291" s="282" t="s">
        <v>639</v>
      </c>
      <c r="C291" s="321">
        <f>SalesTracker!C295</f>
        <v>0</v>
      </c>
      <c r="D291" s="321">
        <f>SalesTracker!D295</f>
        <v>0</v>
      </c>
      <c r="E291" s="321">
        <f>SalesTracker!E295</f>
        <v>0</v>
      </c>
      <c r="F291" s="321">
        <f>SalesTracker!F295</f>
        <v>0</v>
      </c>
      <c r="G291" s="317">
        <f>SalesTracker!G295</f>
        <v>0</v>
      </c>
      <c r="H291" s="317">
        <f>SalesTracker!H295</f>
        <v>0</v>
      </c>
      <c r="I291" s="321">
        <f>SalesTracker!J295</f>
        <v>0</v>
      </c>
      <c r="J291" s="321">
        <f>SalesTracker!K295</f>
        <v>0</v>
      </c>
      <c r="K291" s="321">
        <f>SalesTracker!L295</f>
        <v>0</v>
      </c>
      <c r="L291" s="321">
        <f>SalesTracker!M295</f>
        <v>0</v>
      </c>
      <c r="M291" s="321">
        <f>SalesTracker!Q295</f>
        <v>0</v>
      </c>
      <c r="N291" s="254">
        <f>SalesTracker!T295</f>
        <v>0</v>
      </c>
      <c r="O291" s="255">
        <f>SalesTracker!W295</f>
        <v>0</v>
      </c>
      <c r="P291" s="26">
        <f>SalesTracker!X295</f>
        <v>0</v>
      </c>
      <c r="Q291" s="194"/>
    </row>
    <row r="292" spans="1:17" s="23" customFormat="1" x14ac:dyDescent="0.25">
      <c r="A292" s="109">
        <f>SalesTracker!B296</f>
        <v>20160288</v>
      </c>
      <c r="B292" s="282" t="s">
        <v>639</v>
      </c>
      <c r="C292" s="321">
        <f>SalesTracker!C296</f>
        <v>0</v>
      </c>
      <c r="D292" s="321">
        <f>SalesTracker!D296</f>
        <v>0</v>
      </c>
      <c r="E292" s="321">
        <f>SalesTracker!E296</f>
        <v>0</v>
      </c>
      <c r="F292" s="321">
        <f>SalesTracker!F296</f>
        <v>0</v>
      </c>
      <c r="G292" s="317">
        <f>SalesTracker!G296</f>
        <v>0</v>
      </c>
      <c r="H292" s="317">
        <f>SalesTracker!H296</f>
        <v>0</v>
      </c>
      <c r="I292" s="321">
        <f>SalesTracker!J296</f>
        <v>0</v>
      </c>
      <c r="J292" s="321">
        <f>SalesTracker!K296</f>
        <v>0</v>
      </c>
      <c r="K292" s="321">
        <f>SalesTracker!L296</f>
        <v>0</v>
      </c>
      <c r="L292" s="321">
        <f>SalesTracker!M296</f>
        <v>0</v>
      </c>
      <c r="M292" s="321">
        <f>SalesTracker!Q296</f>
        <v>0</v>
      </c>
      <c r="N292" s="254">
        <f>SalesTracker!T296</f>
        <v>0</v>
      </c>
      <c r="O292" s="255">
        <f>SalesTracker!W296</f>
        <v>0</v>
      </c>
      <c r="P292" s="26">
        <f>SalesTracker!X296</f>
        <v>0</v>
      </c>
      <c r="Q292" s="194"/>
    </row>
    <row r="293" spans="1:17" s="23" customFormat="1" x14ac:dyDescent="0.25">
      <c r="A293" s="109">
        <f>SalesTracker!B297</f>
        <v>20160289</v>
      </c>
      <c r="B293" s="282" t="s">
        <v>639</v>
      </c>
      <c r="C293" s="321">
        <f>SalesTracker!C297</f>
        <v>0</v>
      </c>
      <c r="D293" s="321">
        <f>SalesTracker!D297</f>
        <v>0</v>
      </c>
      <c r="E293" s="321">
        <f>SalesTracker!E297</f>
        <v>0</v>
      </c>
      <c r="F293" s="321">
        <f>SalesTracker!F297</f>
        <v>0</v>
      </c>
      <c r="G293" s="317">
        <f>SalesTracker!G297</f>
        <v>0</v>
      </c>
      <c r="H293" s="317">
        <f>SalesTracker!H297</f>
        <v>0</v>
      </c>
      <c r="I293" s="321">
        <f>SalesTracker!J297</f>
        <v>0</v>
      </c>
      <c r="J293" s="321">
        <f>SalesTracker!K297</f>
        <v>0</v>
      </c>
      <c r="K293" s="321">
        <f>SalesTracker!L297</f>
        <v>0</v>
      </c>
      <c r="L293" s="321">
        <f>SalesTracker!M297</f>
        <v>0</v>
      </c>
      <c r="M293" s="321">
        <f>SalesTracker!Q297</f>
        <v>0</v>
      </c>
      <c r="N293" s="254">
        <f>SalesTracker!T297</f>
        <v>0</v>
      </c>
      <c r="O293" s="255">
        <f>SalesTracker!W297</f>
        <v>0</v>
      </c>
      <c r="P293" s="26">
        <f>SalesTracker!X297</f>
        <v>0</v>
      </c>
      <c r="Q293" s="194"/>
    </row>
    <row r="294" spans="1:17" s="23" customFormat="1" x14ac:dyDescent="0.25">
      <c r="A294" s="109">
        <f>SalesTracker!B298</f>
        <v>20160290</v>
      </c>
      <c r="B294" s="282" t="s">
        <v>639</v>
      </c>
      <c r="C294" s="321">
        <f>SalesTracker!C298</f>
        <v>0</v>
      </c>
      <c r="D294" s="321">
        <f>SalesTracker!D298</f>
        <v>0</v>
      </c>
      <c r="E294" s="321">
        <f>SalesTracker!E298</f>
        <v>0</v>
      </c>
      <c r="F294" s="321">
        <f>SalesTracker!F298</f>
        <v>0</v>
      </c>
      <c r="G294" s="317">
        <f>SalesTracker!G298</f>
        <v>0</v>
      </c>
      <c r="H294" s="317">
        <f>SalesTracker!H298</f>
        <v>0</v>
      </c>
      <c r="I294" s="321">
        <f>SalesTracker!J298</f>
        <v>0</v>
      </c>
      <c r="J294" s="321">
        <f>SalesTracker!K298</f>
        <v>0</v>
      </c>
      <c r="K294" s="321">
        <f>SalesTracker!L298</f>
        <v>0</v>
      </c>
      <c r="L294" s="321">
        <f>SalesTracker!M298</f>
        <v>0</v>
      </c>
      <c r="M294" s="321">
        <f>SalesTracker!Q298</f>
        <v>0</v>
      </c>
      <c r="N294" s="254">
        <f>SalesTracker!T298</f>
        <v>0</v>
      </c>
      <c r="O294" s="255">
        <f>SalesTracker!W298</f>
        <v>0</v>
      </c>
      <c r="P294" s="26">
        <f>SalesTracker!X298</f>
        <v>0</v>
      </c>
      <c r="Q294" s="194"/>
    </row>
    <row r="295" spans="1:17" s="23" customFormat="1" x14ac:dyDescent="0.25">
      <c r="A295" s="109">
        <f>SalesTracker!B299</f>
        <v>20160291</v>
      </c>
      <c r="B295" s="282" t="s">
        <v>639</v>
      </c>
      <c r="C295" s="321">
        <f>SalesTracker!C299</f>
        <v>0</v>
      </c>
      <c r="D295" s="321">
        <f>SalesTracker!D299</f>
        <v>0</v>
      </c>
      <c r="E295" s="321">
        <f>SalesTracker!E299</f>
        <v>0</v>
      </c>
      <c r="F295" s="321">
        <f>SalesTracker!F299</f>
        <v>0</v>
      </c>
      <c r="G295" s="317">
        <f>SalesTracker!G299</f>
        <v>0</v>
      </c>
      <c r="H295" s="317">
        <f>SalesTracker!H299</f>
        <v>0</v>
      </c>
      <c r="I295" s="321">
        <f>SalesTracker!J299</f>
        <v>0</v>
      </c>
      <c r="J295" s="321">
        <f>SalesTracker!K299</f>
        <v>0</v>
      </c>
      <c r="K295" s="321">
        <f>SalesTracker!L299</f>
        <v>0</v>
      </c>
      <c r="L295" s="321">
        <f>SalesTracker!M299</f>
        <v>0</v>
      </c>
      <c r="M295" s="321">
        <f>SalesTracker!Q299</f>
        <v>0</v>
      </c>
      <c r="N295" s="254">
        <f>SalesTracker!T299</f>
        <v>0</v>
      </c>
      <c r="O295" s="255">
        <f>SalesTracker!W299</f>
        <v>0</v>
      </c>
      <c r="P295" s="26">
        <f>SalesTracker!X299</f>
        <v>0</v>
      </c>
      <c r="Q295" s="194"/>
    </row>
    <row r="296" spans="1:17" s="23" customFormat="1" x14ac:dyDescent="0.25">
      <c r="A296" s="109">
        <f>SalesTracker!B300</f>
        <v>20160292</v>
      </c>
      <c r="B296" s="282" t="s">
        <v>639</v>
      </c>
      <c r="C296" s="321">
        <f>SalesTracker!C300</f>
        <v>0</v>
      </c>
      <c r="D296" s="321">
        <f>SalesTracker!D300</f>
        <v>0</v>
      </c>
      <c r="E296" s="321">
        <f>SalesTracker!E300</f>
        <v>0</v>
      </c>
      <c r="F296" s="321">
        <f>SalesTracker!F300</f>
        <v>0</v>
      </c>
      <c r="G296" s="317">
        <f>SalesTracker!G300</f>
        <v>0</v>
      </c>
      <c r="H296" s="317">
        <f>SalesTracker!H300</f>
        <v>0</v>
      </c>
      <c r="I296" s="321">
        <f>SalesTracker!J300</f>
        <v>0</v>
      </c>
      <c r="J296" s="321">
        <f>SalesTracker!K300</f>
        <v>0</v>
      </c>
      <c r="K296" s="321">
        <f>SalesTracker!L300</f>
        <v>0</v>
      </c>
      <c r="L296" s="321">
        <f>SalesTracker!M300</f>
        <v>0</v>
      </c>
      <c r="M296" s="321">
        <f>SalesTracker!Q300</f>
        <v>0</v>
      </c>
      <c r="N296" s="254">
        <f>SalesTracker!T300</f>
        <v>0</v>
      </c>
      <c r="O296" s="255">
        <f>SalesTracker!W300</f>
        <v>0</v>
      </c>
      <c r="P296" s="26">
        <f>SalesTracker!X300</f>
        <v>0</v>
      </c>
      <c r="Q296" s="194"/>
    </row>
    <row r="297" spans="1:17" s="23" customFormat="1" x14ac:dyDescent="0.25">
      <c r="A297" s="109">
        <f>SalesTracker!B301</f>
        <v>20160293</v>
      </c>
      <c r="B297" s="282" t="s">
        <v>639</v>
      </c>
      <c r="C297" s="321">
        <f>SalesTracker!C301</f>
        <v>0</v>
      </c>
      <c r="D297" s="321">
        <f>SalesTracker!D301</f>
        <v>0</v>
      </c>
      <c r="E297" s="321">
        <f>SalesTracker!E301</f>
        <v>0</v>
      </c>
      <c r="F297" s="321">
        <f>SalesTracker!F301</f>
        <v>0</v>
      </c>
      <c r="G297" s="317">
        <f>SalesTracker!G301</f>
        <v>0</v>
      </c>
      <c r="H297" s="317">
        <f>SalesTracker!H301</f>
        <v>0</v>
      </c>
      <c r="I297" s="321">
        <f>SalesTracker!J301</f>
        <v>0</v>
      </c>
      <c r="J297" s="321">
        <f>SalesTracker!K301</f>
        <v>0</v>
      </c>
      <c r="K297" s="321">
        <f>SalesTracker!L301</f>
        <v>0</v>
      </c>
      <c r="L297" s="321">
        <f>SalesTracker!M301</f>
        <v>0</v>
      </c>
      <c r="M297" s="321">
        <f>SalesTracker!Q301</f>
        <v>0</v>
      </c>
      <c r="N297" s="254">
        <f>SalesTracker!T301</f>
        <v>0</v>
      </c>
      <c r="O297" s="255">
        <f>SalesTracker!W301</f>
        <v>0</v>
      </c>
      <c r="P297" s="26">
        <f>SalesTracker!X301</f>
        <v>0</v>
      </c>
      <c r="Q297" s="194"/>
    </row>
    <row r="298" spans="1:17" s="23" customFormat="1" x14ac:dyDescent="0.25">
      <c r="A298" s="109">
        <f>SalesTracker!B302</f>
        <v>20160294</v>
      </c>
      <c r="B298" s="282" t="s">
        <v>639</v>
      </c>
      <c r="C298" s="32">
        <f>SalesTracker!C302</f>
        <v>0</v>
      </c>
      <c r="D298" s="32">
        <f>SalesTracker!D302</f>
        <v>0</v>
      </c>
      <c r="E298" s="32">
        <f>SalesTracker!E302</f>
        <v>0</v>
      </c>
      <c r="F298" s="32">
        <f>SalesTracker!F302</f>
        <v>0</v>
      </c>
      <c r="G298" s="244">
        <f>SalesTracker!G302</f>
        <v>0</v>
      </c>
      <c r="H298" s="244">
        <f>SalesTracker!H302</f>
        <v>0</v>
      </c>
      <c r="I298" s="32">
        <f>SalesTracker!J302</f>
        <v>0</v>
      </c>
      <c r="J298" s="32">
        <f>SalesTracker!K302</f>
        <v>0</v>
      </c>
      <c r="K298" s="32">
        <f>SalesTracker!L302</f>
        <v>0</v>
      </c>
      <c r="L298" s="32">
        <f>SalesTracker!M302</f>
        <v>0</v>
      </c>
      <c r="M298" s="32">
        <f>SalesTracker!Q302</f>
        <v>0</v>
      </c>
      <c r="N298" s="254">
        <f>SalesTracker!T302</f>
        <v>0</v>
      </c>
      <c r="O298" s="255">
        <f>SalesTracker!W302</f>
        <v>0</v>
      </c>
      <c r="P298" s="26">
        <f>SalesTracker!X302</f>
        <v>0</v>
      </c>
      <c r="Q298" s="194"/>
    </row>
    <row r="299" spans="1:17" s="23" customFormat="1" x14ac:dyDescent="0.25">
      <c r="A299" s="109">
        <f>SalesTracker!B303</f>
        <v>20160295</v>
      </c>
      <c r="B299" s="282" t="s">
        <v>639</v>
      </c>
      <c r="C299" s="32">
        <f>SalesTracker!C303</f>
        <v>0</v>
      </c>
      <c r="D299" s="32">
        <f>SalesTracker!D303</f>
        <v>0</v>
      </c>
      <c r="E299" s="32">
        <f>SalesTracker!E303</f>
        <v>0</v>
      </c>
      <c r="F299" s="32">
        <f>SalesTracker!F303</f>
        <v>0</v>
      </c>
      <c r="G299" s="244">
        <f>SalesTracker!G303</f>
        <v>0</v>
      </c>
      <c r="H299" s="244">
        <f>SalesTracker!H303</f>
        <v>0</v>
      </c>
      <c r="I299" s="32">
        <f>SalesTracker!J303</f>
        <v>0</v>
      </c>
      <c r="J299" s="32">
        <f>SalesTracker!K303</f>
        <v>0</v>
      </c>
      <c r="K299" s="32">
        <f>SalesTracker!L303</f>
        <v>0</v>
      </c>
      <c r="L299" s="32">
        <f>SalesTracker!M303</f>
        <v>0</v>
      </c>
      <c r="M299" s="32">
        <f>SalesTracker!Q303</f>
        <v>0</v>
      </c>
      <c r="N299" s="254">
        <f>SalesTracker!T303</f>
        <v>0</v>
      </c>
      <c r="O299" s="255">
        <f>SalesTracker!W303</f>
        <v>0</v>
      </c>
      <c r="P299" s="26">
        <f>SalesTracker!X303</f>
        <v>0</v>
      </c>
      <c r="Q299" s="194"/>
    </row>
    <row r="300" spans="1:17" s="23" customFormat="1" x14ac:dyDescent="0.25">
      <c r="A300" s="109">
        <f>SalesTracker!B304</f>
        <v>20160296</v>
      </c>
      <c r="B300" s="282" t="s">
        <v>639</v>
      </c>
      <c r="C300" s="32">
        <f>SalesTracker!C304</f>
        <v>0</v>
      </c>
      <c r="D300" s="32">
        <f>SalesTracker!D304</f>
        <v>0</v>
      </c>
      <c r="E300" s="32">
        <f>SalesTracker!E304</f>
        <v>0</v>
      </c>
      <c r="F300" s="32">
        <f>SalesTracker!F304</f>
        <v>0</v>
      </c>
      <c r="G300" s="244">
        <f>SalesTracker!G304</f>
        <v>0</v>
      </c>
      <c r="H300" s="244">
        <f>SalesTracker!H304</f>
        <v>0</v>
      </c>
      <c r="I300" s="32">
        <f>SalesTracker!J304</f>
        <v>0</v>
      </c>
      <c r="J300" s="32">
        <f>SalesTracker!K304</f>
        <v>0</v>
      </c>
      <c r="K300" s="32">
        <f>SalesTracker!L304</f>
        <v>0</v>
      </c>
      <c r="L300" s="32">
        <f>SalesTracker!M304</f>
        <v>0</v>
      </c>
      <c r="M300" s="32">
        <f>SalesTracker!Q304</f>
        <v>0</v>
      </c>
      <c r="N300" s="254">
        <f>SalesTracker!T304</f>
        <v>0</v>
      </c>
      <c r="O300" s="255">
        <f>SalesTracker!W304</f>
        <v>0</v>
      </c>
      <c r="P300" s="26">
        <f>SalesTracker!X304</f>
        <v>0</v>
      </c>
      <c r="Q300" s="194"/>
    </row>
    <row r="301" spans="1:17" s="23" customFormat="1" x14ac:dyDescent="0.25">
      <c r="A301" s="109">
        <f>SalesTracker!B305</f>
        <v>20160297</v>
      </c>
      <c r="B301" s="282" t="s">
        <v>639</v>
      </c>
      <c r="C301" s="32">
        <f>SalesTracker!C305</f>
        <v>0</v>
      </c>
      <c r="D301" s="32">
        <f>SalesTracker!D305</f>
        <v>0</v>
      </c>
      <c r="E301" s="32">
        <f>SalesTracker!E305</f>
        <v>0</v>
      </c>
      <c r="F301" s="32">
        <f>SalesTracker!F305</f>
        <v>0</v>
      </c>
      <c r="G301" s="244">
        <f>SalesTracker!G305</f>
        <v>0</v>
      </c>
      <c r="H301" s="244">
        <f>SalesTracker!H305</f>
        <v>0</v>
      </c>
      <c r="I301" s="32">
        <f>SalesTracker!J305</f>
        <v>0</v>
      </c>
      <c r="J301" s="32">
        <f>SalesTracker!K305</f>
        <v>0</v>
      </c>
      <c r="K301" s="32">
        <f>SalesTracker!L305</f>
        <v>0</v>
      </c>
      <c r="L301" s="32">
        <f>SalesTracker!M305</f>
        <v>0</v>
      </c>
      <c r="M301" s="32">
        <f>SalesTracker!Q305</f>
        <v>0</v>
      </c>
      <c r="N301" s="254">
        <f>SalesTracker!T305</f>
        <v>0</v>
      </c>
      <c r="O301" s="255">
        <f>SalesTracker!W305</f>
        <v>0</v>
      </c>
      <c r="P301" s="26">
        <f>SalesTracker!X305</f>
        <v>0</v>
      </c>
      <c r="Q301" s="194"/>
    </row>
    <row r="302" spans="1:17" s="23" customFormat="1" x14ac:dyDescent="0.25">
      <c r="A302" s="109">
        <f>SalesTracker!B306</f>
        <v>20160298</v>
      </c>
      <c r="B302" s="282" t="s">
        <v>639</v>
      </c>
      <c r="C302" s="32">
        <f>SalesTracker!C306</f>
        <v>0</v>
      </c>
      <c r="D302" s="32">
        <f>SalesTracker!D306</f>
        <v>0</v>
      </c>
      <c r="E302" s="32">
        <f>SalesTracker!E306</f>
        <v>0</v>
      </c>
      <c r="F302" s="32">
        <f>SalesTracker!F306</f>
        <v>0</v>
      </c>
      <c r="G302" s="244">
        <f>SalesTracker!G306</f>
        <v>0</v>
      </c>
      <c r="H302" s="244">
        <f>SalesTracker!H306</f>
        <v>0</v>
      </c>
      <c r="I302" s="32">
        <f>SalesTracker!J306</f>
        <v>0</v>
      </c>
      <c r="J302" s="32">
        <f>SalesTracker!K306</f>
        <v>0</v>
      </c>
      <c r="K302" s="32">
        <f>SalesTracker!L306</f>
        <v>0</v>
      </c>
      <c r="L302" s="32">
        <f>SalesTracker!M306</f>
        <v>0</v>
      </c>
      <c r="M302" s="32">
        <f>SalesTracker!Q306</f>
        <v>0</v>
      </c>
      <c r="N302" s="254">
        <f>SalesTracker!T306</f>
        <v>0</v>
      </c>
      <c r="O302" s="255">
        <f>SalesTracker!W306</f>
        <v>0</v>
      </c>
      <c r="P302" s="26">
        <f>SalesTracker!X306</f>
        <v>0</v>
      </c>
      <c r="Q302" s="194"/>
    </row>
    <row r="303" spans="1:17" s="23" customFormat="1" x14ac:dyDescent="0.25">
      <c r="A303" s="109">
        <f>SalesTracker!B307</f>
        <v>20160299</v>
      </c>
      <c r="B303" s="282" t="s">
        <v>639</v>
      </c>
      <c r="C303" s="32">
        <f>SalesTracker!C307</f>
        <v>0</v>
      </c>
      <c r="D303" s="32">
        <f>SalesTracker!D307</f>
        <v>0</v>
      </c>
      <c r="E303" s="32">
        <f>SalesTracker!E307</f>
        <v>0</v>
      </c>
      <c r="F303" s="32">
        <f>SalesTracker!F307</f>
        <v>0</v>
      </c>
      <c r="G303" s="244">
        <f>SalesTracker!G307</f>
        <v>0</v>
      </c>
      <c r="H303" s="244">
        <f>SalesTracker!H307</f>
        <v>0</v>
      </c>
      <c r="I303" s="32">
        <f>SalesTracker!J307</f>
        <v>0</v>
      </c>
      <c r="J303" s="32">
        <f>SalesTracker!K307</f>
        <v>0</v>
      </c>
      <c r="K303" s="32">
        <f>SalesTracker!L307</f>
        <v>0</v>
      </c>
      <c r="L303" s="32">
        <f>SalesTracker!M307</f>
        <v>0</v>
      </c>
      <c r="M303" s="32">
        <f>SalesTracker!Q307</f>
        <v>0</v>
      </c>
      <c r="N303" s="254">
        <f>SalesTracker!T307</f>
        <v>0</v>
      </c>
      <c r="O303" s="255">
        <f>SalesTracker!W307</f>
        <v>0</v>
      </c>
      <c r="P303" s="26">
        <f>SalesTracker!X307</f>
        <v>0</v>
      </c>
      <c r="Q303" s="194"/>
    </row>
    <row r="304" spans="1:17" s="23" customFormat="1" x14ac:dyDescent="0.25">
      <c r="A304" s="109">
        <f>SalesTracker!B308</f>
        <v>20160300</v>
      </c>
      <c r="B304" s="282" t="s">
        <v>639</v>
      </c>
      <c r="C304" s="32">
        <f>SalesTracker!C308</f>
        <v>0</v>
      </c>
      <c r="D304" s="32">
        <f>SalesTracker!D308</f>
        <v>0</v>
      </c>
      <c r="E304" s="32">
        <f>SalesTracker!E308</f>
        <v>0</v>
      </c>
      <c r="F304" s="32">
        <f>SalesTracker!F308</f>
        <v>0</v>
      </c>
      <c r="G304" s="244">
        <f>SalesTracker!G308</f>
        <v>0</v>
      </c>
      <c r="H304" s="244">
        <f>SalesTracker!H308</f>
        <v>0</v>
      </c>
      <c r="I304" s="32">
        <f>SalesTracker!J308</f>
        <v>0</v>
      </c>
      <c r="J304" s="32">
        <f>SalesTracker!K308</f>
        <v>0</v>
      </c>
      <c r="K304" s="32">
        <f>SalesTracker!L308</f>
        <v>0</v>
      </c>
      <c r="L304" s="32">
        <f>SalesTracker!M308</f>
        <v>0</v>
      </c>
      <c r="M304" s="32">
        <f>SalesTracker!Q308</f>
        <v>0</v>
      </c>
      <c r="N304" s="254">
        <f>SalesTracker!T308</f>
        <v>0</v>
      </c>
      <c r="O304" s="255">
        <f>SalesTracker!W308</f>
        <v>0</v>
      </c>
      <c r="P304" s="26">
        <f>SalesTracker!X308</f>
        <v>0</v>
      </c>
      <c r="Q304" s="194"/>
    </row>
    <row r="305" spans="1:17" s="23" customFormat="1" x14ac:dyDescent="0.25">
      <c r="A305" s="109">
        <f>SalesTracker!B309</f>
        <v>20160301</v>
      </c>
      <c r="B305" s="282" t="s">
        <v>639</v>
      </c>
      <c r="C305" s="32">
        <f>SalesTracker!C309</f>
        <v>0</v>
      </c>
      <c r="D305" s="32">
        <f>SalesTracker!D309</f>
        <v>0</v>
      </c>
      <c r="E305" s="32">
        <f>SalesTracker!E309</f>
        <v>0</v>
      </c>
      <c r="F305" s="32">
        <f>SalesTracker!F309</f>
        <v>0</v>
      </c>
      <c r="G305" s="244">
        <f>SalesTracker!G309</f>
        <v>0</v>
      </c>
      <c r="H305" s="244">
        <f>SalesTracker!H309</f>
        <v>0</v>
      </c>
      <c r="I305" s="32">
        <f>SalesTracker!J309</f>
        <v>0</v>
      </c>
      <c r="J305" s="32">
        <f>SalesTracker!K309</f>
        <v>0</v>
      </c>
      <c r="K305" s="32">
        <f>SalesTracker!L309</f>
        <v>0</v>
      </c>
      <c r="L305" s="32">
        <f>SalesTracker!M309</f>
        <v>0</v>
      </c>
      <c r="M305" s="32">
        <f>SalesTracker!Q309</f>
        <v>0</v>
      </c>
      <c r="N305" s="254">
        <f>SalesTracker!T309</f>
        <v>0</v>
      </c>
      <c r="O305" s="255">
        <f>SalesTracker!W309</f>
        <v>0</v>
      </c>
      <c r="P305" s="26">
        <f>SalesTracker!X309</f>
        <v>0</v>
      </c>
      <c r="Q305" s="194"/>
    </row>
    <row r="306" spans="1:17" s="23" customFormat="1" x14ac:dyDescent="0.25">
      <c r="A306" s="109">
        <f>SalesTracker!B310</f>
        <v>20160302</v>
      </c>
      <c r="B306" s="282" t="s">
        <v>639</v>
      </c>
      <c r="C306" s="32">
        <f>SalesTracker!C310</f>
        <v>0</v>
      </c>
      <c r="D306" s="32">
        <f>SalesTracker!D310</f>
        <v>0</v>
      </c>
      <c r="E306" s="32">
        <f>SalesTracker!E310</f>
        <v>0</v>
      </c>
      <c r="F306" s="32">
        <f>SalesTracker!F310</f>
        <v>0</v>
      </c>
      <c r="G306" s="244">
        <f>SalesTracker!G310</f>
        <v>0</v>
      </c>
      <c r="H306" s="244">
        <f>SalesTracker!H310</f>
        <v>0</v>
      </c>
      <c r="I306" s="32">
        <f>SalesTracker!J310</f>
        <v>0</v>
      </c>
      <c r="J306" s="32">
        <f>SalesTracker!K310</f>
        <v>0</v>
      </c>
      <c r="K306" s="32">
        <f>SalesTracker!L310</f>
        <v>0</v>
      </c>
      <c r="L306" s="32">
        <f>SalesTracker!M310</f>
        <v>0</v>
      </c>
      <c r="M306" s="32">
        <f>SalesTracker!Q310</f>
        <v>0</v>
      </c>
      <c r="N306" s="254">
        <f>SalesTracker!T310</f>
        <v>0</v>
      </c>
      <c r="O306" s="255">
        <f>SalesTracker!W310</f>
        <v>0</v>
      </c>
      <c r="P306" s="26">
        <f>SalesTracker!X310</f>
        <v>0</v>
      </c>
      <c r="Q306" s="194"/>
    </row>
    <row r="307" spans="1:17" s="23" customFormat="1" x14ac:dyDescent="0.25">
      <c r="A307" s="109">
        <f>SalesTracker!B311</f>
        <v>20160303</v>
      </c>
      <c r="B307" s="282" t="s">
        <v>639</v>
      </c>
      <c r="C307" s="32">
        <f>SalesTracker!C311</f>
        <v>0</v>
      </c>
      <c r="D307" s="32">
        <f>SalesTracker!D311</f>
        <v>0</v>
      </c>
      <c r="E307" s="32">
        <f>SalesTracker!E311</f>
        <v>0</v>
      </c>
      <c r="F307" s="32">
        <f>SalesTracker!F311</f>
        <v>0</v>
      </c>
      <c r="G307" s="244">
        <f>SalesTracker!G311</f>
        <v>0</v>
      </c>
      <c r="H307" s="244">
        <f>SalesTracker!H311</f>
        <v>0</v>
      </c>
      <c r="I307" s="32">
        <f>SalesTracker!J311</f>
        <v>0</v>
      </c>
      <c r="J307" s="32">
        <f>SalesTracker!K311</f>
        <v>0</v>
      </c>
      <c r="K307" s="32">
        <f>SalesTracker!L311</f>
        <v>0</v>
      </c>
      <c r="L307" s="32">
        <f>SalesTracker!M311</f>
        <v>0</v>
      </c>
      <c r="M307" s="32">
        <f>SalesTracker!Q311</f>
        <v>0</v>
      </c>
      <c r="N307" s="254">
        <f>SalesTracker!T311</f>
        <v>0</v>
      </c>
      <c r="O307" s="255">
        <f>SalesTracker!W311</f>
        <v>0</v>
      </c>
      <c r="P307" s="26">
        <f>SalesTracker!X311</f>
        <v>0</v>
      </c>
      <c r="Q307" s="194"/>
    </row>
    <row r="308" spans="1:17" s="23" customFormat="1" x14ac:dyDescent="0.25">
      <c r="A308" s="109">
        <f>SalesTracker!B312</f>
        <v>20160304</v>
      </c>
      <c r="B308" s="282" t="s">
        <v>639</v>
      </c>
      <c r="C308" s="32">
        <f>SalesTracker!C312</f>
        <v>0</v>
      </c>
      <c r="D308" s="32">
        <f>SalesTracker!D312</f>
        <v>0</v>
      </c>
      <c r="E308" s="32">
        <f>SalesTracker!E312</f>
        <v>0</v>
      </c>
      <c r="F308" s="32">
        <f>SalesTracker!F312</f>
        <v>0</v>
      </c>
      <c r="G308" s="244">
        <f>SalesTracker!G312</f>
        <v>0</v>
      </c>
      <c r="H308" s="244">
        <f>SalesTracker!H312</f>
        <v>0</v>
      </c>
      <c r="I308" s="32">
        <f>SalesTracker!J312</f>
        <v>0</v>
      </c>
      <c r="J308" s="32">
        <f>SalesTracker!K312</f>
        <v>0</v>
      </c>
      <c r="K308" s="32">
        <f>SalesTracker!L312</f>
        <v>0</v>
      </c>
      <c r="L308" s="32">
        <f>SalesTracker!M312</f>
        <v>0</v>
      </c>
      <c r="M308" s="32">
        <f>SalesTracker!Q312</f>
        <v>0</v>
      </c>
      <c r="N308" s="254">
        <f>SalesTracker!T312</f>
        <v>0</v>
      </c>
      <c r="O308" s="255">
        <f>SalesTracker!W312</f>
        <v>0</v>
      </c>
      <c r="P308" s="26">
        <f>SalesTracker!X312</f>
        <v>0</v>
      </c>
      <c r="Q308" s="194"/>
    </row>
    <row r="309" spans="1:17" s="23" customFormat="1" x14ac:dyDescent="0.25">
      <c r="A309" s="109">
        <f>SalesTracker!B313</f>
        <v>20160305</v>
      </c>
      <c r="B309" s="282" t="s">
        <v>639</v>
      </c>
      <c r="C309" s="32">
        <f>SalesTracker!C313</f>
        <v>0</v>
      </c>
      <c r="D309" s="32">
        <f>SalesTracker!D313</f>
        <v>0</v>
      </c>
      <c r="E309" s="32">
        <f>SalesTracker!E313</f>
        <v>0</v>
      </c>
      <c r="F309" s="32">
        <f>SalesTracker!F313</f>
        <v>0</v>
      </c>
      <c r="G309" s="244">
        <f>SalesTracker!G313</f>
        <v>0</v>
      </c>
      <c r="H309" s="244">
        <f>SalesTracker!H313</f>
        <v>0</v>
      </c>
      <c r="I309" s="32">
        <f>SalesTracker!J313</f>
        <v>0</v>
      </c>
      <c r="J309" s="32">
        <f>SalesTracker!K313</f>
        <v>0</v>
      </c>
      <c r="K309" s="32">
        <f>SalesTracker!L313</f>
        <v>0</v>
      </c>
      <c r="L309" s="32">
        <f>SalesTracker!M313</f>
        <v>0</v>
      </c>
      <c r="M309" s="32">
        <f>SalesTracker!Q313</f>
        <v>0</v>
      </c>
      <c r="N309" s="254">
        <f>SalesTracker!T313</f>
        <v>0</v>
      </c>
      <c r="O309" s="255">
        <f>SalesTracker!W313</f>
        <v>0</v>
      </c>
      <c r="P309" s="26">
        <f>SalesTracker!X313</f>
        <v>0</v>
      </c>
      <c r="Q309" s="194"/>
    </row>
    <row r="310" spans="1:17" s="23" customFormat="1" x14ac:dyDescent="0.25">
      <c r="A310" s="109">
        <f>SalesTracker!B314</f>
        <v>20160306</v>
      </c>
      <c r="B310" s="282" t="s">
        <v>639</v>
      </c>
      <c r="C310" s="32">
        <f>SalesTracker!C314</f>
        <v>0</v>
      </c>
      <c r="D310" s="32">
        <f>SalesTracker!D314</f>
        <v>0</v>
      </c>
      <c r="E310" s="32">
        <f>SalesTracker!E314</f>
        <v>0</v>
      </c>
      <c r="F310" s="32">
        <f>SalesTracker!F314</f>
        <v>0</v>
      </c>
      <c r="G310" s="244">
        <f>SalesTracker!G314</f>
        <v>0</v>
      </c>
      <c r="H310" s="244">
        <f>SalesTracker!H314</f>
        <v>0</v>
      </c>
      <c r="I310" s="32">
        <f>SalesTracker!J314</f>
        <v>0</v>
      </c>
      <c r="J310" s="32">
        <f>SalesTracker!K314</f>
        <v>0</v>
      </c>
      <c r="K310" s="32">
        <f>SalesTracker!L314</f>
        <v>0</v>
      </c>
      <c r="L310" s="32">
        <f>SalesTracker!M314</f>
        <v>0</v>
      </c>
      <c r="M310" s="32">
        <f>SalesTracker!Q314</f>
        <v>0</v>
      </c>
      <c r="N310" s="254">
        <f>SalesTracker!T314</f>
        <v>0</v>
      </c>
      <c r="O310" s="255">
        <f>SalesTracker!W314</f>
        <v>0</v>
      </c>
      <c r="P310" s="26">
        <f>SalesTracker!X314</f>
        <v>0</v>
      </c>
      <c r="Q310" s="194"/>
    </row>
    <row r="311" spans="1:17" s="23" customFormat="1" x14ac:dyDescent="0.25">
      <c r="A311" s="109">
        <f>SalesTracker!B315</f>
        <v>20160307</v>
      </c>
      <c r="B311" s="279"/>
      <c r="C311" s="32">
        <f>SalesTracker!C315</f>
        <v>0</v>
      </c>
      <c r="D311" s="32">
        <f>SalesTracker!D315</f>
        <v>0</v>
      </c>
      <c r="E311" s="32">
        <f>SalesTracker!E315</f>
        <v>0</v>
      </c>
      <c r="F311" s="32">
        <f>SalesTracker!F315</f>
        <v>0</v>
      </c>
      <c r="G311" s="244">
        <f>SalesTracker!G315</f>
        <v>0</v>
      </c>
      <c r="H311" s="244">
        <f>SalesTracker!H315</f>
        <v>0</v>
      </c>
      <c r="I311" s="32">
        <f>SalesTracker!J315</f>
        <v>0</v>
      </c>
      <c r="J311" s="32">
        <f>SalesTracker!K315</f>
        <v>0</v>
      </c>
      <c r="K311" s="32">
        <f>SalesTracker!L315</f>
        <v>0</v>
      </c>
      <c r="L311" s="32">
        <f>SalesTracker!M315</f>
        <v>0</v>
      </c>
      <c r="M311" s="32">
        <f>SalesTracker!Q315</f>
        <v>0</v>
      </c>
      <c r="N311" s="254">
        <f>SalesTracker!T315</f>
        <v>0</v>
      </c>
      <c r="O311" s="255">
        <f>SalesTracker!W315</f>
        <v>0</v>
      </c>
      <c r="P311" s="26">
        <f>SalesTracker!X315</f>
        <v>0</v>
      </c>
      <c r="Q311" s="194"/>
    </row>
    <row r="312" spans="1:17" s="23" customFormat="1" x14ac:dyDescent="0.25">
      <c r="A312" s="109">
        <f>SalesTracker!B316</f>
        <v>20160308</v>
      </c>
      <c r="B312" s="279"/>
      <c r="C312" s="32">
        <f>SalesTracker!C316</f>
        <v>0</v>
      </c>
      <c r="D312" s="32">
        <f>SalesTracker!D316</f>
        <v>0</v>
      </c>
      <c r="E312" s="32">
        <f>SalesTracker!E316</f>
        <v>0</v>
      </c>
      <c r="F312" s="32">
        <f>SalesTracker!F316</f>
        <v>0</v>
      </c>
      <c r="G312" s="244">
        <f>SalesTracker!G316</f>
        <v>0</v>
      </c>
      <c r="H312" s="244">
        <f>SalesTracker!H316</f>
        <v>0</v>
      </c>
      <c r="I312" s="32">
        <f>SalesTracker!J316</f>
        <v>0</v>
      </c>
      <c r="J312" s="32">
        <f>SalesTracker!K316</f>
        <v>0</v>
      </c>
      <c r="K312" s="32">
        <f>SalesTracker!L316</f>
        <v>0</v>
      </c>
      <c r="L312" s="32">
        <f>SalesTracker!M316</f>
        <v>0</v>
      </c>
      <c r="M312" s="32">
        <f>SalesTracker!Q316</f>
        <v>0</v>
      </c>
      <c r="N312" s="254">
        <f>SalesTracker!T316</f>
        <v>0</v>
      </c>
      <c r="O312" s="255">
        <f>SalesTracker!W316</f>
        <v>0</v>
      </c>
      <c r="P312" s="26">
        <f>SalesTracker!X316</f>
        <v>0</v>
      </c>
      <c r="Q312" s="194"/>
    </row>
    <row r="313" spans="1:17" s="23" customFormat="1" x14ac:dyDescent="0.25">
      <c r="A313" s="109">
        <f>SalesTracker!B317</f>
        <v>20160309</v>
      </c>
      <c r="B313" s="279"/>
      <c r="C313" s="32">
        <f>SalesTracker!C317</f>
        <v>0</v>
      </c>
      <c r="D313" s="32">
        <f>SalesTracker!D317</f>
        <v>0</v>
      </c>
      <c r="E313" s="32">
        <f>SalesTracker!E317</f>
        <v>0</v>
      </c>
      <c r="F313" s="32">
        <f>SalesTracker!F317</f>
        <v>0</v>
      </c>
      <c r="G313" s="244">
        <f>SalesTracker!G317</f>
        <v>0</v>
      </c>
      <c r="H313" s="244">
        <f>SalesTracker!H317</f>
        <v>0</v>
      </c>
      <c r="I313" s="32">
        <f>SalesTracker!J317</f>
        <v>0</v>
      </c>
      <c r="J313" s="32">
        <f>SalesTracker!K317</f>
        <v>0</v>
      </c>
      <c r="K313" s="32">
        <f>SalesTracker!L317</f>
        <v>0</v>
      </c>
      <c r="L313" s="32">
        <f>SalesTracker!M317</f>
        <v>0</v>
      </c>
      <c r="M313" s="32">
        <f>SalesTracker!Q317</f>
        <v>0</v>
      </c>
      <c r="N313" s="254">
        <f>SalesTracker!T317</f>
        <v>0</v>
      </c>
      <c r="O313" s="255">
        <f>SalesTracker!W317</f>
        <v>0</v>
      </c>
      <c r="P313" s="26">
        <f>SalesTracker!X317</f>
        <v>0</v>
      </c>
      <c r="Q313" s="194"/>
    </row>
    <row r="314" spans="1:17" s="23" customFormat="1" x14ac:dyDescent="0.25">
      <c r="A314" s="109">
        <f>SalesTracker!B318</f>
        <v>20160310</v>
      </c>
      <c r="B314" s="279"/>
      <c r="C314" s="32">
        <f>SalesTracker!C318</f>
        <v>0</v>
      </c>
      <c r="D314" s="32">
        <f>SalesTracker!D318</f>
        <v>0</v>
      </c>
      <c r="E314" s="32">
        <f>SalesTracker!E318</f>
        <v>0</v>
      </c>
      <c r="F314" s="32">
        <f>SalesTracker!F318</f>
        <v>0</v>
      </c>
      <c r="G314" s="244">
        <f>SalesTracker!G318</f>
        <v>0</v>
      </c>
      <c r="H314" s="244">
        <f>SalesTracker!H318</f>
        <v>0</v>
      </c>
      <c r="I314" s="32">
        <f>SalesTracker!J318</f>
        <v>0</v>
      </c>
      <c r="J314" s="32">
        <f>SalesTracker!K318</f>
        <v>0</v>
      </c>
      <c r="K314" s="32">
        <f>SalesTracker!L318</f>
        <v>0</v>
      </c>
      <c r="L314" s="32">
        <f>SalesTracker!M318</f>
        <v>0</v>
      </c>
      <c r="M314" s="32">
        <f>SalesTracker!Q318</f>
        <v>0</v>
      </c>
      <c r="N314" s="254">
        <f>SalesTracker!T318</f>
        <v>0</v>
      </c>
      <c r="O314" s="255">
        <f>SalesTracker!W318</f>
        <v>0</v>
      </c>
      <c r="P314" s="26">
        <f>SalesTracker!X318</f>
        <v>0</v>
      </c>
      <c r="Q314" s="194"/>
    </row>
    <row r="315" spans="1:17" s="23" customFormat="1" x14ac:dyDescent="0.25">
      <c r="A315" s="109">
        <f>SalesTracker!B319</f>
        <v>20160311</v>
      </c>
      <c r="B315" s="279"/>
      <c r="C315" s="32">
        <f>SalesTracker!C319</f>
        <v>0</v>
      </c>
      <c r="D315" s="32">
        <f>SalesTracker!D319</f>
        <v>0</v>
      </c>
      <c r="E315" s="32">
        <f>SalesTracker!E319</f>
        <v>0</v>
      </c>
      <c r="F315" s="32">
        <f>SalesTracker!F319</f>
        <v>0</v>
      </c>
      <c r="G315" s="244">
        <f>SalesTracker!G319</f>
        <v>0</v>
      </c>
      <c r="H315" s="244">
        <f>SalesTracker!H319</f>
        <v>0</v>
      </c>
      <c r="I315" s="32">
        <f>SalesTracker!J319</f>
        <v>0</v>
      </c>
      <c r="J315" s="32">
        <f>SalesTracker!K319</f>
        <v>0</v>
      </c>
      <c r="K315" s="32">
        <f>SalesTracker!L319</f>
        <v>0</v>
      </c>
      <c r="L315" s="32">
        <f>SalesTracker!M319</f>
        <v>0</v>
      </c>
      <c r="M315" s="32">
        <f>SalesTracker!Q319</f>
        <v>0</v>
      </c>
      <c r="N315" s="254">
        <f>SalesTracker!T319</f>
        <v>0</v>
      </c>
      <c r="O315" s="255">
        <f>SalesTracker!W319</f>
        <v>0</v>
      </c>
      <c r="P315" s="26">
        <f>SalesTracker!X319</f>
        <v>0</v>
      </c>
      <c r="Q315" s="194"/>
    </row>
    <row r="316" spans="1:17" s="23" customFormat="1" x14ac:dyDescent="0.25">
      <c r="A316" s="109">
        <f>SalesTracker!B320</f>
        <v>20160312</v>
      </c>
      <c r="B316" s="279"/>
      <c r="C316" s="32">
        <f>SalesTracker!C320</f>
        <v>0</v>
      </c>
      <c r="D316" s="32">
        <f>SalesTracker!D320</f>
        <v>0</v>
      </c>
      <c r="E316" s="32">
        <f>SalesTracker!E320</f>
        <v>0</v>
      </c>
      <c r="F316" s="32">
        <f>SalesTracker!F320</f>
        <v>0</v>
      </c>
      <c r="G316" s="244">
        <f>SalesTracker!G320</f>
        <v>0</v>
      </c>
      <c r="H316" s="244">
        <f>SalesTracker!H320</f>
        <v>0</v>
      </c>
      <c r="I316" s="32">
        <f>SalesTracker!J320</f>
        <v>0</v>
      </c>
      <c r="J316" s="32">
        <f>SalesTracker!K320</f>
        <v>0</v>
      </c>
      <c r="K316" s="32">
        <f>SalesTracker!L320</f>
        <v>0</v>
      </c>
      <c r="L316" s="32">
        <f>SalesTracker!M320</f>
        <v>0</v>
      </c>
      <c r="M316" s="32">
        <f>SalesTracker!Q320</f>
        <v>0</v>
      </c>
      <c r="N316" s="254">
        <f>SalesTracker!T320</f>
        <v>0</v>
      </c>
      <c r="O316" s="255">
        <f>SalesTracker!W320</f>
        <v>0</v>
      </c>
      <c r="P316" s="26">
        <f>SalesTracker!X320</f>
        <v>0</v>
      </c>
      <c r="Q316" s="194"/>
    </row>
    <row r="317" spans="1:17" s="23" customFormat="1" x14ac:dyDescent="0.25">
      <c r="A317" s="109">
        <f>SalesTracker!B321</f>
        <v>20160313</v>
      </c>
      <c r="B317" s="279"/>
      <c r="C317" s="32">
        <f>SalesTracker!C321</f>
        <v>0</v>
      </c>
      <c r="D317" s="32">
        <f>SalesTracker!D321</f>
        <v>0</v>
      </c>
      <c r="E317" s="32">
        <f>SalesTracker!E321</f>
        <v>0</v>
      </c>
      <c r="F317" s="32">
        <f>SalesTracker!F321</f>
        <v>0</v>
      </c>
      <c r="G317" s="244">
        <f>SalesTracker!G321</f>
        <v>0</v>
      </c>
      <c r="H317" s="244">
        <f>SalesTracker!H321</f>
        <v>0</v>
      </c>
      <c r="I317" s="32">
        <f>SalesTracker!J321</f>
        <v>0</v>
      </c>
      <c r="J317" s="32">
        <f>SalesTracker!K321</f>
        <v>0</v>
      </c>
      <c r="K317" s="32">
        <f>SalesTracker!L321</f>
        <v>0</v>
      </c>
      <c r="L317" s="32">
        <f>SalesTracker!M321</f>
        <v>0</v>
      </c>
      <c r="M317" s="32">
        <f>SalesTracker!Q321</f>
        <v>0</v>
      </c>
      <c r="N317" s="254">
        <f>SalesTracker!T321</f>
        <v>0</v>
      </c>
      <c r="O317" s="255">
        <f>SalesTracker!W321</f>
        <v>0</v>
      </c>
      <c r="P317" s="26">
        <f>SalesTracker!X321</f>
        <v>0</v>
      </c>
      <c r="Q317" s="194"/>
    </row>
    <row r="318" spans="1:17" s="23" customFormat="1" x14ac:dyDescent="0.25">
      <c r="A318" s="109">
        <f>SalesTracker!B322</f>
        <v>20160314</v>
      </c>
      <c r="B318" s="279"/>
      <c r="C318" s="32">
        <f>SalesTracker!C322</f>
        <v>0</v>
      </c>
      <c r="D318" s="32">
        <f>SalesTracker!D322</f>
        <v>0</v>
      </c>
      <c r="E318" s="32">
        <f>SalesTracker!E322</f>
        <v>0</v>
      </c>
      <c r="F318" s="32">
        <f>SalesTracker!F322</f>
        <v>0</v>
      </c>
      <c r="G318" s="244">
        <f>SalesTracker!G322</f>
        <v>0</v>
      </c>
      <c r="H318" s="244">
        <f>SalesTracker!H322</f>
        <v>0</v>
      </c>
      <c r="I318" s="32">
        <f>SalesTracker!J322</f>
        <v>0</v>
      </c>
      <c r="J318" s="32">
        <f>SalesTracker!K322</f>
        <v>0</v>
      </c>
      <c r="K318" s="32">
        <f>SalesTracker!L322</f>
        <v>0</v>
      </c>
      <c r="L318" s="32">
        <f>SalesTracker!M322</f>
        <v>0</v>
      </c>
      <c r="M318" s="32">
        <f>SalesTracker!Q322</f>
        <v>0</v>
      </c>
      <c r="N318" s="254">
        <f>SalesTracker!T322</f>
        <v>0</v>
      </c>
      <c r="O318" s="255">
        <f>SalesTracker!W322</f>
        <v>0</v>
      </c>
      <c r="P318" s="26">
        <f>SalesTracker!X322</f>
        <v>0</v>
      </c>
      <c r="Q318" s="194"/>
    </row>
    <row r="319" spans="1:17" s="23" customFormat="1" x14ac:dyDescent="0.25">
      <c r="A319" s="109">
        <f>SalesTracker!B323</f>
        <v>20160315</v>
      </c>
      <c r="B319" s="279"/>
      <c r="C319" s="32">
        <f>SalesTracker!C323</f>
        <v>0</v>
      </c>
      <c r="D319" s="32">
        <f>SalesTracker!D323</f>
        <v>0</v>
      </c>
      <c r="E319" s="32">
        <f>SalesTracker!E323</f>
        <v>0</v>
      </c>
      <c r="F319" s="32">
        <f>SalesTracker!F323</f>
        <v>0</v>
      </c>
      <c r="G319" s="244">
        <f>SalesTracker!G323</f>
        <v>0</v>
      </c>
      <c r="H319" s="244">
        <f>SalesTracker!H323</f>
        <v>0</v>
      </c>
      <c r="I319" s="32">
        <f>SalesTracker!J323</f>
        <v>0</v>
      </c>
      <c r="J319" s="32">
        <f>SalesTracker!K323</f>
        <v>0</v>
      </c>
      <c r="K319" s="32">
        <f>SalesTracker!L323</f>
        <v>0</v>
      </c>
      <c r="L319" s="32">
        <f>SalesTracker!M323</f>
        <v>0</v>
      </c>
      <c r="M319" s="32">
        <f>SalesTracker!Q323</f>
        <v>0</v>
      </c>
      <c r="N319" s="254">
        <f>SalesTracker!T323</f>
        <v>0</v>
      </c>
      <c r="O319" s="255">
        <f>SalesTracker!W323</f>
        <v>0</v>
      </c>
      <c r="P319" s="26">
        <f>SalesTracker!X323</f>
        <v>0</v>
      </c>
      <c r="Q319" s="194"/>
    </row>
    <row r="320" spans="1:17" s="23" customFormat="1" x14ac:dyDescent="0.25">
      <c r="A320" s="109">
        <f>SalesTracker!B324</f>
        <v>20160316</v>
      </c>
      <c r="B320" s="279"/>
      <c r="C320" s="32">
        <f>SalesTracker!C324</f>
        <v>0</v>
      </c>
      <c r="D320" s="32">
        <f>SalesTracker!D324</f>
        <v>0</v>
      </c>
      <c r="E320" s="32">
        <f>SalesTracker!E324</f>
        <v>0</v>
      </c>
      <c r="F320" s="32">
        <f>SalesTracker!F324</f>
        <v>0</v>
      </c>
      <c r="G320" s="244">
        <f>SalesTracker!G324</f>
        <v>0</v>
      </c>
      <c r="H320" s="244">
        <f>SalesTracker!H324</f>
        <v>0</v>
      </c>
      <c r="I320" s="32">
        <f>SalesTracker!J324</f>
        <v>0</v>
      </c>
      <c r="J320" s="32">
        <f>SalesTracker!K324</f>
        <v>0</v>
      </c>
      <c r="K320" s="32">
        <f>SalesTracker!L324</f>
        <v>0</v>
      </c>
      <c r="L320" s="32">
        <f>SalesTracker!M324</f>
        <v>0</v>
      </c>
      <c r="M320" s="32">
        <f>SalesTracker!Q324</f>
        <v>0</v>
      </c>
      <c r="N320" s="254">
        <f>SalesTracker!T324</f>
        <v>0</v>
      </c>
      <c r="O320" s="255">
        <f>SalesTracker!W324</f>
        <v>0</v>
      </c>
      <c r="P320" s="26">
        <f>SalesTracker!X324</f>
        <v>0</v>
      </c>
      <c r="Q320" s="194"/>
    </row>
    <row r="321" spans="1:17" s="23" customFormat="1" x14ac:dyDescent="0.25">
      <c r="A321" s="109">
        <f>SalesTracker!B325</f>
        <v>20160317</v>
      </c>
      <c r="B321" s="279"/>
      <c r="C321" s="32">
        <f>SalesTracker!C325</f>
        <v>0</v>
      </c>
      <c r="D321" s="32">
        <f>SalesTracker!D325</f>
        <v>0</v>
      </c>
      <c r="E321" s="32">
        <f>SalesTracker!E325</f>
        <v>0</v>
      </c>
      <c r="F321" s="32">
        <f>SalesTracker!F325</f>
        <v>0</v>
      </c>
      <c r="G321" s="244">
        <f>SalesTracker!G325</f>
        <v>0</v>
      </c>
      <c r="H321" s="244">
        <f>SalesTracker!H325</f>
        <v>0</v>
      </c>
      <c r="I321" s="32">
        <f>SalesTracker!J325</f>
        <v>0</v>
      </c>
      <c r="J321" s="32">
        <f>SalesTracker!K325</f>
        <v>0</v>
      </c>
      <c r="K321" s="32">
        <f>SalesTracker!L325</f>
        <v>0</v>
      </c>
      <c r="L321" s="32">
        <f>SalesTracker!M325</f>
        <v>0</v>
      </c>
      <c r="M321" s="32">
        <f>SalesTracker!Q325</f>
        <v>0</v>
      </c>
      <c r="N321" s="254">
        <f>SalesTracker!T325</f>
        <v>0</v>
      </c>
      <c r="O321" s="255">
        <f>SalesTracker!W325</f>
        <v>0</v>
      </c>
      <c r="P321" s="26">
        <f>SalesTracker!X325</f>
        <v>0</v>
      </c>
      <c r="Q321" s="194"/>
    </row>
    <row r="322" spans="1:17" s="23" customFormat="1" x14ac:dyDescent="0.25">
      <c r="A322" s="109">
        <f>SalesTracker!B326</f>
        <v>20160318</v>
      </c>
      <c r="B322" s="279"/>
      <c r="C322" s="32">
        <f>SalesTracker!C326</f>
        <v>0</v>
      </c>
      <c r="D322" s="32">
        <f>SalesTracker!D326</f>
        <v>0</v>
      </c>
      <c r="E322" s="32">
        <f>SalesTracker!E326</f>
        <v>0</v>
      </c>
      <c r="F322" s="32">
        <f>SalesTracker!F326</f>
        <v>0</v>
      </c>
      <c r="G322" s="244">
        <f>SalesTracker!G326</f>
        <v>0</v>
      </c>
      <c r="H322" s="244">
        <f>SalesTracker!H326</f>
        <v>0</v>
      </c>
      <c r="I322" s="32">
        <f>SalesTracker!J326</f>
        <v>0</v>
      </c>
      <c r="J322" s="32">
        <f>SalesTracker!K326</f>
        <v>0</v>
      </c>
      <c r="K322" s="32">
        <f>SalesTracker!L326</f>
        <v>0</v>
      </c>
      <c r="L322" s="32">
        <f>SalesTracker!M326</f>
        <v>0</v>
      </c>
      <c r="M322" s="32">
        <f>SalesTracker!Q326</f>
        <v>0</v>
      </c>
      <c r="N322" s="254">
        <f>SalesTracker!T326</f>
        <v>0</v>
      </c>
      <c r="O322" s="255">
        <f>SalesTracker!W326</f>
        <v>0</v>
      </c>
      <c r="P322" s="26">
        <f>SalesTracker!X326</f>
        <v>0</v>
      </c>
      <c r="Q322" s="194"/>
    </row>
    <row r="323" spans="1:17" s="23" customFormat="1" x14ac:dyDescent="0.25">
      <c r="A323" s="109">
        <f>SalesTracker!B327</f>
        <v>20160319</v>
      </c>
      <c r="B323" s="279"/>
      <c r="C323" s="32">
        <f>SalesTracker!C327</f>
        <v>0</v>
      </c>
      <c r="D323" s="32">
        <f>SalesTracker!D327</f>
        <v>0</v>
      </c>
      <c r="E323" s="32">
        <f>SalesTracker!E327</f>
        <v>0</v>
      </c>
      <c r="F323" s="32">
        <f>SalesTracker!F327</f>
        <v>0</v>
      </c>
      <c r="G323" s="244">
        <f>SalesTracker!G327</f>
        <v>0</v>
      </c>
      <c r="H323" s="244">
        <f>SalesTracker!H327</f>
        <v>0</v>
      </c>
      <c r="I323" s="32">
        <f>SalesTracker!J327</f>
        <v>0</v>
      </c>
      <c r="J323" s="32">
        <f>SalesTracker!K327</f>
        <v>0</v>
      </c>
      <c r="K323" s="32">
        <f>SalesTracker!L327</f>
        <v>0</v>
      </c>
      <c r="L323" s="32">
        <f>SalesTracker!M327</f>
        <v>0</v>
      </c>
      <c r="M323" s="32">
        <f>SalesTracker!Q327</f>
        <v>0</v>
      </c>
      <c r="N323" s="254">
        <f>SalesTracker!T327</f>
        <v>0</v>
      </c>
      <c r="O323" s="255">
        <f>SalesTracker!W327</f>
        <v>0</v>
      </c>
      <c r="P323" s="26">
        <f>SalesTracker!X327</f>
        <v>0</v>
      </c>
      <c r="Q323" s="194"/>
    </row>
    <row r="324" spans="1:17" s="23" customFormat="1" x14ac:dyDescent="0.25">
      <c r="A324" s="109">
        <f>SalesTracker!B328</f>
        <v>20160320</v>
      </c>
      <c r="B324" s="279"/>
      <c r="C324" s="32">
        <f>SalesTracker!C328</f>
        <v>0</v>
      </c>
      <c r="D324" s="32">
        <f>SalesTracker!D328</f>
        <v>0</v>
      </c>
      <c r="E324" s="32">
        <f>SalesTracker!E328</f>
        <v>0</v>
      </c>
      <c r="F324" s="32">
        <f>SalesTracker!F328</f>
        <v>0</v>
      </c>
      <c r="G324" s="244">
        <f>SalesTracker!G328</f>
        <v>0</v>
      </c>
      <c r="H324" s="244">
        <f>SalesTracker!H328</f>
        <v>0</v>
      </c>
      <c r="I324" s="32">
        <f>SalesTracker!J328</f>
        <v>0</v>
      </c>
      <c r="J324" s="32">
        <f>SalesTracker!K328</f>
        <v>0</v>
      </c>
      <c r="K324" s="32">
        <f>SalesTracker!L328</f>
        <v>0</v>
      </c>
      <c r="L324" s="32">
        <f>SalesTracker!M328</f>
        <v>0</v>
      </c>
      <c r="M324" s="32">
        <f>SalesTracker!Q328</f>
        <v>0</v>
      </c>
      <c r="N324" s="254">
        <f>SalesTracker!T328</f>
        <v>0</v>
      </c>
      <c r="O324" s="255">
        <f>SalesTracker!W328</f>
        <v>0</v>
      </c>
      <c r="P324" s="26">
        <f>SalesTracker!X328</f>
        <v>0</v>
      </c>
      <c r="Q324" s="194"/>
    </row>
    <row r="325" spans="1:17" s="23" customFormat="1" x14ac:dyDescent="0.25">
      <c r="A325" s="109">
        <f>SalesTracker!B329</f>
        <v>20160321</v>
      </c>
      <c r="B325" s="279"/>
      <c r="C325" s="32">
        <f>SalesTracker!C329</f>
        <v>0</v>
      </c>
      <c r="D325" s="32">
        <f>SalesTracker!D329</f>
        <v>0</v>
      </c>
      <c r="E325" s="32">
        <f>SalesTracker!E329</f>
        <v>0</v>
      </c>
      <c r="F325" s="32">
        <f>SalesTracker!F329</f>
        <v>0</v>
      </c>
      <c r="G325" s="244">
        <f>SalesTracker!G329</f>
        <v>0</v>
      </c>
      <c r="H325" s="244">
        <f>SalesTracker!H329</f>
        <v>0</v>
      </c>
      <c r="I325" s="32">
        <f>SalesTracker!J329</f>
        <v>0</v>
      </c>
      <c r="J325" s="32">
        <f>SalesTracker!K329</f>
        <v>0</v>
      </c>
      <c r="K325" s="32">
        <f>SalesTracker!L329</f>
        <v>0</v>
      </c>
      <c r="L325" s="32">
        <f>SalesTracker!M329</f>
        <v>0</v>
      </c>
      <c r="M325" s="32">
        <f>SalesTracker!Q329</f>
        <v>0</v>
      </c>
      <c r="N325" s="254">
        <f>SalesTracker!T329</f>
        <v>0</v>
      </c>
      <c r="O325" s="255">
        <f>SalesTracker!W329</f>
        <v>0</v>
      </c>
      <c r="P325" s="26">
        <f>SalesTracker!X329</f>
        <v>0</v>
      </c>
      <c r="Q325" s="194"/>
    </row>
    <row r="326" spans="1:17" s="23" customFormat="1" x14ac:dyDescent="0.25">
      <c r="A326" s="109">
        <f>SalesTracker!B330</f>
        <v>20160322</v>
      </c>
      <c r="B326" s="279"/>
      <c r="C326" s="32">
        <f>SalesTracker!C330</f>
        <v>0</v>
      </c>
      <c r="D326" s="32">
        <f>SalesTracker!D330</f>
        <v>0</v>
      </c>
      <c r="E326" s="32">
        <f>SalesTracker!E330</f>
        <v>0</v>
      </c>
      <c r="F326" s="32">
        <f>SalesTracker!F330</f>
        <v>0</v>
      </c>
      <c r="G326" s="244">
        <f>SalesTracker!G330</f>
        <v>0</v>
      </c>
      <c r="H326" s="244">
        <f>SalesTracker!H330</f>
        <v>0</v>
      </c>
      <c r="I326" s="32">
        <f>SalesTracker!J330</f>
        <v>0</v>
      </c>
      <c r="J326" s="32">
        <f>SalesTracker!K330</f>
        <v>0</v>
      </c>
      <c r="K326" s="32">
        <f>SalesTracker!L330</f>
        <v>0</v>
      </c>
      <c r="L326" s="32">
        <f>SalesTracker!M330</f>
        <v>0</v>
      </c>
      <c r="M326" s="32">
        <f>SalesTracker!Q330</f>
        <v>0</v>
      </c>
      <c r="N326" s="254">
        <f>SalesTracker!T330</f>
        <v>0</v>
      </c>
      <c r="O326" s="255">
        <f>SalesTracker!W330</f>
        <v>0</v>
      </c>
      <c r="P326" s="26">
        <f>SalesTracker!X330</f>
        <v>0</v>
      </c>
      <c r="Q326" s="194"/>
    </row>
    <row r="327" spans="1:17" s="23" customFormat="1" x14ac:dyDescent="0.25">
      <c r="A327" s="109">
        <f>SalesTracker!B331</f>
        <v>20160323</v>
      </c>
      <c r="B327" s="279"/>
      <c r="C327" s="32">
        <f>SalesTracker!C331</f>
        <v>0</v>
      </c>
      <c r="D327" s="32">
        <f>SalesTracker!D331</f>
        <v>0</v>
      </c>
      <c r="E327" s="32">
        <f>SalesTracker!E331</f>
        <v>0</v>
      </c>
      <c r="F327" s="32">
        <f>SalesTracker!F331</f>
        <v>0</v>
      </c>
      <c r="G327" s="244">
        <f>SalesTracker!G331</f>
        <v>0</v>
      </c>
      <c r="H327" s="244">
        <f>SalesTracker!H331</f>
        <v>0</v>
      </c>
      <c r="I327" s="32">
        <f>SalesTracker!J331</f>
        <v>0</v>
      </c>
      <c r="J327" s="32">
        <f>SalesTracker!K331</f>
        <v>0</v>
      </c>
      <c r="K327" s="32">
        <f>SalesTracker!L331</f>
        <v>0</v>
      </c>
      <c r="L327" s="32">
        <f>SalesTracker!M331</f>
        <v>0</v>
      </c>
      <c r="M327" s="32">
        <f>SalesTracker!Q331</f>
        <v>0</v>
      </c>
      <c r="N327" s="254">
        <f>SalesTracker!T331</f>
        <v>0</v>
      </c>
      <c r="O327" s="255">
        <f>SalesTracker!W331</f>
        <v>0</v>
      </c>
      <c r="P327" s="26">
        <f>SalesTracker!X331</f>
        <v>0</v>
      </c>
      <c r="Q327" s="194"/>
    </row>
    <row r="328" spans="1:17" s="23" customFormat="1" x14ac:dyDescent="0.25">
      <c r="A328" s="109">
        <f>SalesTracker!B332</f>
        <v>20160324</v>
      </c>
      <c r="B328" s="279"/>
      <c r="C328" s="32">
        <f>SalesTracker!C332</f>
        <v>0</v>
      </c>
      <c r="D328" s="32">
        <f>SalesTracker!D332</f>
        <v>0</v>
      </c>
      <c r="E328" s="32">
        <f>SalesTracker!E332</f>
        <v>0</v>
      </c>
      <c r="F328" s="32">
        <f>SalesTracker!F332</f>
        <v>0</v>
      </c>
      <c r="G328" s="244">
        <f>SalesTracker!G332</f>
        <v>0</v>
      </c>
      <c r="H328" s="244">
        <f>SalesTracker!H332</f>
        <v>0</v>
      </c>
      <c r="I328" s="32">
        <f>SalesTracker!J332</f>
        <v>0</v>
      </c>
      <c r="J328" s="32">
        <f>SalesTracker!K332</f>
        <v>0</v>
      </c>
      <c r="K328" s="32">
        <f>SalesTracker!L332</f>
        <v>0</v>
      </c>
      <c r="L328" s="32">
        <f>SalesTracker!M332</f>
        <v>0</v>
      </c>
      <c r="M328" s="32">
        <f>SalesTracker!Q332</f>
        <v>0</v>
      </c>
      <c r="N328" s="254">
        <f>SalesTracker!T332</f>
        <v>0</v>
      </c>
      <c r="O328" s="255">
        <f>SalesTracker!W332</f>
        <v>0</v>
      </c>
      <c r="P328" s="26">
        <f>SalesTracker!X332</f>
        <v>0</v>
      </c>
      <c r="Q328" s="194"/>
    </row>
    <row r="329" spans="1:17" s="23" customFormat="1" x14ac:dyDescent="0.25">
      <c r="A329" s="109">
        <f>SalesTracker!B333</f>
        <v>20160325</v>
      </c>
      <c r="B329" s="279"/>
      <c r="C329" s="32">
        <f>SalesTracker!C333</f>
        <v>0</v>
      </c>
      <c r="D329" s="32">
        <f>SalesTracker!D333</f>
        <v>0</v>
      </c>
      <c r="E329" s="32">
        <f>SalesTracker!E333</f>
        <v>0</v>
      </c>
      <c r="F329" s="32">
        <f>SalesTracker!F333</f>
        <v>0</v>
      </c>
      <c r="G329" s="244">
        <f>SalesTracker!G333</f>
        <v>0</v>
      </c>
      <c r="H329" s="244">
        <f>SalesTracker!H333</f>
        <v>0</v>
      </c>
      <c r="I329" s="32">
        <f>SalesTracker!J333</f>
        <v>0</v>
      </c>
      <c r="J329" s="32">
        <f>SalesTracker!K333</f>
        <v>0</v>
      </c>
      <c r="K329" s="32">
        <f>SalesTracker!L333</f>
        <v>0</v>
      </c>
      <c r="L329" s="32">
        <f>SalesTracker!M333</f>
        <v>0</v>
      </c>
      <c r="M329" s="32">
        <f>SalesTracker!Q333</f>
        <v>0</v>
      </c>
      <c r="N329" s="254">
        <f>SalesTracker!T333</f>
        <v>0</v>
      </c>
      <c r="O329" s="255">
        <f>SalesTracker!W333</f>
        <v>0</v>
      </c>
      <c r="P329" s="26">
        <f>SalesTracker!X333</f>
        <v>0</v>
      </c>
      <c r="Q329" s="194"/>
    </row>
    <row r="330" spans="1:17" s="23" customFormat="1" x14ac:dyDescent="0.25">
      <c r="A330" s="109">
        <f>SalesTracker!B334</f>
        <v>20160326</v>
      </c>
      <c r="B330" s="279"/>
      <c r="C330" s="32">
        <f>SalesTracker!C334</f>
        <v>0</v>
      </c>
      <c r="D330" s="32">
        <f>SalesTracker!D334</f>
        <v>0</v>
      </c>
      <c r="E330" s="32">
        <f>SalesTracker!E334</f>
        <v>0</v>
      </c>
      <c r="F330" s="32">
        <f>SalesTracker!F334</f>
        <v>0</v>
      </c>
      <c r="G330" s="244">
        <f>SalesTracker!G334</f>
        <v>0</v>
      </c>
      <c r="H330" s="244">
        <f>SalesTracker!H334</f>
        <v>0</v>
      </c>
      <c r="I330" s="32">
        <f>SalesTracker!J334</f>
        <v>0</v>
      </c>
      <c r="J330" s="32">
        <f>SalesTracker!K334</f>
        <v>0</v>
      </c>
      <c r="K330" s="32">
        <f>SalesTracker!L334</f>
        <v>0</v>
      </c>
      <c r="L330" s="32">
        <f>SalesTracker!M334</f>
        <v>0</v>
      </c>
      <c r="M330" s="32">
        <f>SalesTracker!Q334</f>
        <v>0</v>
      </c>
      <c r="N330" s="254">
        <f>SalesTracker!T334</f>
        <v>0</v>
      </c>
      <c r="O330" s="255">
        <f>SalesTracker!W334</f>
        <v>0</v>
      </c>
      <c r="P330" s="26">
        <f>SalesTracker!X334</f>
        <v>0</v>
      </c>
      <c r="Q330" s="194"/>
    </row>
    <row r="331" spans="1:17" s="23" customFormat="1" x14ac:dyDescent="0.25">
      <c r="A331" s="109">
        <f>SalesTracker!B335</f>
        <v>20160327</v>
      </c>
      <c r="B331" s="279"/>
      <c r="C331" s="32">
        <f>SalesTracker!C335</f>
        <v>0</v>
      </c>
      <c r="D331" s="32">
        <f>SalesTracker!D335</f>
        <v>0</v>
      </c>
      <c r="E331" s="32">
        <f>SalesTracker!E335</f>
        <v>0</v>
      </c>
      <c r="F331" s="32">
        <f>SalesTracker!F335</f>
        <v>0</v>
      </c>
      <c r="G331" s="244">
        <f>SalesTracker!G335</f>
        <v>0</v>
      </c>
      <c r="H331" s="244">
        <f>SalesTracker!H335</f>
        <v>0</v>
      </c>
      <c r="I331" s="32">
        <f>SalesTracker!J335</f>
        <v>0</v>
      </c>
      <c r="J331" s="32">
        <f>SalesTracker!K335</f>
        <v>0</v>
      </c>
      <c r="K331" s="32">
        <f>SalesTracker!L335</f>
        <v>0</v>
      </c>
      <c r="L331" s="32">
        <f>SalesTracker!M335</f>
        <v>0</v>
      </c>
      <c r="M331" s="32">
        <f>SalesTracker!Q335</f>
        <v>0</v>
      </c>
      <c r="N331" s="254">
        <f>SalesTracker!T335</f>
        <v>0</v>
      </c>
      <c r="O331" s="255">
        <f>SalesTracker!W335</f>
        <v>0</v>
      </c>
      <c r="P331" s="26">
        <f>SalesTracker!X335</f>
        <v>0</v>
      </c>
      <c r="Q331" s="194"/>
    </row>
    <row r="332" spans="1:17" s="23" customFormat="1" x14ac:dyDescent="0.25">
      <c r="A332" s="109">
        <f>SalesTracker!B336</f>
        <v>20160328</v>
      </c>
      <c r="B332" s="279"/>
      <c r="C332" s="32">
        <f>SalesTracker!C336</f>
        <v>0</v>
      </c>
      <c r="D332" s="32">
        <f>SalesTracker!D336</f>
        <v>0</v>
      </c>
      <c r="E332" s="32">
        <f>SalesTracker!E336</f>
        <v>0</v>
      </c>
      <c r="F332" s="32">
        <f>SalesTracker!F336</f>
        <v>0</v>
      </c>
      <c r="G332" s="244">
        <f>SalesTracker!G336</f>
        <v>0</v>
      </c>
      <c r="H332" s="244">
        <f>SalesTracker!H336</f>
        <v>0</v>
      </c>
      <c r="I332" s="32">
        <f>SalesTracker!J336</f>
        <v>0</v>
      </c>
      <c r="J332" s="32">
        <f>SalesTracker!K336</f>
        <v>0</v>
      </c>
      <c r="K332" s="32">
        <f>SalesTracker!L336</f>
        <v>0</v>
      </c>
      <c r="L332" s="32">
        <f>SalesTracker!M336</f>
        <v>0</v>
      </c>
      <c r="M332" s="32">
        <f>SalesTracker!Q336</f>
        <v>0</v>
      </c>
      <c r="N332" s="254">
        <f>SalesTracker!T336</f>
        <v>0</v>
      </c>
      <c r="O332" s="255">
        <f>SalesTracker!W336</f>
        <v>0</v>
      </c>
      <c r="P332" s="26">
        <f>SalesTracker!X336</f>
        <v>0</v>
      </c>
      <c r="Q332" s="194"/>
    </row>
    <row r="333" spans="1:17" s="23" customFormat="1" x14ac:dyDescent="0.25">
      <c r="A333" s="109">
        <f>SalesTracker!B337</f>
        <v>20160329</v>
      </c>
      <c r="B333" s="279"/>
      <c r="C333" s="32">
        <f>SalesTracker!C337</f>
        <v>0</v>
      </c>
      <c r="D333" s="32">
        <f>SalesTracker!D337</f>
        <v>0</v>
      </c>
      <c r="E333" s="32">
        <f>SalesTracker!E337</f>
        <v>0</v>
      </c>
      <c r="F333" s="32">
        <f>SalesTracker!F337</f>
        <v>0</v>
      </c>
      <c r="G333" s="244">
        <f>SalesTracker!G337</f>
        <v>0</v>
      </c>
      <c r="H333" s="244">
        <f>SalesTracker!H337</f>
        <v>0</v>
      </c>
      <c r="I333" s="32">
        <f>SalesTracker!J337</f>
        <v>0</v>
      </c>
      <c r="J333" s="32">
        <f>SalesTracker!K337</f>
        <v>0</v>
      </c>
      <c r="K333" s="32">
        <f>SalesTracker!L337</f>
        <v>0</v>
      </c>
      <c r="L333" s="32">
        <f>SalesTracker!M337</f>
        <v>0</v>
      </c>
      <c r="M333" s="32">
        <f>SalesTracker!Q337</f>
        <v>0</v>
      </c>
      <c r="N333" s="254">
        <f>SalesTracker!T337</f>
        <v>0</v>
      </c>
      <c r="O333" s="255">
        <f>SalesTracker!W337</f>
        <v>0</v>
      </c>
      <c r="P333" s="26">
        <f>SalesTracker!X337</f>
        <v>0</v>
      </c>
      <c r="Q333" s="194"/>
    </row>
    <row r="334" spans="1:17" s="23" customFormat="1" x14ac:dyDescent="0.25">
      <c r="A334" s="109">
        <f>SalesTracker!B338</f>
        <v>20160330</v>
      </c>
      <c r="B334" s="279"/>
      <c r="C334" s="32">
        <f>SalesTracker!C338</f>
        <v>0</v>
      </c>
      <c r="D334" s="32">
        <f>SalesTracker!D338</f>
        <v>0</v>
      </c>
      <c r="E334" s="32">
        <f>SalesTracker!E338</f>
        <v>0</v>
      </c>
      <c r="F334" s="32">
        <f>SalesTracker!F338</f>
        <v>0</v>
      </c>
      <c r="G334" s="244">
        <f>SalesTracker!G338</f>
        <v>0</v>
      </c>
      <c r="H334" s="244">
        <f>SalesTracker!H338</f>
        <v>0</v>
      </c>
      <c r="I334" s="32">
        <f>SalesTracker!J338</f>
        <v>0</v>
      </c>
      <c r="J334" s="32">
        <f>SalesTracker!K338</f>
        <v>0</v>
      </c>
      <c r="K334" s="32">
        <f>SalesTracker!L338</f>
        <v>0</v>
      </c>
      <c r="L334" s="32">
        <f>SalesTracker!M338</f>
        <v>0</v>
      </c>
      <c r="M334" s="32">
        <f>SalesTracker!Q338</f>
        <v>0</v>
      </c>
      <c r="N334" s="254">
        <f>SalesTracker!T338</f>
        <v>0</v>
      </c>
      <c r="O334" s="255">
        <f>SalesTracker!W338</f>
        <v>0</v>
      </c>
      <c r="P334" s="26">
        <f>SalesTracker!X338</f>
        <v>0</v>
      </c>
      <c r="Q334" s="194"/>
    </row>
    <row r="335" spans="1:17" s="23" customFormat="1" x14ac:dyDescent="0.25">
      <c r="A335" s="109">
        <f>SalesTracker!B339</f>
        <v>20160331</v>
      </c>
      <c r="B335" s="279"/>
      <c r="C335" s="32">
        <f>SalesTracker!C339</f>
        <v>0</v>
      </c>
      <c r="D335" s="32">
        <f>SalesTracker!D339</f>
        <v>0</v>
      </c>
      <c r="E335" s="32">
        <f>SalesTracker!E339</f>
        <v>0</v>
      </c>
      <c r="F335" s="32">
        <f>SalesTracker!F339</f>
        <v>0</v>
      </c>
      <c r="G335" s="244">
        <f>SalesTracker!G339</f>
        <v>0</v>
      </c>
      <c r="H335" s="244">
        <f>SalesTracker!H339</f>
        <v>0</v>
      </c>
      <c r="I335" s="32">
        <f>SalesTracker!J339</f>
        <v>0</v>
      </c>
      <c r="J335" s="32">
        <f>SalesTracker!K339</f>
        <v>0</v>
      </c>
      <c r="K335" s="32">
        <f>SalesTracker!L339</f>
        <v>0</v>
      </c>
      <c r="L335" s="32">
        <f>SalesTracker!M339</f>
        <v>0</v>
      </c>
      <c r="M335" s="32">
        <f>SalesTracker!Q339</f>
        <v>0</v>
      </c>
      <c r="N335" s="254">
        <f>SalesTracker!T339</f>
        <v>0</v>
      </c>
      <c r="O335" s="255">
        <f>SalesTracker!W339</f>
        <v>0</v>
      </c>
      <c r="P335" s="26">
        <f>SalesTracker!X339</f>
        <v>0</v>
      </c>
      <c r="Q335" s="194"/>
    </row>
    <row r="336" spans="1:17" s="23" customFormat="1" x14ac:dyDescent="0.25">
      <c r="A336" s="109">
        <f>SalesTracker!B340</f>
        <v>20160332</v>
      </c>
      <c r="B336" s="279"/>
      <c r="C336" s="32">
        <f>SalesTracker!C340</f>
        <v>0</v>
      </c>
      <c r="D336" s="32">
        <f>SalesTracker!D340</f>
        <v>0</v>
      </c>
      <c r="E336" s="32">
        <f>SalesTracker!E340</f>
        <v>0</v>
      </c>
      <c r="F336" s="32">
        <f>SalesTracker!F340</f>
        <v>0</v>
      </c>
      <c r="G336" s="244">
        <f>SalesTracker!G340</f>
        <v>0</v>
      </c>
      <c r="H336" s="244">
        <f>SalesTracker!H340</f>
        <v>0</v>
      </c>
      <c r="I336" s="32">
        <f>SalesTracker!J340</f>
        <v>0</v>
      </c>
      <c r="J336" s="32">
        <f>SalesTracker!K340</f>
        <v>0</v>
      </c>
      <c r="K336" s="32">
        <f>SalesTracker!L340</f>
        <v>0</v>
      </c>
      <c r="L336" s="32">
        <f>SalesTracker!M340</f>
        <v>0</v>
      </c>
      <c r="M336" s="32">
        <f>SalesTracker!Q340</f>
        <v>0</v>
      </c>
      <c r="N336" s="254">
        <f>SalesTracker!T340</f>
        <v>0</v>
      </c>
      <c r="O336" s="255">
        <f>SalesTracker!W340</f>
        <v>0</v>
      </c>
      <c r="P336" s="26">
        <f>SalesTracker!X340</f>
        <v>0</v>
      </c>
      <c r="Q336" s="194"/>
    </row>
    <row r="337" spans="1:17" s="23" customFormat="1" x14ac:dyDescent="0.25">
      <c r="A337" s="109">
        <f>SalesTracker!B341</f>
        <v>20160333</v>
      </c>
      <c r="B337" s="279"/>
      <c r="C337" s="32">
        <f>SalesTracker!C341</f>
        <v>0</v>
      </c>
      <c r="D337" s="32">
        <f>SalesTracker!D341</f>
        <v>0</v>
      </c>
      <c r="E337" s="32">
        <f>SalesTracker!E341</f>
        <v>0</v>
      </c>
      <c r="F337" s="32">
        <f>SalesTracker!F341</f>
        <v>0</v>
      </c>
      <c r="G337" s="244">
        <f>SalesTracker!G341</f>
        <v>0</v>
      </c>
      <c r="H337" s="244">
        <f>SalesTracker!H341</f>
        <v>0</v>
      </c>
      <c r="I337" s="32">
        <f>SalesTracker!J341</f>
        <v>0</v>
      </c>
      <c r="J337" s="32">
        <f>SalesTracker!K341</f>
        <v>0</v>
      </c>
      <c r="K337" s="32">
        <f>SalesTracker!L341</f>
        <v>0</v>
      </c>
      <c r="L337" s="32">
        <f>SalesTracker!M341</f>
        <v>0</v>
      </c>
      <c r="M337" s="32">
        <f>SalesTracker!Q341</f>
        <v>0</v>
      </c>
      <c r="N337" s="254">
        <f>SalesTracker!T341</f>
        <v>0</v>
      </c>
      <c r="O337" s="255">
        <f>SalesTracker!W341</f>
        <v>0</v>
      </c>
      <c r="P337" s="26">
        <f>SalesTracker!X341</f>
        <v>0</v>
      </c>
      <c r="Q337" s="194"/>
    </row>
    <row r="338" spans="1:17" s="23" customFormat="1" x14ac:dyDescent="0.25">
      <c r="A338" s="109">
        <f>SalesTracker!B342</f>
        <v>20160334</v>
      </c>
      <c r="B338" s="279"/>
      <c r="C338" s="32">
        <f>SalesTracker!C342</f>
        <v>0</v>
      </c>
      <c r="D338" s="32">
        <f>SalesTracker!D342</f>
        <v>0</v>
      </c>
      <c r="E338" s="32">
        <f>SalesTracker!E342</f>
        <v>0</v>
      </c>
      <c r="F338" s="32">
        <f>SalesTracker!F342</f>
        <v>0</v>
      </c>
      <c r="G338" s="244">
        <f>SalesTracker!G342</f>
        <v>0</v>
      </c>
      <c r="H338" s="244">
        <f>SalesTracker!H342</f>
        <v>0</v>
      </c>
      <c r="I338" s="32">
        <f>SalesTracker!J342</f>
        <v>0</v>
      </c>
      <c r="J338" s="32">
        <f>SalesTracker!K342</f>
        <v>0</v>
      </c>
      <c r="K338" s="32">
        <f>SalesTracker!L342</f>
        <v>0</v>
      </c>
      <c r="L338" s="32">
        <f>SalesTracker!M342</f>
        <v>0</v>
      </c>
      <c r="M338" s="32">
        <f>SalesTracker!Q342</f>
        <v>0</v>
      </c>
      <c r="N338" s="254">
        <f>SalesTracker!T342</f>
        <v>0</v>
      </c>
      <c r="O338" s="255">
        <f>SalesTracker!W342</f>
        <v>0</v>
      </c>
      <c r="P338" s="26">
        <f>SalesTracker!X342</f>
        <v>0</v>
      </c>
      <c r="Q338" s="194"/>
    </row>
    <row r="339" spans="1:17" s="23" customFormat="1" x14ac:dyDescent="0.25">
      <c r="A339" s="109">
        <f>SalesTracker!B343</f>
        <v>20160335</v>
      </c>
      <c r="B339" s="279"/>
      <c r="C339" s="32">
        <f>SalesTracker!C343</f>
        <v>0</v>
      </c>
      <c r="D339" s="32">
        <f>SalesTracker!D343</f>
        <v>0</v>
      </c>
      <c r="E339" s="32">
        <f>SalesTracker!E343</f>
        <v>0</v>
      </c>
      <c r="F339" s="32">
        <f>SalesTracker!F343</f>
        <v>0</v>
      </c>
      <c r="G339" s="244">
        <f>SalesTracker!G343</f>
        <v>0</v>
      </c>
      <c r="H339" s="244">
        <f>SalesTracker!H343</f>
        <v>0</v>
      </c>
      <c r="I339" s="32">
        <f>SalesTracker!J343</f>
        <v>0</v>
      </c>
      <c r="J339" s="32">
        <f>SalesTracker!L343</f>
        <v>0</v>
      </c>
      <c r="K339" s="32" t="e">
        <f>SalesTracker!#REF!</f>
        <v>#REF!</v>
      </c>
      <c r="L339" s="32">
        <f>SalesTracker!M343</f>
        <v>0</v>
      </c>
      <c r="M339" s="32">
        <f>SalesTracker!Q343</f>
        <v>0</v>
      </c>
      <c r="N339" s="254">
        <f>SalesTracker!T343</f>
        <v>0</v>
      </c>
      <c r="O339" s="255">
        <f>SalesTracker!W343</f>
        <v>0</v>
      </c>
      <c r="P339" s="26">
        <f>SalesTracker!X343</f>
        <v>0</v>
      </c>
      <c r="Q339" s="194"/>
    </row>
    <row r="340" spans="1:17" s="23" customFormat="1" x14ac:dyDescent="0.25">
      <c r="A340" s="109">
        <f>SalesTracker!B344</f>
        <v>20160336</v>
      </c>
      <c r="B340" s="279"/>
      <c r="C340" s="32">
        <f>SalesTracker!C344</f>
        <v>0</v>
      </c>
      <c r="D340" s="32">
        <f>SalesTracker!D344</f>
        <v>0</v>
      </c>
      <c r="E340" s="32">
        <f>SalesTracker!E344</f>
        <v>0</v>
      </c>
      <c r="F340" s="32">
        <f>SalesTracker!F344</f>
        <v>0</v>
      </c>
      <c r="G340" s="244">
        <f>SalesTracker!G344</f>
        <v>0</v>
      </c>
      <c r="H340" s="244">
        <f>SalesTracker!H344</f>
        <v>0</v>
      </c>
      <c r="I340" s="32">
        <f>SalesTracker!J344</f>
        <v>0</v>
      </c>
      <c r="J340" s="32">
        <f>SalesTracker!K344</f>
        <v>0</v>
      </c>
      <c r="K340" s="32">
        <f>SalesTracker!L344</f>
        <v>0</v>
      </c>
      <c r="L340" s="32">
        <f>SalesTracker!M344</f>
        <v>0</v>
      </c>
      <c r="M340" s="32">
        <f>SalesTracker!Q344</f>
        <v>0</v>
      </c>
      <c r="N340" s="254">
        <f>SalesTracker!T344</f>
        <v>0</v>
      </c>
      <c r="O340" s="255">
        <f>SalesTracker!W344</f>
        <v>0</v>
      </c>
      <c r="P340" s="26">
        <f>SalesTracker!X344</f>
        <v>0</v>
      </c>
      <c r="Q340" s="194"/>
    </row>
    <row r="341" spans="1:17" s="23" customFormat="1" x14ac:dyDescent="0.25">
      <c r="A341" s="109">
        <f>SalesTracker!B345</f>
        <v>20160337</v>
      </c>
      <c r="B341" s="279"/>
      <c r="C341" s="32">
        <f>SalesTracker!C345</f>
        <v>0</v>
      </c>
      <c r="D341" s="32">
        <f>SalesTracker!D345</f>
        <v>0</v>
      </c>
      <c r="E341" s="32">
        <f>SalesTracker!E345</f>
        <v>0</v>
      </c>
      <c r="F341" s="32">
        <f>SalesTracker!F345</f>
        <v>0</v>
      </c>
      <c r="G341" s="244">
        <f>SalesTracker!G345</f>
        <v>0</v>
      </c>
      <c r="H341" s="244">
        <f>SalesTracker!H345</f>
        <v>0</v>
      </c>
      <c r="I341" s="32">
        <f>SalesTracker!J345</f>
        <v>0</v>
      </c>
      <c r="J341" s="32">
        <f>SalesTracker!K345</f>
        <v>0</v>
      </c>
      <c r="K341" s="32">
        <f>SalesTracker!L345</f>
        <v>0</v>
      </c>
      <c r="L341" s="32">
        <f>SalesTracker!M345</f>
        <v>0</v>
      </c>
      <c r="M341" s="32">
        <f>SalesTracker!Q345</f>
        <v>0</v>
      </c>
      <c r="N341" s="254">
        <f>SalesTracker!T345</f>
        <v>0</v>
      </c>
      <c r="O341" s="255">
        <f>SalesTracker!W345</f>
        <v>0</v>
      </c>
      <c r="P341" s="26">
        <f>SalesTracker!X345</f>
        <v>0</v>
      </c>
      <c r="Q341" s="194"/>
    </row>
    <row r="342" spans="1:17" s="23" customFormat="1" x14ac:dyDescent="0.25">
      <c r="A342" s="109">
        <f>SalesTracker!B346</f>
        <v>20160338</v>
      </c>
      <c r="B342" s="279"/>
      <c r="C342" s="32">
        <f>SalesTracker!C346</f>
        <v>0</v>
      </c>
      <c r="D342" s="32">
        <f>SalesTracker!D346</f>
        <v>0</v>
      </c>
      <c r="E342" s="32">
        <f>SalesTracker!E346</f>
        <v>0</v>
      </c>
      <c r="F342" s="32">
        <f>SalesTracker!F346</f>
        <v>0</v>
      </c>
      <c r="G342" s="244">
        <f>SalesTracker!G346</f>
        <v>0</v>
      </c>
      <c r="H342" s="244">
        <f>SalesTracker!H346</f>
        <v>0</v>
      </c>
      <c r="I342" s="32">
        <f>SalesTracker!J346</f>
        <v>0</v>
      </c>
      <c r="J342" s="32">
        <f>SalesTracker!K346</f>
        <v>0</v>
      </c>
      <c r="K342" s="32">
        <f>SalesTracker!L346</f>
        <v>0</v>
      </c>
      <c r="L342" s="32">
        <f>SalesTracker!M346</f>
        <v>0</v>
      </c>
      <c r="M342" s="32">
        <f>SalesTracker!Q346</f>
        <v>0</v>
      </c>
      <c r="N342" s="254">
        <f>SalesTracker!T346</f>
        <v>0</v>
      </c>
      <c r="O342" s="255">
        <f>SalesTracker!W346</f>
        <v>0</v>
      </c>
      <c r="P342" s="26">
        <f>SalesTracker!X346</f>
        <v>0</v>
      </c>
      <c r="Q342" s="194"/>
    </row>
    <row r="343" spans="1:17" s="23" customFormat="1" x14ac:dyDescent="0.25">
      <c r="A343" s="109">
        <f>SalesTracker!B347</f>
        <v>20160339</v>
      </c>
      <c r="B343" s="279"/>
      <c r="C343" s="32">
        <f>SalesTracker!C347</f>
        <v>0</v>
      </c>
      <c r="D343" s="32">
        <f>SalesTracker!D347</f>
        <v>0</v>
      </c>
      <c r="E343" s="32">
        <f>SalesTracker!E347</f>
        <v>0</v>
      </c>
      <c r="F343" s="32">
        <f>SalesTracker!F347</f>
        <v>0</v>
      </c>
      <c r="G343" s="244">
        <f>SalesTracker!G347</f>
        <v>0</v>
      </c>
      <c r="H343" s="244">
        <f>SalesTracker!H347</f>
        <v>0</v>
      </c>
      <c r="I343" s="32">
        <f>SalesTracker!J347</f>
        <v>0</v>
      </c>
      <c r="J343" s="32">
        <f>SalesTracker!K347</f>
        <v>0</v>
      </c>
      <c r="K343" s="32">
        <f>SalesTracker!L347</f>
        <v>0</v>
      </c>
      <c r="L343" s="32">
        <f>SalesTracker!M347</f>
        <v>0</v>
      </c>
      <c r="M343" s="32">
        <f>SalesTracker!Q347</f>
        <v>0</v>
      </c>
      <c r="N343" s="254">
        <f>SalesTracker!T347</f>
        <v>0</v>
      </c>
      <c r="O343" s="255">
        <f>SalesTracker!W347</f>
        <v>0</v>
      </c>
      <c r="P343" s="26">
        <f>SalesTracker!X347</f>
        <v>0</v>
      </c>
      <c r="Q343" s="194"/>
    </row>
    <row r="344" spans="1:17" s="23" customFormat="1" x14ac:dyDescent="0.25">
      <c r="A344" s="109">
        <f>SalesTracker!B348</f>
        <v>20160340</v>
      </c>
      <c r="B344" s="279"/>
      <c r="C344" s="32">
        <f>SalesTracker!C348</f>
        <v>0</v>
      </c>
      <c r="D344" s="32">
        <f>SalesTracker!D348</f>
        <v>0</v>
      </c>
      <c r="E344" s="32">
        <f>SalesTracker!E348</f>
        <v>0</v>
      </c>
      <c r="F344" s="32">
        <f>SalesTracker!F348</f>
        <v>0</v>
      </c>
      <c r="G344" s="244">
        <f>SalesTracker!G348</f>
        <v>0</v>
      </c>
      <c r="H344" s="244">
        <f>SalesTracker!H348</f>
        <v>0</v>
      </c>
      <c r="I344" s="32">
        <f>SalesTracker!J348</f>
        <v>0</v>
      </c>
      <c r="J344" s="32">
        <f>SalesTracker!K348</f>
        <v>0</v>
      </c>
      <c r="K344" s="32">
        <f>SalesTracker!L348</f>
        <v>0</v>
      </c>
      <c r="L344" s="32">
        <f>SalesTracker!M348</f>
        <v>0</v>
      </c>
      <c r="M344" s="32">
        <f>SalesTracker!Q348</f>
        <v>0</v>
      </c>
      <c r="N344" s="254">
        <f>SalesTracker!T348</f>
        <v>0</v>
      </c>
      <c r="O344" s="255">
        <f>SalesTracker!W348</f>
        <v>0</v>
      </c>
      <c r="P344" s="26">
        <f>SalesTracker!X348</f>
        <v>0</v>
      </c>
      <c r="Q344" s="194"/>
    </row>
    <row r="345" spans="1:17" s="23" customFormat="1" x14ac:dyDescent="0.25">
      <c r="A345" s="109">
        <f>SalesTracker!B349</f>
        <v>20160341</v>
      </c>
      <c r="B345" s="279"/>
      <c r="C345" s="32">
        <f>SalesTracker!C349</f>
        <v>0</v>
      </c>
      <c r="D345" s="32">
        <f>SalesTracker!D349</f>
        <v>0</v>
      </c>
      <c r="E345" s="32">
        <f>SalesTracker!E349</f>
        <v>0</v>
      </c>
      <c r="F345" s="32">
        <f>SalesTracker!F349</f>
        <v>0</v>
      </c>
      <c r="G345" s="244">
        <f>SalesTracker!G349</f>
        <v>0</v>
      </c>
      <c r="H345" s="244">
        <f>SalesTracker!H349</f>
        <v>0</v>
      </c>
      <c r="I345" s="32">
        <f>SalesTracker!J349</f>
        <v>0</v>
      </c>
      <c r="J345" s="32">
        <f>SalesTracker!K349</f>
        <v>0</v>
      </c>
      <c r="K345" s="32">
        <f>SalesTracker!L349</f>
        <v>0</v>
      </c>
      <c r="L345" s="32">
        <f>SalesTracker!M349</f>
        <v>0</v>
      </c>
      <c r="M345" s="32">
        <f>SalesTracker!Q349</f>
        <v>0</v>
      </c>
      <c r="N345" s="254">
        <f>SalesTracker!T349</f>
        <v>0</v>
      </c>
      <c r="O345" s="255">
        <f>SalesTracker!W349</f>
        <v>0</v>
      </c>
      <c r="P345" s="26">
        <f>SalesTracker!X349</f>
        <v>0</v>
      </c>
      <c r="Q345" s="194"/>
    </row>
    <row r="346" spans="1:17" s="23" customFormat="1" x14ac:dyDescent="0.25">
      <c r="A346" s="109">
        <f>SalesTracker!B350</f>
        <v>20160342</v>
      </c>
      <c r="B346" s="279"/>
      <c r="C346" s="32">
        <f>SalesTracker!C350</f>
        <v>0</v>
      </c>
      <c r="D346" s="32">
        <f>SalesTracker!D350</f>
        <v>0</v>
      </c>
      <c r="E346" s="32">
        <f>SalesTracker!E350</f>
        <v>0</v>
      </c>
      <c r="F346" s="32">
        <f>SalesTracker!F350</f>
        <v>0</v>
      </c>
      <c r="G346" s="244">
        <f>SalesTracker!G350</f>
        <v>0</v>
      </c>
      <c r="H346" s="244">
        <f>SalesTracker!H350</f>
        <v>0</v>
      </c>
      <c r="I346" s="32">
        <f>SalesTracker!J350</f>
        <v>0</v>
      </c>
      <c r="J346" s="32">
        <f>SalesTracker!K350</f>
        <v>0</v>
      </c>
      <c r="K346" s="32">
        <f>SalesTracker!L350</f>
        <v>0</v>
      </c>
      <c r="L346" s="32">
        <f>SalesTracker!M350</f>
        <v>0</v>
      </c>
      <c r="M346" s="32">
        <f>SalesTracker!Q350</f>
        <v>0</v>
      </c>
      <c r="N346" s="254">
        <f>SalesTracker!T350</f>
        <v>0</v>
      </c>
      <c r="O346" s="255">
        <f>SalesTracker!W350</f>
        <v>0</v>
      </c>
      <c r="P346" s="26">
        <f>SalesTracker!X350</f>
        <v>0</v>
      </c>
      <c r="Q346" s="194"/>
    </row>
    <row r="347" spans="1:17" s="23" customFormat="1" x14ac:dyDescent="0.25">
      <c r="A347" s="109">
        <f>SalesTracker!B351</f>
        <v>20160343</v>
      </c>
      <c r="B347" s="279"/>
      <c r="C347" s="32">
        <f>SalesTracker!C351</f>
        <v>0</v>
      </c>
      <c r="D347" s="32">
        <f>SalesTracker!D351</f>
        <v>0</v>
      </c>
      <c r="E347" s="32">
        <f>SalesTracker!E351</f>
        <v>0</v>
      </c>
      <c r="F347" s="32">
        <f>SalesTracker!F351</f>
        <v>0</v>
      </c>
      <c r="G347" s="244">
        <f>SalesTracker!G351</f>
        <v>0</v>
      </c>
      <c r="H347" s="244">
        <f>SalesTracker!H351</f>
        <v>0</v>
      </c>
      <c r="I347" s="32">
        <f>SalesTracker!J351</f>
        <v>0</v>
      </c>
      <c r="J347" s="32">
        <f>SalesTracker!K351</f>
        <v>0</v>
      </c>
      <c r="K347" s="32">
        <f>SalesTracker!L351</f>
        <v>0</v>
      </c>
      <c r="L347" s="32">
        <f>SalesTracker!M351</f>
        <v>0</v>
      </c>
      <c r="M347" s="32">
        <f>SalesTracker!Q351</f>
        <v>0</v>
      </c>
      <c r="N347" s="254">
        <f>SalesTracker!T351</f>
        <v>0</v>
      </c>
      <c r="O347" s="255">
        <f>SalesTracker!W351</f>
        <v>0</v>
      </c>
      <c r="P347" s="26">
        <f>SalesTracker!X351</f>
        <v>0</v>
      </c>
      <c r="Q347" s="194"/>
    </row>
    <row r="348" spans="1:17" s="23" customFormat="1" x14ac:dyDescent="0.25">
      <c r="A348" s="109">
        <f>SalesTracker!B352</f>
        <v>20160344</v>
      </c>
      <c r="B348" s="279"/>
      <c r="C348" s="32">
        <f>SalesTracker!C352</f>
        <v>0</v>
      </c>
      <c r="D348" s="32">
        <f>SalesTracker!D352</f>
        <v>0</v>
      </c>
      <c r="E348" s="32">
        <f>SalesTracker!E352</f>
        <v>0</v>
      </c>
      <c r="F348" s="32">
        <f>SalesTracker!F352</f>
        <v>0</v>
      </c>
      <c r="G348" s="244">
        <f>SalesTracker!G352</f>
        <v>0</v>
      </c>
      <c r="H348" s="244">
        <f>SalesTracker!H352</f>
        <v>0</v>
      </c>
      <c r="I348" s="32">
        <f>SalesTracker!J352</f>
        <v>0</v>
      </c>
      <c r="J348" s="32">
        <f>SalesTracker!K352</f>
        <v>0</v>
      </c>
      <c r="K348" s="32">
        <f>SalesTracker!L352</f>
        <v>0</v>
      </c>
      <c r="L348" s="32">
        <f>SalesTracker!M352</f>
        <v>0</v>
      </c>
      <c r="M348" s="32">
        <f>SalesTracker!Q352</f>
        <v>0</v>
      </c>
      <c r="N348" s="254">
        <f>SalesTracker!T352</f>
        <v>0</v>
      </c>
      <c r="O348" s="255">
        <f>SalesTracker!W352</f>
        <v>0</v>
      </c>
      <c r="P348" s="26">
        <f>SalesTracker!X352</f>
        <v>0</v>
      </c>
      <c r="Q348" s="194"/>
    </row>
    <row r="349" spans="1:17" s="23" customFormat="1" x14ac:dyDescent="0.25">
      <c r="A349" s="109">
        <f>SalesTracker!B353</f>
        <v>20160345</v>
      </c>
      <c r="B349" s="279"/>
      <c r="C349" s="32">
        <f>SalesTracker!C353</f>
        <v>0</v>
      </c>
      <c r="D349" s="32">
        <f>SalesTracker!D353</f>
        <v>0</v>
      </c>
      <c r="E349" s="32">
        <f>SalesTracker!E353</f>
        <v>0</v>
      </c>
      <c r="F349" s="32">
        <f>SalesTracker!F353</f>
        <v>0</v>
      </c>
      <c r="G349" s="244">
        <f>SalesTracker!G353</f>
        <v>0</v>
      </c>
      <c r="H349" s="244">
        <f>SalesTracker!H353</f>
        <v>0</v>
      </c>
      <c r="I349" s="32">
        <f>SalesTracker!J353</f>
        <v>0</v>
      </c>
      <c r="J349" s="32">
        <f>SalesTracker!K353</f>
        <v>0</v>
      </c>
      <c r="K349" s="32">
        <f>SalesTracker!L353</f>
        <v>0</v>
      </c>
      <c r="L349" s="32">
        <f>SalesTracker!M353</f>
        <v>0</v>
      </c>
      <c r="M349" s="32">
        <f>SalesTracker!Q353</f>
        <v>0</v>
      </c>
      <c r="N349" s="254">
        <f>SalesTracker!T353</f>
        <v>0</v>
      </c>
      <c r="O349" s="255">
        <f>SalesTracker!W353</f>
        <v>0</v>
      </c>
      <c r="P349" s="26">
        <f>SalesTracker!X353</f>
        <v>0</v>
      </c>
      <c r="Q349" s="194"/>
    </row>
    <row r="350" spans="1:17" s="23" customFormat="1" x14ac:dyDescent="0.25">
      <c r="A350" s="109">
        <f>SalesTracker!B354</f>
        <v>20160346</v>
      </c>
      <c r="B350" s="279"/>
      <c r="C350" s="32">
        <f>SalesTracker!C354</f>
        <v>0</v>
      </c>
      <c r="D350" s="32">
        <f>SalesTracker!D354</f>
        <v>0</v>
      </c>
      <c r="E350" s="32">
        <f>SalesTracker!E354</f>
        <v>0</v>
      </c>
      <c r="F350" s="32">
        <f>SalesTracker!F354</f>
        <v>0</v>
      </c>
      <c r="G350" s="244">
        <f>SalesTracker!G354</f>
        <v>0</v>
      </c>
      <c r="H350" s="244">
        <f>SalesTracker!H354</f>
        <v>0</v>
      </c>
      <c r="I350" s="32">
        <f>SalesTracker!J354</f>
        <v>0</v>
      </c>
      <c r="J350" s="32">
        <f>SalesTracker!K354</f>
        <v>0</v>
      </c>
      <c r="K350" s="32">
        <f>SalesTracker!L354</f>
        <v>0</v>
      </c>
      <c r="L350" s="32">
        <f>SalesTracker!M354</f>
        <v>0</v>
      </c>
      <c r="M350" s="32">
        <f>SalesTracker!Q354</f>
        <v>0</v>
      </c>
      <c r="N350" s="254">
        <f>SalesTracker!T354</f>
        <v>0</v>
      </c>
      <c r="O350" s="255">
        <f>SalesTracker!W354</f>
        <v>0</v>
      </c>
      <c r="P350" s="26">
        <f>SalesTracker!X354</f>
        <v>0</v>
      </c>
      <c r="Q350" s="194"/>
    </row>
    <row r="351" spans="1:17" s="23" customFormat="1" x14ac:dyDescent="0.25">
      <c r="A351" s="109">
        <f>SalesTracker!B355</f>
        <v>20160347</v>
      </c>
      <c r="B351" s="279"/>
      <c r="C351" s="32">
        <f>SalesTracker!C355</f>
        <v>0</v>
      </c>
      <c r="D351" s="32">
        <f>SalesTracker!D355</f>
        <v>0</v>
      </c>
      <c r="E351" s="32">
        <f>SalesTracker!E355</f>
        <v>0</v>
      </c>
      <c r="F351" s="32">
        <f>SalesTracker!F355</f>
        <v>0</v>
      </c>
      <c r="G351" s="244">
        <f>SalesTracker!G355</f>
        <v>0</v>
      </c>
      <c r="H351" s="244">
        <f>SalesTracker!H355</f>
        <v>0</v>
      </c>
      <c r="I351" s="32">
        <f>SalesTracker!J355</f>
        <v>0</v>
      </c>
      <c r="J351" s="32">
        <f>SalesTracker!K355</f>
        <v>0</v>
      </c>
      <c r="K351" s="32">
        <f>SalesTracker!L355</f>
        <v>0</v>
      </c>
      <c r="L351" s="32">
        <f>SalesTracker!M355</f>
        <v>0</v>
      </c>
      <c r="M351" s="32">
        <f>SalesTracker!Q355</f>
        <v>0</v>
      </c>
      <c r="N351" s="254">
        <f>SalesTracker!T355</f>
        <v>0</v>
      </c>
      <c r="O351" s="255">
        <f>SalesTracker!W355</f>
        <v>0</v>
      </c>
      <c r="P351" s="26">
        <f>SalesTracker!X355</f>
        <v>0</v>
      </c>
      <c r="Q351" s="194"/>
    </row>
    <row r="352" spans="1:17" s="23" customFormat="1" x14ac:dyDescent="0.25">
      <c r="A352" s="109">
        <f>SalesTracker!B356</f>
        <v>20160348</v>
      </c>
      <c r="B352" s="279"/>
      <c r="C352" s="32">
        <f>SalesTracker!C356</f>
        <v>0</v>
      </c>
      <c r="D352" s="32">
        <f>SalesTracker!D356</f>
        <v>0</v>
      </c>
      <c r="E352" s="32">
        <f>SalesTracker!E356</f>
        <v>0</v>
      </c>
      <c r="F352" s="32">
        <f>SalesTracker!F356</f>
        <v>0</v>
      </c>
      <c r="G352" s="244">
        <f>SalesTracker!G356</f>
        <v>0</v>
      </c>
      <c r="H352" s="244">
        <f>SalesTracker!H356</f>
        <v>0</v>
      </c>
      <c r="I352" s="32">
        <f>SalesTracker!J356</f>
        <v>0</v>
      </c>
      <c r="J352" s="32">
        <f>SalesTracker!K356</f>
        <v>0</v>
      </c>
      <c r="K352" s="32">
        <f>SalesTracker!L356</f>
        <v>0</v>
      </c>
      <c r="L352" s="32">
        <f>SalesTracker!M356</f>
        <v>0</v>
      </c>
      <c r="M352" s="32">
        <f>SalesTracker!Q356</f>
        <v>0</v>
      </c>
      <c r="N352" s="254">
        <f>SalesTracker!T356</f>
        <v>0</v>
      </c>
      <c r="O352" s="255">
        <f>SalesTracker!W356</f>
        <v>0</v>
      </c>
      <c r="P352" s="26">
        <f>SalesTracker!X356</f>
        <v>0</v>
      </c>
      <c r="Q352" s="194"/>
    </row>
    <row r="353" spans="1:17" s="23" customFormat="1" x14ac:dyDescent="0.25">
      <c r="A353" s="109">
        <f>SalesTracker!B357</f>
        <v>20160349</v>
      </c>
      <c r="B353" s="279"/>
      <c r="C353" s="32">
        <f>SalesTracker!C357</f>
        <v>0</v>
      </c>
      <c r="D353" s="32">
        <f>SalesTracker!D357</f>
        <v>0</v>
      </c>
      <c r="E353" s="32">
        <f>SalesTracker!E357</f>
        <v>0</v>
      </c>
      <c r="F353" s="32">
        <f>SalesTracker!F357</f>
        <v>0</v>
      </c>
      <c r="G353" s="244">
        <f>SalesTracker!G357</f>
        <v>0</v>
      </c>
      <c r="H353" s="244">
        <f>SalesTracker!H357</f>
        <v>0</v>
      </c>
      <c r="I353" s="32">
        <f>SalesTracker!J357</f>
        <v>0</v>
      </c>
      <c r="J353" s="32">
        <f>SalesTracker!K357</f>
        <v>0</v>
      </c>
      <c r="K353" s="32">
        <f>SalesTracker!L357</f>
        <v>0</v>
      </c>
      <c r="L353" s="32">
        <f>SalesTracker!M357</f>
        <v>0</v>
      </c>
      <c r="M353" s="32">
        <f>SalesTracker!Q357</f>
        <v>0</v>
      </c>
      <c r="N353" s="254">
        <f>SalesTracker!T357</f>
        <v>0</v>
      </c>
      <c r="O353" s="255">
        <f>SalesTracker!W357</f>
        <v>0</v>
      </c>
      <c r="P353" s="26">
        <f>SalesTracker!X357</f>
        <v>0</v>
      </c>
      <c r="Q353" s="194"/>
    </row>
    <row r="354" spans="1:17" s="23" customFormat="1" x14ac:dyDescent="0.25">
      <c r="A354" s="109">
        <f>SalesTracker!B358</f>
        <v>20160350</v>
      </c>
      <c r="B354" s="279"/>
      <c r="C354" s="32">
        <f>SalesTracker!C358</f>
        <v>0</v>
      </c>
      <c r="D354" s="32">
        <f>SalesTracker!D358</f>
        <v>0</v>
      </c>
      <c r="E354" s="32">
        <f>SalesTracker!E358</f>
        <v>0</v>
      </c>
      <c r="F354" s="32">
        <f>SalesTracker!F358</f>
        <v>0</v>
      </c>
      <c r="G354" s="244">
        <f>SalesTracker!G358</f>
        <v>0</v>
      </c>
      <c r="H354" s="244">
        <f>SalesTracker!H358</f>
        <v>0</v>
      </c>
      <c r="I354" s="32">
        <f>SalesTracker!J358</f>
        <v>0</v>
      </c>
      <c r="J354" s="32">
        <f>SalesTracker!K358</f>
        <v>0</v>
      </c>
      <c r="K354" s="32">
        <f>SalesTracker!L358</f>
        <v>0</v>
      </c>
      <c r="L354" s="32">
        <f>SalesTracker!M358</f>
        <v>0</v>
      </c>
      <c r="M354" s="32">
        <f>SalesTracker!Q358</f>
        <v>0</v>
      </c>
      <c r="N354" s="254">
        <f>SalesTracker!T358</f>
        <v>0</v>
      </c>
      <c r="O354" s="255">
        <f>SalesTracker!W358</f>
        <v>0</v>
      </c>
      <c r="P354" s="26">
        <f>SalesTracker!X358</f>
        <v>0</v>
      </c>
      <c r="Q354" s="194"/>
    </row>
    <row r="355" spans="1:17" s="23" customFormat="1" x14ac:dyDescent="0.25">
      <c r="A355" s="109">
        <f>SalesTracker!B359</f>
        <v>20160351</v>
      </c>
      <c r="B355" s="279"/>
      <c r="C355" s="32">
        <f>SalesTracker!C359</f>
        <v>0</v>
      </c>
      <c r="D355" s="32">
        <f>SalesTracker!D359</f>
        <v>0</v>
      </c>
      <c r="E355" s="32">
        <f>SalesTracker!E359</f>
        <v>0</v>
      </c>
      <c r="F355" s="32">
        <f>SalesTracker!F359</f>
        <v>0</v>
      </c>
      <c r="G355" s="244">
        <f>SalesTracker!G359</f>
        <v>0</v>
      </c>
      <c r="H355" s="244">
        <f>SalesTracker!H359</f>
        <v>0</v>
      </c>
      <c r="I355" s="32">
        <f>SalesTracker!J359</f>
        <v>0</v>
      </c>
      <c r="J355" s="32">
        <f>SalesTracker!K359</f>
        <v>0</v>
      </c>
      <c r="K355" s="32">
        <f>SalesTracker!L359</f>
        <v>0</v>
      </c>
      <c r="L355" s="32">
        <f>SalesTracker!M359</f>
        <v>0</v>
      </c>
      <c r="M355" s="32">
        <f>SalesTracker!Q359</f>
        <v>0</v>
      </c>
      <c r="N355" s="254">
        <f>SalesTracker!T359</f>
        <v>0</v>
      </c>
      <c r="O355" s="255">
        <f>SalesTracker!W359</f>
        <v>0</v>
      </c>
      <c r="P355" s="26">
        <f>SalesTracker!X359</f>
        <v>0</v>
      </c>
      <c r="Q355" s="194"/>
    </row>
    <row r="356" spans="1:17" s="23" customFormat="1" x14ac:dyDescent="0.25">
      <c r="A356" s="109">
        <f>SalesTracker!B360</f>
        <v>20160352</v>
      </c>
      <c r="B356" s="279"/>
      <c r="C356" s="32">
        <f>SalesTracker!C360</f>
        <v>0</v>
      </c>
      <c r="D356" s="32">
        <f>SalesTracker!D360</f>
        <v>0</v>
      </c>
      <c r="E356" s="32">
        <f>SalesTracker!E360</f>
        <v>0</v>
      </c>
      <c r="F356" s="32">
        <f>SalesTracker!F360</f>
        <v>0</v>
      </c>
      <c r="G356" s="244">
        <f>SalesTracker!G360</f>
        <v>0</v>
      </c>
      <c r="H356" s="244">
        <f>SalesTracker!H360</f>
        <v>0</v>
      </c>
      <c r="I356" s="32">
        <f>SalesTracker!J360</f>
        <v>0</v>
      </c>
      <c r="J356" s="32">
        <f>SalesTracker!K360</f>
        <v>0</v>
      </c>
      <c r="K356" s="32">
        <f>SalesTracker!L360</f>
        <v>0</v>
      </c>
      <c r="L356" s="32">
        <f>SalesTracker!M360</f>
        <v>0</v>
      </c>
      <c r="M356" s="32">
        <f>SalesTracker!Q360</f>
        <v>0</v>
      </c>
      <c r="N356" s="254">
        <f>SalesTracker!T360</f>
        <v>0</v>
      </c>
      <c r="O356" s="255">
        <f>SalesTracker!W360</f>
        <v>0</v>
      </c>
      <c r="P356" s="26">
        <f>SalesTracker!X360</f>
        <v>0</v>
      </c>
    </row>
    <row r="357" spans="1:17" s="23" customFormat="1" x14ac:dyDescent="0.25">
      <c r="A357" s="109">
        <f>SalesTracker!B361</f>
        <v>20160353</v>
      </c>
      <c r="B357" s="279"/>
      <c r="C357" s="32">
        <f>SalesTracker!C361</f>
        <v>0</v>
      </c>
      <c r="D357" s="32">
        <f>SalesTracker!D361</f>
        <v>0</v>
      </c>
      <c r="E357" s="32">
        <f>SalesTracker!E361</f>
        <v>0</v>
      </c>
      <c r="F357" s="32">
        <f>SalesTracker!F361</f>
        <v>0</v>
      </c>
      <c r="G357" s="244">
        <f>SalesTracker!G361</f>
        <v>0</v>
      </c>
      <c r="H357" s="244">
        <f>SalesTracker!H361</f>
        <v>0</v>
      </c>
      <c r="I357" s="32">
        <f>SalesTracker!J361</f>
        <v>0</v>
      </c>
      <c r="J357" s="32">
        <f>SalesTracker!K361</f>
        <v>0</v>
      </c>
      <c r="K357" s="32">
        <f>SalesTracker!L361</f>
        <v>0</v>
      </c>
      <c r="L357" s="32">
        <f>SalesTracker!M361</f>
        <v>0</v>
      </c>
      <c r="M357" s="32">
        <f>SalesTracker!Q361</f>
        <v>0</v>
      </c>
      <c r="N357" s="254">
        <f>SalesTracker!T361</f>
        <v>0</v>
      </c>
      <c r="O357" s="255">
        <f>SalesTracker!W361</f>
        <v>0</v>
      </c>
      <c r="P357" s="26">
        <f>SalesTracker!X361</f>
        <v>0</v>
      </c>
    </row>
    <row r="358" spans="1:17" s="23" customFormat="1" x14ac:dyDescent="0.25">
      <c r="A358" s="109">
        <f>SalesTracker!B362</f>
        <v>20160354</v>
      </c>
      <c r="B358" s="279"/>
      <c r="C358" s="32">
        <f>SalesTracker!C362</f>
        <v>0</v>
      </c>
      <c r="D358" s="32">
        <f>SalesTracker!D362</f>
        <v>0</v>
      </c>
      <c r="E358" s="32">
        <f>SalesTracker!E362</f>
        <v>0</v>
      </c>
      <c r="F358" s="32">
        <f>SalesTracker!F362</f>
        <v>0</v>
      </c>
      <c r="G358" s="244">
        <f>SalesTracker!G362</f>
        <v>0</v>
      </c>
      <c r="H358" s="244">
        <f>SalesTracker!H362</f>
        <v>0</v>
      </c>
      <c r="I358" s="32">
        <f>SalesTracker!J362</f>
        <v>0</v>
      </c>
      <c r="J358" s="32">
        <f>SalesTracker!K362</f>
        <v>0</v>
      </c>
      <c r="K358" s="32">
        <f>SalesTracker!L362</f>
        <v>0</v>
      </c>
      <c r="L358" s="32">
        <f>SalesTracker!M362</f>
        <v>0</v>
      </c>
      <c r="M358" s="32">
        <f>SalesTracker!Q362</f>
        <v>0</v>
      </c>
      <c r="N358" s="254">
        <f>SalesTracker!T362</f>
        <v>0</v>
      </c>
      <c r="O358" s="255">
        <f>SalesTracker!W362</f>
        <v>0</v>
      </c>
      <c r="P358" s="26">
        <f>SalesTracker!X362</f>
        <v>0</v>
      </c>
    </row>
    <row r="359" spans="1:17" s="23" customFormat="1" x14ac:dyDescent="0.25">
      <c r="A359" s="109">
        <f>SalesTracker!B363</f>
        <v>20160355</v>
      </c>
      <c r="B359" s="279"/>
      <c r="C359" s="32">
        <f>SalesTracker!C363</f>
        <v>0</v>
      </c>
      <c r="D359" s="32">
        <f>SalesTracker!D363</f>
        <v>0</v>
      </c>
      <c r="E359" s="32">
        <f>SalesTracker!E363</f>
        <v>0</v>
      </c>
      <c r="F359" s="32">
        <f>SalesTracker!F363</f>
        <v>0</v>
      </c>
      <c r="G359" s="244">
        <f>SalesTracker!G363</f>
        <v>0</v>
      </c>
      <c r="H359" s="244">
        <f>SalesTracker!H363</f>
        <v>0</v>
      </c>
      <c r="I359" s="32">
        <f>SalesTracker!J363</f>
        <v>0</v>
      </c>
      <c r="J359" s="32">
        <f>SalesTracker!K363</f>
        <v>0</v>
      </c>
      <c r="K359" s="32">
        <f>SalesTracker!L363</f>
        <v>0</v>
      </c>
      <c r="L359" s="32">
        <f>SalesTracker!M363</f>
        <v>0</v>
      </c>
      <c r="M359" s="32">
        <f>SalesTracker!Q363</f>
        <v>0</v>
      </c>
      <c r="N359" s="254">
        <f>SalesTracker!T363</f>
        <v>0</v>
      </c>
      <c r="O359" s="255">
        <f>SalesTracker!W363</f>
        <v>0</v>
      </c>
      <c r="P359" s="26">
        <f>SalesTracker!X363</f>
        <v>0</v>
      </c>
    </row>
    <row r="360" spans="1:17" s="251" customFormat="1" x14ac:dyDescent="0.25">
      <c r="A360" s="109">
        <f>SalesTracker!B364</f>
        <v>20160356</v>
      </c>
      <c r="B360" s="279"/>
      <c r="C360" s="256">
        <f>SalesTracker!C364</f>
        <v>0</v>
      </c>
      <c r="D360" s="256">
        <f>SalesTracker!D364</f>
        <v>0</v>
      </c>
      <c r="E360" s="256">
        <f>SalesTracker!E364</f>
        <v>0</v>
      </c>
      <c r="F360" s="256">
        <f>SalesTracker!F364</f>
        <v>0</v>
      </c>
      <c r="G360" s="248">
        <f>SalesTracker!G364</f>
        <v>0</v>
      </c>
      <c r="H360" s="248">
        <f>SalesTracker!H364</f>
        <v>0</v>
      </c>
      <c r="I360" s="249">
        <f>SalesTracker!J364</f>
        <v>0</v>
      </c>
      <c r="J360" s="276">
        <f>SalesTracker!K364</f>
        <v>0</v>
      </c>
      <c r="K360" s="257">
        <f>SalesTracker!L364</f>
        <v>0</v>
      </c>
      <c r="L360" s="257">
        <f>SalesTracker!M364</f>
        <v>0</v>
      </c>
      <c r="M360" s="250">
        <f>SalesTracker!Q364</f>
        <v>0</v>
      </c>
      <c r="N360" s="246">
        <f>SalesTracker!T364</f>
        <v>0</v>
      </c>
      <c r="O360" s="247">
        <f>SalesTracker!W364</f>
        <v>0</v>
      </c>
      <c r="P360" s="26">
        <f>SalesTracker!X364</f>
        <v>0</v>
      </c>
    </row>
    <row r="361" spans="1:17" s="251" customFormat="1" x14ac:dyDescent="0.25">
      <c r="A361" s="109">
        <f>SalesTracker!B365</f>
        <v>20160357</v>
      </c>
      <c r="B361" s="279"/>
      <c r="C361" s="256">
        <f>SalesTracker!C365</f>
        <v>0</v>
      </c>
      <c r="D361" s="256">
        <f>SalesTracker!D365</f>
        <v>0</v>
      </c>
      <c r="E361" s="256">
        <f>SalesTracker!E365</f>
        <v>0</v>
      </c>
      <c r="F361" s="256">
        <f>SalesTracker!F365</f>
        <v>0</v>
      </c>
      <c r="G361" s="248">
        <f>SalesTracker!G365</f>
        <v>0</v>
      </c>
      <c r="H361" s="248">
        <f>SalesTracker!H365</f>
        <v>0</v>
      </c>
      <c r="I361" s="249">
        <f>SalesTracker!J365</f>
        <v>0</v>
      </c>
      <c r="J361" s="276">
        <f>SalesTracker!K365</f>
        <v>0</v>
      </c>
      <c r="K361" s="257">
        <f>SalesTracker!L365</f>
        <v>0</v>
      </c>
      <c r="L361" s="257">
        <f>SalesTracker!M365</f>
        <v>0</v>
      </c>
      <c r="M361" s="250">
        <f>SalesTracker!Q365</f>
        <v>0</v>
      </c>
      <c r="N361" s="246">
        <f>SalesTracker!T365</f>
        <v>0</v>
      </c>
      <c r="O361" s="247">
        <f>SalesTracker!W365</f>
        <v>0</v>
      </c>
      <c r="P361" s="26">
        <f>SalesTracker!X365</f>
        <v>0</v>
      </c>
    </row>
    <row r="362" spans="1:17" s="23" customFormat="1" x14ac:dyDescent="0.25">
      <c r="A362" s="109">
        <f>SalesTracker!B366</f>
        <v>20160358</v>
      </c>
      <c r="B362" s="279"/>
      <c r="C362" s="243">
        <f>SalesTracker!C366</f>
        <v>0</v>
      </c>
      <c r="D362" s="243">
        <f>SalesTracker!D366</f>
        <v>0</v>
      </c>
      <c r="E362" s="243">
        <f>SalesTracker!E366</f>
        <v>0</v>
      </c>
      <c r="F362" s="243">
        <f>SalesTracker!F366</f>
        <v>0</v>
      </c>
      <c r="G362" s="244">
        <f>SalesTracker!G366</f>
        <v>0</v>
      </c>
      <c r="H362" s="244">
        <f>SalesTracker!H366</f>
        <v>0</v>
      </c>
      <c r="I362" s="245">
        <f>SalesTracker!J366</f>
        <v>0</v>
      </c>
      <c r="J362" s="277">
        <f>SalesTracker!K366</f>
        <v>0</v>
      </c>
      <c r="K362" s="31">
        <f>SalesTracker!L366</f>
        <v>0</v>
      </c>
      <c r="L362" s="31">
        <f>SalesTracker!M366</f>
        <v>0</v>
      </c>
      <c r="M362" s="32">
        <f>SalesTracker!Q366</f>
        <v>0</v>
      </c>
      <c r="N362" s="254">
        <f>SalesTracker!T366</f>
        <v>0</v>
      </c>
      <c r="O362" s="255">
        <f>SalesTracker!W366</f>
        <v>0</v>
      </c>
      <c r="P362" s="26">
        <f>SalesTracker!X366</f>
        <v>0</v>
      </c>
    </row>
    <row r="363" spans="1:17" s="23" customFormat="1" x14ac:dyDescent="0.25">
      <c r="A363" s="109">
        <f>SalesTracker!B367</f>
        <v>20160359</v>
      </c>
      <c r="B363" s="279"/>
      <c r="C363" s="243">
        <f>SalesTracker!C367</f>
        <v>0</v>
      </c>
      <c r="D363" s="243">
        <f>SalesTracker!D367</f>
        <v>0</v>
      </c>
      <c r="E363" s="243">
        <f>SalesTracker!E367</f>
        <v>0</v>
      </c>
      <c r="F363" s="243">
        <f>SalesTracker!F367</f>
        <v>0</v>
      </c>
      <c r="G363" s="244">
        <f>SalesTracker!G367</f>
        <v>0</v>
      </c>
      <c r="H363" s="244">
        <f>SalesTracker!H367</f>
        <v>0</v>
      </c>
      <c r="I363" s="245">
        <f>SalesTracker!J367</f>
        <v>0</v>
      </c>
      <c r="J363" s="277">
        <f>SalesTracker!K367</f>
        <v>0</v>
      </c>
      <c r="K363" s="31">
        <f>SalesTracker!L367</f>
        <v>0</v>
      </c>
      <c r="L363" s="31">
        <f>SalesTracker!M367</f>
        <v>0</v>
      </c>
      <c r="M363" s="32">
        <f>SalesTracker!Q367</f>
        <v>0</v>
      </c>
      <c r="N363" s="246">
        <f>SalesTracker!T367</f>
        <v>0</v>
      </c>
      <c r="O363" s="255">
        <f>SalesTracker!W367</f>
        <v>0</v>
      </c>
      <c r="P363" s="26">
        <f>SalesTracker!X367</f>
        <v>0</v>
      </c>
    </row>
    <row r="364" spans="1:17" s="23" customFormat="1" x14ac:dyDescent="0.25">
      <c r="A364" s="109">
        <f>SalesTracker!B368</f>
        <v>20160360</v>
      </c>
      <c r="B364" s="279"/>
      <c r="C364" s="243">
        <f>SalesTracker!C368</f>
        <v>0</v>
      </c>
      <c r="D364" s="243">
        <f>SalesTracker!D368</f>
        <v>0</v>
      </c>
      <c r="E364" s="243">
        <f>SalesTracker!E368</f>
        <v>0</v>
      </c>
      <c r="F364" s="243">
        <f>SalesTracker!F368</f>
        <v>0</v>
      </c>
      <c r="G364" s="244">
        <f>SalesTracker!G368</f>
        <v>0</v>
      </c>
      <c r="H364" s="244">
        <f>SalesTracker!H368</f>
        <v>0</v>
      </c>
      <c r="I364" s="245">
        <f>SalesTracker!J368</f>
        <v>0</v>
      </c>
      <c r="J364" s="277">
        <f>SalesTracker!K368</f>
        <v>0</v>
      </c>
      <c r="K364" s="31">
        <f>SalesTracker!L368</f>
        <v>0</v>
      </c>
      <c r="L364" s="31">
        <f>SalesTracker!M368</f>
        <v>0</v>
      </c>
      <c r="M364" s="32">
        <f>SalesTracker!Q368</f>
        <v>0</v>
      </c>
      <c r="N364" s="254">
        <f>SalesTracker!T368</f>
        <v>0</v>
      </c>
      <c r="O364" s="255">
        <f>SalesTracker!W368</f>
        <v>0</v>
      </c>
      <c r="P364" s="26">
        <f>SalesTracker!X368</f>
        <v>0</v>
      </c>
    </row>
    <row r="365" spans="1:17" s="23" customFormat="1" x14ac:dyDescent="0.25">
      <c r="A365" s="109">
        <f>SalesTracker!B369</f>
        <v>20160361</v>
      </c>
      <c r="B365" s="279"/>
      <c r="C365" s="243">
        <f>SalesTracker!C369</f>
        <v>0</v>
      </c>
      <c r="D365" s="243">
        <f>SalesTracker!D369</f>
        <v>0</v>
      </c>
      <c r="E365" s="243">
        <f>SalesTracker!E369</f>
        <v>0</v>
      </c>
      <c r="F365" s="243">
        <f>SalesTracker!F369</f>
        <v>0</v>
      </c>
      <c r="G365" s="244">
        <f>SalesTracker!G369</f>
        <v>0</v>
      </c>
      <c r="H365" s="244">
        <f>SalesTracker!H369</f>
        <v>0</v>
      </c>
      <c r="I365" s="245">
        <f>SalesTracker!J369</f>
        <v>0</v>
      </c>
      <c r="J365" s="277">
        <f>SalesTracker!K369</f>
        <v>0</v>
      </c>
      <c r="K365" s="31">
        <f>SalesTracker!L369</f>
        <v>0</v>
      </c>
      <c r="L365" s="31">
        <f>SalesTracker!M369</f>
        <v>0</v>
      </c>
      <c r="M365" s="32">
        <f>SalesTracker!Q369</f>
        <v>0</v>
      </c>
      <c r="N365" s="254">
        <f>SalesTracker!T369</f>
        <v>0</v>
      </c>
      <c r="O365" s="255">
        <f>SalesTracker!W369</f>
        <v>0</v>
      </c>
      <c r="P365" s="26">
        <f>SalesTracker!X369</f>
        <v>0</v>
      </c>
    </row>
    <row r="366" spans="1:17" s="23" customFormat="1" x14ac:dyDescent="0.25">
      <c r="A366" s="109">
        <f>SalesTracker!B370</f>
        <v>20160362</v>
      </c>
      <c r="B366" s="279"/>
      <c r="C366" s="243">
        <f>SalesTracker!C370</f>
        <v>0</v>
      </c>
      <c r="D366" s="243">
        <f>SalesTracker!D370</f>
        <v>0</v>
      </c>
      <c r="E366" s="243">
        <f>SalesTracker!E370</f>
        <v>0</v>
      </c>
      <c r="F366" s="243">
        <f>SalesTracker!F370</f>
        <v>0</v>
      </c>
      <c r="G366" s="244">
        <f>SalesTracker!G370</f>
        <v>0</v>
      </c>
      <c r="H366" s="244">
        <f>SalesTracker!H370</f>
        <v>0</v>
      </c>
      <c r="I366" s="245">
        <f>SalesTracker!J370</f>
        <v>0</v>
      </c>
      <c r="J366" s="277">
        <f>SalesTracker!K370</f>
        <v>0</v>
      </c>
      <c r="K366" s="31">
        <f>SalesTracker!L370</f>
        <v>0</v>
      </c>
      <c r="L366" s="31">
        <f>SalesTracker!M370</f>
        <v>0</v>
      </c>
      <c r="M366" s="32">
        <f>SalesTracker!Q370</f>
        <v>0</v>
      </c>
      <c r="N366" s="254">
        <f>SalesTracker!T370</f>
        <v>0</v>
      </c>
      <c r="O366" s="255">
        <f>SalesTracker!W370</f>
        <v>0</v>
      </c>
      <c r="P366" s="26">
        <f>SalesTracker!X370</f>
        <v>0</v>
      </c>
    </row>
    <row r="367" spans="1:17" s="23" customFormat="1" x14ac:dyDescent="0.25">
      <c r="A367" s="109">
        <f>SalesTracker!B371</f>
        <v>20160363</v>
      </c>
      <c r="B367" s="279"/>
      <c r="C367" s="243">
        <f>SalesTracker!C371</f>
        <v>0</v>
      </c>
      <c r="D367" s="243">
        <f>SalesTracker!D371</f>
        <v>0</v>
      </c>
      <c r="E367" s="243">
        <f>SalesTracker!E371</f>
        <v>0</v>
      </c>
      <c r="F367" s="243">
        <f>SalesTracker!F371</f>
        <v>0</v>
      </c>
      <c r="G367" s="244">
        <f>SalesTracker!G371</f>
        <v>0</v>
      </c>
      <c r="H367" s="244">
        <f>SalesTracker!H371</f>
        <v>0</v>
      </c>
      <c r="I367" s="245">
        <f>SalesTracker!J371</f>
        <v>0</v>
      </c>
      <c r="J367" s="277">
        <f>SalesTracker!K371</f>
        <v>0</v>
      </c>
      <c r="K367" s="31">
        <f>SalesTracker!L371</f>
        <v>0</v>
      </c>
      <c r="L367" s="31">
        <f>SalesTracker!M371</f>
        <v>0</v>
      </c>
      <c r="M367" s="32">
        <f>SalesTracker!Q371</f>
        <v>0</v>
      </c>
      <c r="N367" s="254">
        <f>SalesTracker!T371</f>
        <v>0</v>
      </c>
      <c r="O367" s="255">
        <f>SalesTracker!W371</f>
        <v>0</v>
      </c>
      <c r="P367" s="26">
        <f>SalesTracker!X371</f>
        <v>0</v>
      </c>
    </row>
    <row r="368" spans="1:17" s="23" customFormat="1" x14ac:dyDescent="0.25">
      <c r="A368" s="109">
        <f>SalesTracker!B372</f>
        <v>20160364</v>
      </c>
      <c r="B368" s="279"/>
      <c r="C368" s="243">
        <f>SalesTracker!C372</f>
        <v>0</v>
      </c>
      <c r="D368" s="243">
        <f>SalesTracker!D372</f>
        <v>0</v>
      </c>
      <c r="E368" s="243">
        <f>SalesTracker!E372</f>
        <v>0</v>
      </c>
      <c r="F368" s="243">
        <f>SalesTracker!F372</f>
        <v>0</v>
      </c>
      <c r="G368" s="244">
        <f>SalesTracker!G372</f>
        <v>0</v>
      </c>
      <c r="H368" s="248">
        <f>SalesTracker!H372</f>
        <v>0</v>
      </c>
      <c r="I368" s="245">
        <f>SalesTracker!J372</f>
        <v>0</v>
      </c>
      <c r="J368" s="277">
        <f>SalesTracker!K372</f>
        <v>0</v>
      </c>
      <c r="K368" s="31">
        <f>SalesTracker!L372</f>
        <v>0</v>
      </c>
      <c r="L368" s="31">
        <f>SalesTracker!M372</f>
        <v>0</v>
      </c>
      <c r="M368" s="32">
        <f>SalesTracker!Q372</f>
        <v>0</v>
      </c>
      <c r="N368" s="254">
        <f>SalesTracker!T372</f>
        <v>0</v>
      </c>
      <c r="O368" s="255">
        <f>SalesTracker!W372</f>
        <v>0</v>
      </c>
      <c r="P368" s="26">
        <f>SalesTracker!X372</f>
        <v>0</v>
      </c>
    </row>
    <row r="369" spans="1:16" s="23" customFormat="1" x14ac:dyDescent="0.25">
      <c r="A369" s="109">
        <f>SalesTracker!B373</f>
        <v>20160365</v>
      </c>
      <c r="B369" s="279"/>
      <c r="C369" s="243">
        <f>SalesTracker!C373</f>
        <v>0</v>
      </c>
      <c r="D369" s="243">
        <f>SalesTracker!D373</f>
        <v>0</v>
      </c>
      <c r="E369" s="243">
        <f>SalesTracker!E373</f>
        <v>0</v>
      </c>
      <c r="F369" s="243">
        <f>SalesTracker!F373</f>
        <v>0</v>
      </c>
      <c r="G369" s="244">
        <f>SalesTracker!G373</f>
        <v>0</v>
      </c>
      <c r="H369" s="244">
        <f>SalesTracker!H373</f>
        <v>0</v>
      </c>
      <c r="I369" s="245">
        <f>SalesTracker!J373</f>
        <v>0</v>
      </c>
      <c r="J369" s="277">
        <f>SalesTracker!K373</f>
        <v>0</v>
      </c>
      <c r="K369" s="31">
        <f>SalesTracker!L373</f>
        <v>0</v>
      </c>
      <c r="L369" s="31">
        <f>SalesTracker!M373</f>
        <v>0</v>
      </c>
      <c r="M369" s="32">
        <f>SalesTracker!Q373</f>
        <v>0</v>
      </c>
      <c r="N369" s="254">
        <f>SalesTracker!T373</f>
        <v>0</v>
      </c>
      <c r="O369" s="255">
        <f>SalesTracker!W373</f>
        <v>0</v>
      </c>
      <c r="P369" s="26">
        <f>SalesTracker!X373</f>
        <v>0</v>
      </c>
    </row>
    <row r="370" spans="1:16" s="23" customFormat="1" x14ac:dyDescent="0.25">
      <c r="A370" s="109">
        <f>SalesTracker!B374</f>
        <v>20160366</v>
      </c>
      <c r="B370" s="279"/>
      <c r="C370" s="243">
        <f>SalesTracker!C374</f>
        <v>0</v>
      </c>
      <c r="D370" s="243">
        <f>SalesTracker!D374</f>
        <v>0</v>
      </c>
      <c r="E370" s="243">
        <f>SalesTracker!E374</f>
        <v>0</v>
      </c>
      <c r="F370" s="243">
        <f>SalesTracker!F374</f>
        <v>0</v>
      </c>
      <c r="G370" s="244">
        <f>SalesTracker!G374</f>
        <v>0</v>
      </c>
      <c r="H370" s="244">
        <f>SalesTracker!H374</f>
        <v>0</v>
      </c>
      <c r="I370" s="245">
        <f>SalesTracker!J374</f>
        <v>0</v>
      </c>
      <c r="J370" s="277">
        <f>SalesTracker!K374</f>
        <v>0</v>
      </c>
      <c r="K370" s="31">
        <f>SalesTracker!L374</f>
        <v>0</v>
      </c>
      <c r="L370" s="31">
        <f>SalesTracker!M374</f>
        <v>0</v>
      </c>
      <c r="M370" s="32">
        <f>SalesTracker!Q374</f>
        <v>0</v>
      </c>
      <c r="N370" s="254">
        <f>SalesTracker!T374</f>
        <v>0</v>
      </c>
      <c r="O370" s="255">
        <f>SalesTracker!W374</f>
        <v>0</v>
      </c>
      <c r="P370" s="26">
        <f>SalesTracker!X374</f>
        <v>0</v>
      </c>
    </row>
    <row r="371" spans="1:16" s="23" customFormat="1" x14ac:dyDescent="0.25">
      <c r="A371" s="109">
        <f>SalesTracker!B375</f>
        <v>20160367</v>
      </c>
      <c r="B371" s="279"/>
      <c r="C371" s="243">
        <f>SalesTracker!C375</f>
        <v>0</v>
      </c>
      <c r="D371" s="243">
        <f>SalesTracker!D375</f>
        <v>0</v>
      </c>
      <c r="E371" s="243">
        <f>SalesTracker!E375</f>
        <v>0</v>
      </c>
      <c r="F371" s="243">
        <f>SalesTracker!F375</f>
        <v>0</v>
      </c>
      <c r="G371" s="244">
        <f>SalesTracker!G375</f>
        <v>0</v>
      </c>
      <c r="H371" s="244">
        <f>SalesTracker!H375</f>
        <v>0</v>
      </c>
      <c r="I371" s="245">
        <f>SalesTracker!J375</f>
        <v>0</v>
      </c>
      <c r="J371" s="277">
        <f>SalesTracker!K375</f>
        <v>0</v>
      </c>
      <c r="K371" s="31">
        <f>SalesTracker!L375</f>
        <v>0</v>
      </c>
      <c r="L371" s="31">
        <f>SalesTracker!M375</f>
        <v>0</v>
      </c>
      <c r="M371" s="32">
        <f>SalesTracker!Q375</f>
        <v>0</v>
      </c>
      <c r="N371" s="254">
        <f>SalesTracker!T375</f>
        <v>0</v>
      </c>
      <c r="O371" s="255">
        <f>SalesTracker!W375</f>
        <v>0</v>
      </c>
      <c r="P371" s="26">
        <f>SalesTracker!X375</f>
        <v>0</v>
      </c>
    </row>
    <row r="372" spans="1:16" s="23" customFormat="1" x14ac:dyDescent="0.25">
      <c r="A372" s="109">
        <f>SalesTracker!B376</f>
        <v>20160368</v>
      </c>
      <c r="B372" s="279"/>
      <c r="C372" s="243">
        <f>SalesTracker!C376</f>
        <v>0</v>
      </c>
      <c r="D372" s="243">
        <f>SalesTracker!D376</f>
        <v>0</v>
      </c>
      <c r="E372" s="243">
        <f>SalesTracker!E376</f>
        <v>0</v>
      </c>
      <c r="F372" s="243">
        <f>SalesTracker!F376</f>
        <v>0</v>
      </c>
      <c r="G372" s="244">
        <f>SalesTracker!G376</f>
        <v>0</v>
      </c>
      <c r="H372" s="244">
        <f>SalesTracker!H376</f>
        <v>0</v>
      </c>
      <c r="I372" s="245">
        <f>SalesTracker!J376</f>
        <v>0</v>
      </c>
      <c r="J372" s="277">
        <f>SalesTracker!K376</f>
        <v>0</v>
      </c>
      <c r="K372" s="31">
        <f>SalesTracker!L376</f>
        <v>0</v>
      </c>
      <c r="L372" s="31">
        <f>SalesTracker!M376</f>
        <v>0</v>
      </c>
      <c r="M372" s="32">
        <f>SalesTracker!Q376</f>
        <v>0</v>
      </c>
      <c r="N372" s="254">
        <f>SalesTracker!T376</f>
        <v>0</v>
      </c>
      <c r="O372" s="255">
        <f>SalesTracker!W376</f>
        <v>0</v>
      </c>
      <c r="P372" s="26">
        <f>SalesTracker!X376</f>
        <v>6660</v>
      </c>
    </row>
    <row r="373" spans="1:16" s="23" customFormat="1" x14ac:dyDescent="0.25">
      <c r="A373" s="109">
        <f>SalesTracker!B377</f>
        <v>20160369</v>
      </c>
      <c r="B373" s="279"/>
      <c r="C373" s="243">
        <f>SalesTracker!C377</f>
        <v>0</v>
      </c>
      <c r="D373" s="243">
        <f>SalesTracker!D377</f>
        <v>0</v>
      </c>
      <c r="E373" s="243">
        <f>SalesTracker!E377</f>
        <v>0</v>
      </c>
      <c r="F373" s="243">
        <f>SalesTracker!F377</f>
        <v>0</v>
      </c>
      <c r="G373" s="244">
        <f>SalesTracker!G377</f>
        <v>0</v>
      </c>
      <c r="H373" s="244">
        <f>SalesTracker!H377</f>
        <v>0</v>
      </c>
      <c r="I373" s="245">
        <f>SalesTracker!J377</f>
        <v>0</v>
      </c>
      <c r="J373" s="277">
        <f>SalesTracker!K377</f>
        <v>0</v>
      </c>
      <c r="K373" s="31">
        <f>SalesTracker!L377</f>
        <v>0</v>
      </c>
      <c r="L373" s="31">
        <f>SalesTracker!M377</f>
        <v>0</v>
      </c>
      <c r="M373" s="32">
        <f>SalesTracker!Q377</f>
        <v>0</v>
      </c>
      <c r="N373" s="254">
        <f>SalesTracker!T377</f>
        <v>0</v>
      </c>
      <c r="O373" s="255">
        <f>SalesTracker!W377</f>
        <v>0</v>
      </c>
      <c r="P373" s="26">
        <f>SalesTracker!X377</f>
        <v>0</v>
      </c>
    </row>
    <row r="374" spans="1:16" s="23" customFormat="1" x14ac:dyDescent="0.25">
      <c r="A374" s="109">
        <f>SalesTracker!B378</f>
        <v>20160370</v>
      </c>
      <c r="B374" s="279"/>
      <c r="C374" s="243">
        <f>SalesTracker!C378</f>
        <v>0</v>
      </c>
      <c r="D374" s="243">
        <f>SalesTracker!D378</f>
        <v>0</v>
      </c>
      <c r="E374" s="243">
        <f>SalesTracker!E378</f>
        <v>0</v>
      </c>
      <c r="F374" s="243">
        <f>SalesTracker!F378</f>
        <v>0</v>
      </c>
      <c r="G374" s="244">
        <f>SalesTracker!G378</f>
        <v>0</v>
      </c>
      <c r="H374" s="244">
        <f>SalesTracker!H378</f>
        <v>0</v>
      </c>
      <c r="I374" s="245">
        <f>SalesTracker!J378</f>
        <v>0</v>
      </c>
      <c r="J374" s="277">
        <f>SalesTracker!K378</f>
        <v>0</v>
      </c>
      <c r="K374" s="31">
        <f>SalesTracker!L378</f>
        <v>0</v>
      </c>
      <c r="L374" s="31">
        <f>SalesTracker!M378</f>
        <v>0</v>
      </c>
      <c r="M374" s="32">
        <f>SalesTracker!Q378</f>
        <v>0</v>
      </c>
      <c r="N374" s="254">
        <f>SalesTracker!T378</f>
        <v>0</v>
      </c>
      <c r="O374" s="255">
        <f>SalesTracker!W378</f>
        <v>0</v>
      </c>
      <c r="P374" s="26">
        <f>SalesTracker!X378</f>
        <v>0</v>
      </c>
    </row>
    <row r="375" spans="1:16" s="23" customFormat="1" x14ac:dyDescent="0.25">
      <c r="A375" s="109">
        <f>SalesTracker!B379</f>
        <v>20160371</v>
      </c>
      <c r="B375" s="279"/>
      <c r="C375" s="243">
        <f>SalesTracker!C379</f>
        <v>0</v>
      </c>
      <c r="D375" s="243">
        <f>SalesTracker!D379</f>
        <v>0</v>
      </c>
      <c r="E375" s="243">
        <f>SalesTracker!E379</f>
        <v>0</v>
      </c>
      <c r="F375" s="243">
        <f>SalesTracker!F379</f>
        <v>0</v>
      </c>
      <c r="G375" s="244">
        <f>SalesTracker!G379</f>
        <v>0</v>
      </c>
      <c r="H375" s="244">
        <f>SalesTracker!H379</f>
        <v>0</v>
      </c>
      <c r="I375" s="245">
        <f>SalesTracker!J379</f>
        <v>0</v>
      </c>
      <c r="J375" s="277">
        <f>SalesTracker!K379</f>
        <v>0</v>
      </c>
      <c r="K375" s="31">
        <f>SalesTracker!L379</f>
        <v>0</v>
      </c>
      <c r="L375" s="31">
        <f>SalesTracker!M379</f>
        <v>0</v>
      </c>
      <c r="M375" s="32">
        <f>SalesTracker!Q379</f>
        <v>0</v>
      </c>
      <c r="N375" s="254">
        <f>SalesTracker!T379</f>
        <v>0</v>
      </c>
      <c r="O375" s="255">
        <f>SalesTracker!W379</f>
        <v>0</v>
      </c>
      <c r="P375" s="26">
        <f>SalesTracker!X379</f>
        <v>0</v>
      </c>
    </row>
    <row r="376" spans="1:16" s="23" customFormat="1" x14ac:dyDescent="0.25">
      <c r="A376" s="109">
        <f>SalesTracker!B380</f>
        <v>20160372</v>
      </c>
      <c r="B376" s="279"/>
      <c r="C376" s="243">
        <f>SalesTracker!C380</f>
        <v>0</v>
      </c>
      <c r="D376" s="243">
        <f>SalesTracker!D380</f>
        <v>0</v>
      </c>
      <c r="E376" s="243">
        <f>SalesTracker!E380</f>
        <v>0</v>
      </c>
      <c r="F376" s="243">
        <f>SalesTracker!F380</f>
        <v>0</v>
      </c>
      <c r="G376" s="244">
        <f>SalesTracker!G380</f>
        <v>0</v>
      </c>
      <c r="H376" s="244">
        <f>SalesTracker!H380</f>
        <v>0</v>
      </c>
      <c r="I376" s="245">
        <f>SalesTracker!J380</f>
        <v>0</v>
      </c>
      <c r="J376" s="277">
        <f>SalesTracker!K380</f>
        <v>0</v>
      </c>
      <c r="K376" s="31">
        <f>SalesTracker!L380</f>
        <v>0</v>
      </c>
      <c r="L376" s="31">
        <f>SalesTracker!M380</f>
        <v>0</v>
      </c>
      <c r="M376" s="32">
        <f>SalesTracker!Q380</f>
        <v>0</v>
      </c>
      <c r="N376" s="254">
        <f>SalesTracker!T380</f>
        <v>0</v>
      </c>
      <c r="O376" s="255">
        <f>SalesTracker!W380</f>
        <v>0</v>
      </c>
      <c r="P376" s="26">
        <f>SalesTracker!X380</f>
        <v>0</v>
      </c>
    </row>
    <row r="377" spans="1:16" s="23" customFormat="1" x14ac:dyDescent="0.25">
      <c r="A377" s="109">
        <f>SalesTracker!B381</f>
        <v>20160373</v>
      </c>
      <c r="B377" s="279"/>
      <c r="C377" s="243">
        <f>SalesTracker!C381</f>
        <v>0</v>
      </c>
      <c r="D377" s="243">
        <f>SalesTracker!D381</f>
        <v>0</v>
      </c>
      <c r="E377" s="243">
        <f>SalesTracker!E381</f>
        <v>0</v>
      </c>
      <c r="F377" s="243">
        <f>SalesTracker!F381</f>
        <v>0</v>
      </c>
      <c r="G377" s="244">
        <f>SalesTracker!G381</f>
        <v>0</v>
      </c>
      <c r="H377" s="244">
        <f>SalesTracker!H381</f>
        <v>0</v>
      </c>
      <c r="I377" s="245">
        <f>SalesTracker!J381</f>
        <v>0</v>
      </c>
      <c r="J377" s="277">
        <f>SalesTracker!K381</f>
        <v>0</v>
      </c>
      <c r="K377" s="31">
        <f>SalesTracker!L381</f>
        <v>0</v>
      </c>
      <c r="L377" s="31">
        <f>SalesTracker!M381</f>
        <v>0</v>
      </c>
      <c r="M377" s="32">
        <f>SalesTracker!Q381</f>
        <v>0</v>
      </c>
      <c r="N377" s="254">
        <f>SalesTracker!T381</f>
        <v>0</v>
      </c>
      <c r="O377" s="255">
        <f>SalesTracker!W381</f>
        <v>0</v>
      </c>
      <c r="P377" s="26">
        <f>SalesTracker!X381</f>
        <v>0</v>
      </c>
    </row>
    <row r="378" spans="1:16" s="23" customFormat="1" x14ac:dyDescent="0.25">
      <c r="A378" s="109">
        <f>SalesTracker!B382</f>
        <v>20160374</v>
      </c>
      <c r="B378" s="279"/>
      <c r="C378" s="243">
        <f>SalesTracker!C382</f>
        <v>0</v>
      </c>
      <c r="D378" s="243">
        <f>SalesTracker!D382</f>
        <v>0</v>
      </c>
      <c r="E378" s="243">
        <f>SalesTracker!E382</f>
        <v>0</v>
      </c>
      <c r="F378" s="243">
        <f>SalesTracker!F382</f>
        <v>0</v>
      </c>
      <c r="G378" s="244">
        <f>SalesTracker!G382</f>
        <v>0</v>
      </c>
      <c r="H378" s="244">
        <f>SalesTracker!H382</f>
        <v>0</v>
      </c>
      <c r="I378" s="245">
        <f>SalesTracker!J382</f>
        <v>0</v>
      </c>
      <c r="J378" s="277">
        <f>SalesTracker!K382</f>
        <v>0</v>
      </c>
      <c r="K378" s="31">
        <f>SalesTracker!L382</f>
        <v>0</v>
      </c>
      <c r="L378" s="31">
        <f>SalesTracker!M382</f>
        <v>0</v>
      </c>
      <c r="M378" s="32">
        <f>SalesTracker!Q382</f>
        <v>0</v>
      </c>
      <c r="N378" s="254">
        <f>SalesTracker!T382</f>
        <v>0</v>
      </c>
      <c r="O378" s="255">
        <f>SalesTracker!W382</f>
        <v>0</v>
      </c>
      <c r="P378" s="26">
        <f>SalesTracker!X382</f>
        <v>0</v>
      </c>
    </row>
    <row r="379" spans="1:16" s="23" customFormat="1" x14ac:dyDescent="0.25">
      <c r="A379" s="109">
        <f>SalesTracker!B383</f>
        <v>20160375</v>
      </c>
      <c r="B379" s="279"/>
      <c r="C379" s="243">
        <f>SalesTracker!C383</f>
        <v>0</v>
      </c>
      <c r="D379" s="243">
        <f>SalesTracker!D383</f>
        <v>0</v>
      </c>
      <c r="E379" s="256">
        <f>SalesTracker!E383</f>
        <v>0</v>
      </c>
      <c r="F379" s="243">
        <f>SalesTracker!F383</f>
        <v>0</v>
      </c>
      <c r="G379" s="244">
        <f>SalesTracker!G383</f>
        <v>0</v>
      </c>
      <c r="H379" s="244">
        <f>SalesTracker!H383</f>
        <v>0</v>
      </c>
      <c r="I379" s="245">
        <f>SalesTracker!J383</f>
        <v>0</v>
      </c>
      <c r="J379" s="277">
        <f>SalesTracker!K383</f>
        <v>0</v>
      </c>
      <c r="K379" s="31">
        <f>SalesTracker!L383</f>
        <v>0</v>
      </c>
      <c r="L379" s="31">
        <f>SalesTracker!M383</f>
        <v>0</v>
      </c>
      <c r="M379" s="32">
        <f>SalesTracker!Q383</f>
        <v>0</v>
      </c>
      <c r="N379" s="254">
        <f>SalesTracker!T383</f>
        <v>0</v>
      </c>
      <c r="O379" s="255">
        <f>SalesTracker!W383</f>
        <v>0</v>
      </c>
      <c r="P379" s="26">
        <f>SalesTracker!X383</f>
        <v>0</v>
      </c>
    </row>
    <row r="380" spans="1:16" s="23" customFormat="1" x14ac:dyDescent="0.25">
      <c r="A380" s="109">
        <f>SalesTracker!B384</f>
        <v>20160376</v>
      </c>
      <c r="B380" s="279"/>
      <c r="C380" s="243">
        <f>SalesTracker!C384</f>
        <v>0</v>
      </c>
      <c r="D380" s="243">
        <f>SalesTracker!D384</f>
        <v>0</v>
      </c>
      <c r="E380" s="243">
        <f>SalesTracker!E384</f>
        <v>0</v>
      </c>
      <c r="F380" s="32">
        <f>SalesTracker!F384</f>
        <v>0</v>
      </c>
      <c r="G380" s="244">
        <f>SalesTracker!G384</f>
        <v>0</v>
      </c>
      <c r="H380" s="244">
        <f>SalesTracker!H384</f>
        <v>0</v>
      </c>
      <c r="I380" s="245">
        <f>SalesTracker!J384</f>
        <v>0</v>
      </c>
      <c r="J380" s="277">
        <f>SalesTracker!K384</f>
        <v>0</v>
      </c>
      <c r="K380" s="31">
        <f>SalesTracker!L384</f>
        <v>0</v>
      </c>
      <c r="L380" s="31">
        <f>SalesTracker!M384</f>
        <v>0</v>
      </c>
      <c r="M380" s="32">
        <f>SalesTracker!Q384</f>
        <v>0</v>
      </c>
      <c r="N380" s="254">
        <f>SalesTracker!T384</f>
        <v>0</v>
      </c>
      <c r="O380" s="255">
        <f>SalesTracker!W384</f>
        <v>0</v>
      </c>
      <c r="P380" s="26">
        <f>SalesTracker!X384</f>
        <v>0</v>
      </c>
    </row>
    <row r="381" spans="1:16" s="23" customFormat="1" x14ac:dyDescent="0.25">
      <c r="A381" s="109">
        <f>SalesTracker!B385</f>
        <v>20160377</v>
      </c>
      <c r="B381" s="279"/>
      <c r="C381" s="243">
        <f>SalesTracker!C385</f>
        <v>0</v>
      </c>
      <c r="D381" s="243">
        <f>SalesTracker!D385</f>
        <v>0</v>
      </c>
      <c r="E381" s="243">
        <f>SalesTracker!E385</f>
        <v>0</v>
      </c>
      <c r="F381" s="32">
        <f>SalesTracker!F385</f>
        <v>0</v>
      </c>
      <c r="G381" s="244">
        <f>SalesTracker!G385</f>
        <v>0</v>
      </c>
      <c r="H381" s="244">
        <f>SalesTracker!H385</f>
        <v>0</v>
      </c>
      <c r="I381" s="245">
        <f>SalesTracker!J385</f>
        <v>0</v>
      </c>
      <c r="J381" s="277">
        <f>SalesTracker!K385</f>
        <v>0</v>
      </c>
      <c r="K381" s="31">
        <f>SalesTracker!L385</f>
        <v>0</v>
      </c>
      <c r="L381" s="31">
        <f>SalesTracker!M385</f>
        <v>0</v>
      </c>
      <c r="M381" s="32">
        <f>SalesTracker!Q385</f>
        <v>0</v>
      </c>
      <c r="N381" s="254">
        <f>SalesTracker!T385</f>
        <v>0</v>
      </c>
      <c r="O381" s="255">
        <f>SalesTracker!W385</f>
        <v>0</v>
      </c>
      <c r="P381" s="26">
        <f>SalesTracker!X385</f>
        <v>0</v>
      </c>
    </row>
    <row r="382" spans="1:16" s="23" customFormat="1" x14ac:dyDescent="0.25">
      <c r="A382" s="109">
        <f>SalesTracker!B386</f>
        <v>20160378</v>
      </c>
      <c r="B382" s="279"/>
      <c r="C382" s="243">
        <f>SalesTracker!C386</f>
        <v>0</v>
      </c>
      <c r="D382" s="243">
        <f>SalesTracker!D386</f>
        <v>0</v>
      </c>
      <c r="E382" s="243">
        <f>SalesTracker!E386</f>
        <v>0</v>
      </c>
      <c r="F382" s="32">
        <f>SalesTracker!F386</f>
        <v>0</v>
      </c>
      <c r="G382" s="244">
        <f>SalesTracker!G386</f>
        <v>0</v>
      </c>
      <c r="H382" s="244">
        <f>SalesTracker!H386</f>
        <v>0</v>
      </c>
      <c r="I382" s="245">
        <f>SalesTracker!J386</f>
        <v>0</v>
      </c>
      <c r="J382" s="277">
        <f>SalesTracker!K386</f>
        <v>0</v>
      </c>
      <c r="K382" s="31">
        <f>SalesTracker!L386</f>
        <v>0</v>
      </c>
      <c r="L382" s="31">
        <f>SalesTracker!M386</f>
        <v>0</v>
      </c>
      <c r="M382" s="32">
        <f>SalesTracker!Q386</f>
        <v>0</v>
      </c>
      <c r="N382" s="254">
        <f>SalesTracker!T386</f>
        <v>0</v>
      </c>
      <c r="O382" s="255">
        <f>SalesTracker!W386</f>
        <v>0</v>
      </c>
      <c r="P382" s="26">
        <f>SalesTracker!X386</f>
        <v>0</v>
      </c>
    </row>
    <row r="383" spans="1:16" s="23" customFormat="1" x14ac:dyDescent="0.25">
      <c r="A383" s="109">
        <f>SalesTracker!B387</f>
        <v>20160379</v>
      </c>
      <c r="B383" s="279"/>
      <c r="C383" s="243">
        <f>SalesTracker!C387</f>
        <v>0</v>
      </c>
      <c r="D383" s="243">
        <f>SalesTracker!D387</f>
        <v>0</v>
      </c>
      <c r="E383" s="243">
        <f>SalesTracker!E387</f>
        <v>0</v>
      </c>
      <c r="F383" s="32">
        <f>SalesTracker!F387</f>
        <v>0</v>
      </c>
      <c r="G383" s="244">
        <f>SalesTracker!G387</f>
        <v>0</v>
      </c>
      <c r="H383" s="244">
        <f>SalesTracker!H387</f>
        <v>0</v>
      </c>
      <c r="I383" s="245">
        <f>SalesTracker!J387</f>
        <v>0</v>
      </c>
      <c r="J383" s="277">
        <f>SalesTracker!K387</f>
        <v>0</v>
      </c>
      <c r="K383" s="31">
        <f>SalesTracker!L387</f>
        <v>0</v>
      </c>
      <c r="L383" s="31">
        <f>SalesTracker!M387</f>
        <v>0</v>
      </c>
      <c r="M383" s="32">
        <f>SalesTracker!Q387</f>
        <v>0</v>
      </c>
      <c r="N383" s="254">
        <f>SalesTracker!T387</f>
        <v>0</v>
      </c>
      <c r="O383" s="255">
        <f>SalesTracker!W387</f>
        <v>0</v>
      </c>
      <c r="P383" s="26">
        <f>SalesTracker!X387</f>
        <v>0</v>
      </c>
    </row>
    <row r="384" spans="1:16" s="23" customFormat="1" x14ac:dyDescent="0.25">
      <c r="A384" s="109">
        <f>SalesTracker!B388</f>
        <v>20160380</v>
      </c>
      <c r="B384" s="279"/>
      <c r="C384" s="256">
        <f>SalesTracker!C388</f>
        <v>0</v>
      </c>
      <c r="D384" s="256">
        <f>SalesTracker!D388</f>
        <v>0</v>
      </c>
      <c r="E384" s="256">
        <f>SalesTracker!E388</f>
        <v>0</v>
      </c>
      <c r="F384" s="32">
        <f>SalesTracker!F388</f>
        <v>0</v>
      </c>
      <c r="G384" s="248">
        <f>SalesTracker!G388</f>
        <v>0</v>
      </c>
      <c r="H384" s="248">
        <f>SalesTracker!H388</f>
        <v>0</v>
      </c>
      <c r="I384" s="249">
        <f>SalesTracker!J388</f>
        <v>0</v>
      </c>
      <c r="J384" s="276">
        <f>SalesTracker!K388</f>
        <v>0</v>
      </c>
      <c r="K384" s="257">
        <f>SalesTracker!L388</f>
        <v>0</v>
      </c>
      <c r="L384" s="257">
        <f>SalesTracker!M388</f>
        <v>0</v>
      </c>
      <c r="M384" s="250">
        <f>SalesTracker!Q388</f>
        <v>0</v>
      </c>
      <c r="N384" s="246">
        <f>SalesTracker!T388</f>
        <v>0</v>
      </c>
      <c r="O384" s="247">
        <f>SalesTracker!W388</f>
        <v>0</v>
      </c>
      <c r="P384" s="26">
        <f>SalesTracker!X388</f>
        <v>0</v>
      </c>
    </row>
    <row r="385" spans="1:16" s="23" customFormat="1" x14ac:dyDescent="0.25">
      <c r="A385" s="109">
        <f>SalesTracker!B389</f>
        <v>20160381</v>
      </c>
      <c r="B385" s="279"/>
      <c r="C385" s="256">
        <f>SalesTracker!C389</f>
        <v>0</v>
      </c>
      <c r="D385" s="256">
        <f>SalesTracker!D389</f>
        <v>0</v>
      </c>
      <c r="E385" s="256">
        <f>SalesTracker!E389</f>
        <v>0</v>
      </c>
      <c r="F385" s="256">
        <f>SalesTracker!F389</f>
        <v>0</v>
      </c>
      <c r="G385" s="248">
        <f>SalesTracker!G389</f>
        <v>0</v>
      </c>
      <c r="H385" s="248">
        <f>SalesTracker!H389</f>
        <v>0</v>
      </c>
      <c r="I385" s="249">
        <f>SalesTracker!J389</f>
        <v>0</v>
      </c>
      <c r="J385" s="276">
        <f>SalesTracker!K389</f>
        <v>0</v>
      </c>
      <c r="K385" s="257">
        <f>SalesTracker!L389</f>
        <v>0</v>
      </c>
      <c r="L385" s="257">
        <f>SalesTracker!M389</f>
        <v>0</v>
      </c>
      <c r="M385" s="250">
        <f>SalesTracker!Q389</f>
        <v>0</v>
      </c>
      <c r="N385" s="246">
        <f>SalesTracker!T389</f>
        <v>0</v>
      </c>
      <c r="O385" s="247">
        <f>SalesTracker!W389</f>
        <v>0</v>
      </c>
      <c r="P385" s="26">
        <f>SalesTracker!X389</f>
        <v>0</v>
      </c>
    </row>
    <row r="386" spans="1:16" s="23" customFormat="1" x14ac:dyDescent="0.25">
      <c r="A386" s="109">
        <f>SalesTracker!B390</f>
        <v>20160382</v>
      </c>
      <c r="B386" s="279"/>
      <c r="C386" s="256">
        <f>SalesTracker!C390</f>
        <v>0</v>
      </c>
      <c r="D386" s="256">
        <f>SalesTracker!D390</f>
        <v>0</v>
      </c>
      <c r="E386" s="256">
        <f>SalesTracker!E390</f>
        <v>0</v>
      </c>
      <c r="F386" s="256">
        <f>SalesTracker!F390</f>
        <v>0</v>
      </c>
      <c r="G386" s="248">
        <f>SalesTracker!G390</f>
        <v>0</v>
      </c>
      <c r="H386" s="248">
        <f>SalesTracker!H390</f>
        <v>0</v>
      </c>
      <c r="I386" s="249">
        <f>SalesTracker!J390</f>
        <v>0</v>
      </c>
      <c r="J386" s="276">
        <f>SalesTracker!K390</f>
        <v>0</v>
      </c>
      <c r="K386" s="257">
        <f>SalesTracker!L390</f>
        <v>0</v>
      </c>
      <c r="L386" s="257">
        <f>SalesTracker!M390</f>
        <v>0</v>
      </c>
      <c r="M386" s="250">
        <f>SalesTracker!Q390</f>
        <v>0</v>
      </c>
      <c r="N386" s="246">
        <f>SalesTracker!T390</f>
        <v>0</v>
      </c>
      <c r="O386" s="247">
        <f>SalesTracker!W390</f>
        <v>0</v>
      </c>
      <c r="P386" s="26">
        <f>SalesTracker!X390</f>
        <v>0</v>
      </c>
    </row>
    <row r="387" spans="1:16" s="23" customFormat="1" x14ac:dyDescent="0.25">
      <c r="A387" s="109">
        <f>SalesTracker!B391</f>
        <v>20160383</v>
      </c>
      <c r="B387" s="279"/>
      <c r="C387" s="243">
        <f>SalesTracker!C391</f>
        <v>0</v>
      </c>
      <c r="D387" s="256">
        <f>SalesTracker!D391</f>
        <v>0</v>
      </c>
      <c r="E387" s="256">
        <f>SalesTracker!E391</f>
        <v>0</v>
      </c>
      <c r="F387" s="256">
        <f>SalesTracker!F391</f>
        <v>0</v>
      </c>
      <c r="G387" s="248">
        <f>SalesTracker!G391</f>
        <v>0</v>
      </c>
      <c r="H387" s="248">
        <f>SalesTracker!H391</f>
        <v>0</v>
      </c>
      <c r="I387" s="249">
        <f>SalesTracker!J391</f>
        <v>0</v>
      </c>
      <c r="J387" s="276">
        <f>SalesTracker!K391</f>
        <v>0</v>
      </c>
      <c r="K387" s="257">
        <f>SalesTracker!L391</f>
        <v>0</v>
      </c>
      <c r="L387" s="257">
        <f>SalesTracker!M391</f>
        <v>0</v>
      </c>
      <c r="M387" s="250">
        <f>SalesTracker!Q391</f>
        <v>0</v>
      </c>
      <c r="N387" s="246">
        <f>SalesTracker!T391</f>
        <v>0</v>
      </c>
      <c r="O387" s="247">
        <f>SalesTracker!W391</f>
        <v>0</v>
      </c>
      <c r="P387" s="26">
        <f>SalesTracker!X391</f>
        <v>0</v>
      </c>
    </row>
    <row r="388" spans="1:16" s="23" customFormat="1" x14ac:dyDescent="0.25">
      <c r="A388" s="109">
        <f>SalesTracker!B392</f>
        <v>20160384</v>
      </c>
      <c r="B388" s="279"/>
      <c r="C388" s="256">
        <f>SalesTracker!C392</f>
        <v>0</v>
      </c>
      <c r="D388" s="256">
        <f>SalesTracker!D392</f>
        <v>0</v>
      </c>
      <c r="E388" s="256">
        <f>SalesTracker!E392</f>
        <v>0</v>
      </c>
      <c r="F388" s="256">
        <f>SalesTracker!F392</f>
        <v>0</v>
      </c>
      <c r="G388" s="248">
        <f>SalesTracker!G392</f>
        <v>0</v>
      </c>
      <c r="H388" s="248">
        <f>SalesTracker!H392</f>
        <v>0</v>
      </c>
      <c r="I388" s="249">
        <f>SalesTracker!J392</f>
        <v>0</v>
      </c>
      <c r="J388" s="276">
        <f>SalesTracker!K392</f>
        <v>0</v>
      </c>
      <c r="K388" s="257">
        <f>SalesTracker!L392</f>
        <v>0</v>
      </c>
      <c r="L388" s="257">
        <f>SalesTracker!M392</f>
        <v>0</v>
      </c>
      <c r="M388" s="250">
        <f>SalesTracker!Q392</f>
        <v>0</v>
      </c>
      <c r="N388" s="246">
        <f>SalesTracker!T392</f>
        <v>0</v>
      </c>
      <c r="O388" s="247">
        <f>SalesTracker!W392</f>
        <v>0</v>
      </c>
      <c r="P388" s="26">
        <f>SalesTracker!X392</f>
        <v>0</v>
      </c>
    </row>
    <row r="389" spans="1:16" s="23" customFormat="1" x14ac:dyDescent="0.25">
      <c r="A389" s="109">
        <f>SalesTracker!B393</f>
        <v>20160385</v>
      </c>
      <c r="B389" s="279"/>
      <c r="C389" s="256">
        <f>SalesTracker!C393</f>
        <v>0</v>
      </c>
      <c r="D389" s="256">
        <f>SalesTracker!D393</f>
        <v>0</v>
      </c>
      <c r="E389" s="256">
        <f>SalesTracker!E393</f>
        <v>0</v>
      </c>
      <c r="F389" s="256">
        <f>SalesTracker!F393</f>
        <v>0</v>
      </c>
      <c r="G389" s="248">
        <f>SalesTracker!G393</f>
        <v>0</v>
      </c>
      <c r="H389" s="248">
        <f>SalesTracker!H393</f>
        <v>0</v>
      </c>
      <c r="I389" s="249">
        <f>SalesTracker!J393</f>
        <v>0</v>
      </c>
      <c r="J389" s="276">
        <f>SalesTracker!K393</f>
        <v>0</v>
      </c>
      <c r="K389" s="257">
        <f>SalesTracker!L393</f>
        <v>0</v>
      </c>
      <c r="L389" s="257">
        <f>SalesTracker!M393</f>
        <v>0</v>
      </c>
      <c r="M389" s="250">
        <f>SalesTracker!Q393</f>
        <v>0</v>
      </c>
      <c r="N389" s="246">
        <f>SalesTracker!T393</f>
        <v>0</v>
      </c>
      <c r="O389" s="247">
        <f>SalesTracker!W393</f>
        <v>0</v>
      </c>
      <c r="P389" s="26">
        <f>SalesTracker!X393</f>
        <v>0</v>
      </c>
    </row>
    <row r="390" spans="1:16" s="23" customFormat="1" x14ac:dyDescent="0.25">
      <c r="A390" s="109">
        <f>SalesTracker!B394</f>
        <v>20160386</v>
      </c>
      <c r="B390" s="279"/>
      <c r="C390" s="256">
        <f>SalesTracker!C394</f>
        <v>0</v>
      </c>
      <c r="D390" s="256">
        <f>SalesTracker!D394</f>
        <v>0</v>
      </c>
      <c r="E390" s="256">
        <f>SalesTracker!E394</f>
        <v>0</v>
      </c>
      <c r="F390" s="256">
        <f>SalesTracker!F394</f>
        <v>0</v>
      </c>
      <c r="G390" s="248">
        <f>SalesTracker!G394</f>
        <v>0</v>
      </c>
      <c r="H390" s="248">
        <f>SalesTracker!H394</f>
        <v>0</v>
      </c>
      <c r="I390" s="249">
        <f>SalesTracker!J394</f>
        <v>0</v>
      </c>
      <c r="J390" s="276">
        <f>SalesTracker!K394</f>
        <v>0</v>
      </c>
      <c r="K390" s="257">
        <f>SalesTracker!L394</f>
        <v>0</v>
      </c>
      <c r="L390" s="257">
        <f>SalesTracker!M394</f>
        <v>0</v>
      </c>
      <c r="M390" s="32">
        <f>SalesTracker!Q394</f>
        <v>0</v>
      </c>
      <c r="N390" s="254">
        <f>SalesTracker!T394</f>
        <v>0</v>
      </c>
      <c r="O390" s="255">
        <f>SalesTracker!W394</f>
        <v>0</v>
      </c>
      <c r="P390" s="26">
        <f>SalesTracker!X394</f>
        <v>0</v>
      </c>
    </row>
    <row r="391" spans="1:16" s="23" customFormat="1" x14ac:dyDescent="0.25">
      <c r="A391" s="109">
        <f>SalesTracker!B395</f>
        <v>20160387</v>
      </c>
      <c r="B391" s="279"/>
      <c r="C391" s="256">
        <f>SalesTracker!C395</f>
        <v>0</v>
      </c>
      <c r="D391" s="256">
        <f>SalesTracker!D395</f>
        <v>0</v>
      </c>
      <c r="E391" s="256">
        <f>SalesTracker!E395</f>
        <v>0</v>
      </c>
      <c r="F391" s="256">
        <f>SalesTracker!F395</f>
        <v>0</v>
      </c>
      <c r="G391" s="248">
        <f>SalesTracker!G395</f>
        <v>0</v>
      </c>
      <c r="H391" s="248">
        <f>SalesTracker!H395</f>
        <v>0</v>
      </c>
      <c r="I391" s="249">
        <f>SalesTracker!J395</f>
        <v>0</v>
      </c>
      <c r="J391" s="276">
        <f>SalesTracker!K395</f>
        <v>0</v>
      </c>
      <c r="K391" s="257">
        <f>SalesTracker!L395</f>
        <v>0</v>
      </c>
      <c r="L391" s="257">
        <f>SalesTracker!M395</f>
        <v>0</v>
      </c>
      <c r="M391" s="32">
        <f>SalesTracker!Q395</f>
        <v>0</v>
      </c>
      <c r="N391" s="254">
        <f>SalesTracker!T395</f>
        <v>0</v>
      </c>
      <c r="O391" s="255">
        <f>SalesTracker!W395</f>
        <v>0</v>
      </c>
      <c r="P391" s="26">
        <f>SalesTracker!X395</f>
        <v>0</v>
      </c>
    </row>
    <row r="392" spans="1:16" s="23" customFormat="1" x14ac:dyDescent="0.25">
      <c r="A392" s="109">
        <f>SalesTracker!B396</f>
        <v>20160388</v>
      </c>
      <c r="B392" s="279"/>
      <c r="C392" s="243">
        <f>SalesTracker!C396</f>
        <v>0</v>
      </c>
      <c r="D392" s="256">
        <f>SalesTracker!D396</f>
        <v>0</v>
      </c>
      <c r="E392" s="243">
        <f>SalesTracker!E396</f>
        <v>0</v>
      </c>
      <c r="F392" s="243">
        <f>SalesTracker!F396</f>
        <v>0</v>
      </c>
      <c r="G392" s="244">
        <f>SalesTracker!G396</f>
        <v>0</v>
      </c>
      <c r="H392" s="244">
        <f>SalesTracker!H396</f>
        <v>0</v>
      </c>
      <c r="I392" s="245">
        <f>SalesTracker!J396</f>
        <v>0</v>
      </c>
      <c r="J392" s="277">
        <f>SalesTracker!K396</f>
        <v>0</v>
      </c>
      <c r="K392" s="31">
        <f>SalesTracker!L396</f>
        <v>0</v>
      </c>
      <c r="L392" s="31">
        <f>SalesTracker!M396</f>
        <v>0</v>
      </c>
      <c r="M392" s="32">
        <f>SalesTracker!Q396</f>
        <v>0</v>
      </c>
      <c r="N392" s="254">
        <f>SalesTracker!T396</f>
        <v>0</v>
      </c>
      <c r="O392" s="255">
        <f>SalesTracker!W396</f>
        <v>0</v>
      </c>
      <c r="P392" s="26">
        <f>SalesTracker!X396</f>
        <v>0</v>
      </c>
    </row>
    <row r="393" spans="1:16" s="23" customFormat="1" x14ac:dyDescent="0.25">
      <c r="A393" s="109">
        <f>SalesTracker!B397</f>
        <v>20160389</v>
      </c>
      <c r="B393" s="279"/>
      <c r="C393" s="243">
        <f>SalesTracker!C397</f>
        <v>0</v>
      </c>
      <c r="D393" s="256">
        <f>SalesTracker!D397</f>
        <v>0</v>
      </c>
      <c r="E393" s="243">
        <f>SalesTracker!E397</f>
        <v>0</v>
      </c>
      <c r="F393" s="243">
        <f>SalesTracker!F397</f>
        <v>0</v>
      </c>
      <c r="G393" s="244">
        <f>SalesTracker!G397</f>
        <v>0</v>
      </c>
      <c r="H393" s="244">
        <f>SalesTracker!H397</f>
        <v>0</v>
      </c>
      <c r="I393" s="245">
        <f>SalesTracker!J397</f>
        <v>0</v>
      </c>
      <c r="J393" s="277">
        <f>SalesTracker!K397</f>
        <v>0</v>
      </c>
      <c r="K393" s="31">
        <f>SalesTracker!L397</f>
        <v>0</v>
      </c>
      <c r="L393" s="31">
        <f>SalesTracker!M397</f>
        <v>0</v>
      </c>
      <c r="M393" s="32">
        <f>SalesTracker!Q397</f>
        <v>0</v>
      </c>
      <c r="N393" s="254">
        <f>SalesTracker!T397</f>
        <v>0</v>
      </c>
      <c r="O393" s="255">
        <f>SalesTracker!W397</f>
        <v>0</v>
      </c>
      <c r="P393" s="26">
        <f>SalesTracker!X397</f>
        <v>0</v>
      </c>
    </row>
    <row r="394" spans="1:16" s="23" customFormat="1" x14ac:dyDescent="0.25">
      <c r="A394" s="109">
        <f>SalesTracker!B398</f>
        <v>20160390</v>
      </c>
      <c r="B394" s="279"/>
      <c r="C394" s="243">
        <f>SalesTracker!C398</f>
        <v>0</v>
      </c>
      <c r="D394" s="243">
        <f>SalesTracker!D398</f>
        <v>0</v>
      </c>
      <c r="E394" s="243">
        <f>SalesTracker!E398</f>
        <v>0</v>
      </c>
      <c r="F394" s="243">
        <f>SalesTracker!F398</f>
        <v>0</v>
      </c>
      <c r="G394" s="244">
        <f>SalesTracker!G398</f>
        <v>0</v>
      </c>
      <c r="H394" s="244">
        <f>SalesTracker!H398</f>
        <v>0</v>
      </c>
      <c r="I394" s="245">
        <f>SalesTracker!J398</f>
        <v>0</v>
      </c>
      <c r="J394" s="277">
        <f>SalesTracker!K398</f>
        <v>0</v>
      </c>
      <c r="K394" s="31">
        <f>SalesTracker!L398</f>
        <v>0</v>
      </c>
      <c r="L394" s="31">
        <f>SalesTracker!M398</f>
        <v>0</v>
      </c>
      <c r="M394" s="32">
        <f>SalesTracker!Q398</f>
        <v>0</v>
      </c>
      <c r="N394" s="254">
        <f>SalesTracker!T398</f>
        <v>0</v>
      </c>
      <c r="O394" s="255">
        <f>SalesTracker!W398</f>
        <v>0</v>
      </c>
      <c r="P394" s="26">
        <f>SalesTracker!X398</f>
        <v>0</v>
      </c>
    </row>
    <row r="395" spans="1:16" s="23" customFormat="1" x14ac:dyDescent="0.25">
      <c r="A395" s="109">
        <f>SalesTracker!B399</f>
        <v>20160391</v>
      </c>
      <c r="B395" s="279"/>
      <c r="C395" s="243">
        <f>SalesTracker!C399</f>
        <v>0</v>
      </c>
      <c r="D395" s="243">
        <f>SalesTracker!D399</f>
        <v>0</v>
      </c>
      <c r="E395" s="243">
        <f>SalesTracker!E399</f>
        <v>0</v>
      </c>
      <c r="F395" s="243">
        <f>SalesTracker!F399</f>
        <v>0</v>
      </c>
      <c r="G395" s="244">
        <f>SalesTracker!G399</f>
        <v>0</v>
      </c>
      <c r="H395" s="244">
        <f>SalesTracker!H399</f>
        <v>0</v>
      </c>
      <c r="I395" s="245">
        <f>SalesTracker!J399</f>
        <v>0</v>
      </c>
      <c r="J395" s="277">
        <f>SalesTracker!K399</f>
        <v>0</v>
      </c>
      <c r="K395" s="31">
        <f>SalesTracker!L399</f>
        <v>0</v>
      </c>
      <c r="L395" s="31">
        <f>SalesTracker!M399</f>
        <v>0</v>
      </c>
      <c r="M395" s="32">
        <f>SalesTracker!Q399</f>
        <v>0</v>
      </c>
      <c r="N395" s="254">
        <f>SalesTracker!T399</f>
        <v>0</v>
      </c>
      <c r="O395" s="255">
        <f>SalesTracker!W399</f>
        <v>0</v>
      </c>
      <c r="P395" s="26">
        <f>SalesTracker!X399</f>
        <v>0</v>
      </c>
    </row>
    <row r="396" spans="1:16" s="23" customFormat="1" x14ac:dyDescent="0.25">
      <c r="A396" s="109">
        <f>SalesTracker!B400</f>
        <v>20160392</v>
      </c>
      <c r="B396" s="279"/>
      <c r="C396" s="243">
        <f>SalesTracker!C400</f>
        <v>0</v>
      </c>
      <c r="D396" s="243">
        <f>SalesTracker!D400</f>
        <v>0</v>
      </c>
      <c r="E396" s="243">
        <f>SalesTracker!E400</f>
        <v>0</v>
      </c>
      <c r="F396" s="243">
        <f>SalesTracker!F400</f>
        <v>0</v>
      </c>
      <c r="G396" s="244">
        <f>SalesTracker!G400</f>
        <v>0</v>
      </c>
      <c r="H396" s="244">
        <f>SalesTracker!H400</f>
        <v>0</v>
      </c>
      <c r="I396" s="245">
        <f>SalesTracker!J400</f>
        <v>0</v>
      </c>
      <c r="J396" s="277">
        <f>SalesTracker!K400</f>
        <v>0</v>
      </c>
      <c r="K396" s="31">
        <f>SalesTracker!L400</f>
        <v>0</v>
      </c>
      <c r="L396" s="31">
        <f>SalesTracker!M400</f>
        <v>0</v>
      </c>
      <c r="M396" s="32">
        <f>SalesTracker!Q400</f>
        <v>0</v>
      </c>
      <c r="N396" s="254">
        <f>SalesTracker!T400</f>
        <v>0</v>
      </c>
      <c r="O396" s="255">
        <f>SalesTracker!W400</f>
        <v>0</v>
      </c>
      <c r="P396" s="26">
        <f>SalesTracker!X400</f>
        <v>0</v>
      </c>
    </row>
    <row r="397" spans="1:16" s="23" customFormat="1" x14ac:dyDescent="0.25">
      <c r="A397" s="109">
        <f>SalesTracker!B401</f>
        <v>20160393</v>
      </c>
      <c r="B397" s="279"/>
      <c r="C397" s="256">
        <f>SalesTracker!C401</f>
        <v>0</v>
      </c>
      <c r="D397" s="256">
        <f>SalesTracker!D401</f>
        <v>0</v>
      </c>
      <c r="E397" s="256">
        <f>SalesTracker!E401</f>
        <v>0</v>
      </c>
      <c r="F397" s="178">
        <f>SalesTracker!F401</f>
        <v>0</v>
      </c>
      <c r="G397" s="248">
        <f>SalesTracker!G401</f>
        <v>0</v>
      </c>
      <c r="H397" s="248">
        <f>SalesTracker!H401</f>
        <v>0</v>
      </c>
      <c r="I397" s="249">
        <f>SalesTracker!J401</f>
        <v>0</v>
      </c>
      <c r="J397" s="276">
        <f>SalesTracker!K401</f>
        <v>0</v>
      </c>
      <c r="K397" s="257">
        <f>SalesTracker!L401</f>
        <v>0</v>
      </c>
      <c r="L397" s="257">
        <f>SalesTracker!M401</f>
        <v>0</v>
      </c>
      <c r="M397" s="250">
        <f>SalesTracker!Q401</f>
        <v>0</v>
      </c>
      <c r="N397" s="246">
        <f>SalesTracker!T401</f>
        <v>0</v>
      </c>
      <c r="O397" s="247">
        <f>SalesTracker!W401</f>
        <v>0</v>
      </c>
      <c r="P397" s="26">
        <f>SalesTracker!X401</f>
        <v>0</v>
      </c>
    </row>
    <row r="398" spans="1:16" s="23" customFormat="1" x14ac:dyDescent="0.25">
      <c r="A398" s="109">
        <f>SalesTracker!B402</f>
        <v>20160394</v>
      </c>
      <c r="B398" s="279"/>
      <c r="C398" s="243">
        <f>SalesTracker!C402</f>
        <v>0</v>
      </c>
      <c r="D398" s="243">
        <f>SalesTracker!D402</f>
        <v>0</v>
      </c>
      <c r="E398" s="243">
        <f>SalesTracker!E402</f>
        <v>0</v>
      </c>
      <c r="F398" s="94">
        <f>SalesTracker!F402</f>
        <v>0</v>
      </c>
      <c r="G398" s="244">
        <f>SalesTracker!G402</f>
        <v>0</v>
      </c>
      <c r="H398" s="244">
        <f>SalesTracker!H402</f>
        <v>0</v>
      </c>
      <c r="I398" s="245">
        <f>SalesTracker!J402</f>
        <v>0</v>
      </c>
      <c r="J398" s="277">
        <f>SalesTracker!K402</f>
        <v>0</v>
      </c>
      <c r="K398" s="31">
        <f>SalesTracker!L402</f>
        <v>0</v>
      </c>
      <c r="L398" s="31">
        <f>SalesTracker!M402</f>
        <v>0</v>
      </c>
      <c r="M398" s="32">
        <f>SalesTracker!Q402</f>
        <v>0</v>
      </c>
      <c r="N398" s="254">
        <f>SalesTracker!T402</f>
        <v>0</v>
      </c>
      <c r="O398" s="255">
        <f>SalesTracker!W402</f>
        <v>0</v>
      </c>
      <c r="P398" s="26">
        <f>SalesTracker!X402</f>
        <v>0</v>
      </c>
    </row>
    <row r="399" spans="1:16" s="23" customFormat="1" x14ac:dyDescent="0.25">
      <c r="A399" s="109">
        <f>SalesTracker!B403</f>
        <v>20160395</v>
      </c>
      <c r="B399" s="279"/>
      <c r="C399" s="243">
        <f>SalesTracker!C403</f>
        <v>0</v>
      </c>
      <c r="D399" s="243">
        <f>SalesTracker!D403</f>
        <v>0</v>
      </c>
      <c r="E399" s="243">
        <f>SalesTracker!E403</f>
        <v>0</v>
      </c>
      <c r="F399" s="243">
        <f>SalesTracker!F403</f>
        <v>0</v>
      </c>
      <c r="G399" s="244">
        <f>SalesTracker!G403</f>
        <v>0</v>
      </c>
      <c r="H399" s="244">
        <f>SalesTracker!H403</f>
        <v>0</v>
      </c>
      <c r="I399" s="245">
        <f>SalesTracker!J403</f>
        <v>0</v>
      </c>
      <c r="J399" s="277">
        <f>SalesTracker!K403</f>
        <v>0</v>
      </c>
      <c r="K399" s="31">
        <f>SalesTracker!L403</f>
        <v>0</v>
      </c>
      <c r="L399" s="31">
        <f>SalesTracker!M403</f>
        <v>0</v>
      </c>
      <c r="M399" s="32">
        <f>SalesTracker!Q403</f>
        <v>0</v>
      </c>
      <c r="N399" s="254">
        <f>SalesTracker!T403</f>
        <v>0</v>
      </c>
      <c r="O399" s="255">
        <f>SalesTracker!W403</f>
        <v>0</v>
      </c>
      <c r="P399" s="26">
        <f>SalesTracker!X403</f>
        <v>0</v>
      </c>
    </row>
    <row r="400" spans="1:16" s="23" customFormat="1" x14ac:dyDescent="0.25">
      <c r="A400" s="109">
        <f>SalesTracker!B404</f>
        <v>20160396</v>
      </c>
      <c r="B400" s="279"/>
      <c r="C400" s="243">
        <f>SalesTracker!C404</f>
        <v>0</v>
      </c>
      <c r="D400" s="243">
        <f>SalesTracker!D404</f>
        <v>0</v>
      </c>
      <c r="E400" s="243">
        <f>SalesTracker!E404</f>
        <v>0</v>
      </c>
      <c r="F400" s="243">
        <f>SalesTracker!F404</f>
        <v>0</v>
      </c>
      <c r="G400" s="244">
        <f>SalesTracker!G404</f>
        <v>0</v>
      </c>
      <c r="H400" s="244">
        <f>SalesTracker!H404</f>
        <v>0</v>
      </c>
      <c r="I400" s="245">
        <f>SalesTracker!J404</f>
        <v>0</v>
      </c>
      <c r="J400" s="277">
        <f>SalesTracker!K404</f>
        <v>0</v>
      </c>
      <c r="K400" s="31">
        <f>SalesTracker!L404</f>
        <v>0</v>
      </c>
      <c r="L400" s="31">
        <f>SalesTracker!M404</f>
        <v>0</v>
      </c>
      <c r="M400" s="32">
        <f>SalesTracker!Q404</f>
        <v>0</v>
      </c>
      <c r="N400" s="254">
        <f>SalesTracker!T404</f>
        <v>0</v>
      </c>
      <c r="O400" s="255">
        <f>SalesTracker!W404</f>
        <v>0</v>
      </c>
      <c r="P400" s="26">
        <f>SalesTracker!X404</f>
        <v>0</v>
      </c>
    </row>
    <row r="401" spans="1:16" s="23" customFormat="1" x14ac:dyDescent="0.25">
      <c r="A401" s="109">
        <f>SalesTracker!B405</f>
        <v>20160397</v>
      </c>
      <c r="B401" s="279"/>
      <c r="C401" s="243">
        <f>SalesTracker!C405</f>
        <v>0</v>
      </c>
      <c r="D401" s="243">
        <f>SalesTracker!D405</f>
        <v>0</v>
      </c>
      <c r="E401" s="243">
        <f>SalesTracker!E405</f>
        <v>0</v>
      </c>
      <c r="F401" s="243">
        <f>SalesTracker!F405</f>
        <v>0</v>
      </c>
      <c r="G401" s="244">
        <f>SalesTracker!G405</f>
        <v>0</v>
      </c>
      <c r="H401" s="244">
        <f>SalesTracker!H405</f>
        <v>0</v>
      </c>
      <c r="I401" s="245">
        <f>SalesTracker!J405</f>
        <v>0</v>
      </c>
      <c r="J401" s="277">
        <f>SalesTracker!K405</f>
        <v>0</v>
      </c>
      <c r="K401" s="31">
        <f>SalesTracker!L405</f>
        <v>0</v>
      </c>
      <c r="L401" s="31">
        <f>SalesTracker!M405</f>
        <v>0</v>
      </c>
      <c r="M401" s="32">
        <f>SalesTracker!Q405</f>
        <v>0</v>
      </c>
      <c r="N401" s="254">
        <f>SalesTracker!T405</f>
        <v>0</v>
      </c>
      <c r="O401" s="255">
        <f>SalesTracker!W405</f>
        <v>0</v>
      </c>
      <c r="P401" s="26">
        <f>SalesTracker!X405</f>
        <v>0</v>
      </c>
    </row>
    <row r="402" spans="1:16" s="23" customFormat="1" x14ac:dyDescent="0.25">
      <c r="A402" s="109">
        <f>SalesTracker!B406</f>
        <v>20160398</v>
      </c>
      <c r="B402" s="279"/>
      <c r="C402" s="243">
        <f>SalesTracker!C406</f>
        <v>0</v>
      </c>
      <c r="D402" s="243">
        <f>SalesTracker!D406</f>
        <v>0</v>
      </c>
      <c r="E402" s="243">
        <f>SalesTracker!E406</f>
        <v>0</v>
      </c>
      <c r="F402" s="243">
        <f>SalesTracker!F406</f>
        <v>0</v>
      </c>
      <c r="G402" s="244">
        <f>SalesTracker!G406</f>
        <v>0</v>
      </c>
      <c r="H402" s="244">
        <f>SalesTracker!H406</f>
        <v>0</v>
      </c>
      <c r="I402" s="245">
        <f>SalesTracker!J406</f>
        <v>0</v>
      </c>
      <c r="J402" s="277">
        <f>SalesTracker!K406</f>
        <v>0</v>
      </c>
      <c r="K402" s="31">
        <f>SalesTracker!L406</f>
        <v>0</v>
      </c>
      <c r="L402" s="31">
        <f>SalesTracker!M406</f>
        <v>0</v>
      </c>
      <c r="M402" s="32">
        <f>SalesTracker!Q406</f>
        <v>0</v>
      </c>
      <c r="N402" s="254">
        <f>SalesTracker!T406</f>
        <v>0</v>
      </c>
      <c r="O402" s="255">
        <f>SalesTracker!W406</f>
        <v>0</v>
      </c>
      <c r="P402" s="26">
        <f>SalesTracker!X406</f>
        <v>0</v>
      </c>
    </row>
    <row r="403" spans="1:16" s="23" customFormat="1" x14ac:dyDescent="0.25">
      <c r="A403" s="109">
        <f>SalesTracker!B407</f>
        <v>20160399</v>
      </c>
      <c r="B403" s="279"/>
      <c r="C403" s="243">
        <f>SalesTracker!C407</f>
        <v>0</v>
      </c>
      <c r="D403" s="243">
        <f>SalesTracker!D407</f>
        <v>0</v>
      </c>
      <c r="E403" s="243">
        <f>SalesTracker!E407</f>
        <v>0</v>
      </c>
      <c r="F403" s="243">
        <f>SalesTracker!F407</f>
        <v>0</v>
      </c>
      <c r="G403" s="244">
        <f>SalesTracker!G407</f>
        <v>0</v>
      </c>
      <c r="H403" s="244">
        <f>SalesTracker!H407</f>
        <v>0</v>
      </c>
      <c r="I403" s="245">
        <f>SalesTracker!J407</f>
        <v>0</v>
      </c>
      <c r="J403" s="277">
        <f>SalesTracker!K407</f>
        <v>0</v>
      </c>
      <c r="K403" s="31">
        <f>SalesTracker!L407</f>
        <v>0</v>
      </c>
      <c r="L403" s="31">
        <f>SalesTracker!M407</f>
        <v>0</v>
      </c>
      <c r="M403" s="32">
        <f>SalesTracker!Q407</f>
        <v>0</v>
      </c>
      <c r="N403" s="254">
        <f>SalesTracker!T407</f>
        <v>0</v>
      </c>
      <c r="O403" s="255">
        <f>SalesTracker!W407</f>
        <v>0</v>
      </c>
      <c r="P403" s="26">
        <f>SalesTracker!X407</f>
        <v>0</v>
      </c>
    </row>
    <row r="404" spans="1:16" s="23" customFormat="1" x14ac:dyDescent="0.25">
      <c r="A404" s="109">
        <f>SalesTracker!B408</f>
        <v>20160400</v>
      </c>
      <c r="B404" s="279"/>
      <c r="C404" s="243">
        <f>SalesTracker!C408</f>
        <v>0</v>
      </c>
      <c r="D404" s="243">
        <f>SalesTracker!D408</f>
        <v>0</v>
      </c>
      <c r="E404" s="243">
        <f>SalesTracker!E408</f>
        <v>0</v>
      </c>
      <c r="F404" s="243">
        <f>SalesTracker!F408</f>
        <v>0</v>
      </c>
      <c r="G404" s="244">
        <f>SalesTracker!G408</f>
        <v>0</v>
      </c>
      <c r="H404" s="244">
        <f>SalesTracker!H408</f>
        <v>0</v>
      </c>
      <c r="I404" s="245">
        <f>SalesTracker!J408</f>
        <v>0</v>
      </c>
      <c r="J404" s="277">
        <f>SalesTracker!K408</f>
        <v>0</v>
      </c>
      <c r="K404" s="31">
        <f>SalesTracker!L408</f>
        <v>0</v>
      </c>
      <c r="L404" s="31">
        <f>SalesTracker!M408</f>
        <v>0</v>
      </c>
      <c r="M404" s="32">
        <f>SalesTracker!Q408</f>
        <v>0</v>
      </c>
      <c r="N404" s="254">
        <f>SalesTracker!T408</f>
        <v>0</v>
      </c>
      <c r="O404" s="255">
        <f>SalesTracker!W408</f>
        <v>0</v>
      </c>
      <c r="P404" s="26">
        <f>SalesTracker!X408</f>
        <v>0</v>
      </c>
    </row>
    <row r="405" spans="1:16" s="23" customFormat="1" x14ac:dyDescent="0.25">
      <c r="A405" s="109">
        <f>SalesTracker!B409</f>
        <v>20160401</v>
      </c>
      <c r="B405" s="279"/>
      <c r="C405" s="243">
        <f>SalesTracker!C409</f>
        <v>0</v>
      </c>
      <c r="D405" s="243">
        <f>SalesTracker!D409</f>
        <v>0</v>
      </c>
      <c r="E405" s="243">
        <f>SalesTracker!E409</f>
        <v>0</v>
      </c>
      <c r="F405" s="243">
        <f>SalesTracker!F409</f>
        <v>0</v>
      </c>
      <c r="G405" s="244">
        <f>SalesTracker!G409</f>
        <v>0</v>
      </c>
      <c r="H405" s="244">
        <f>SalesTracker!H409</f>
        <v>0</v>
      </c>
      <c r="I405" s="245">
        <f>SalesTracker!J409</f>
        <v>0</v>
      </c>
      <c r="J405" s="277">
        <f>SalesTracker!K409</f>
        <v>0</v>
      </c>
      <c r="K405" s="31">
        <f>SalesTracker!L409</f>
        <v>0</v>
      </c>
      <c r="L405" s="31">
        <f>SalesTracker!M409</f>
        <v>0</v>
      </c>
      <c r="M405" s="32">
        <f>SalesTracker!Q409</f>
        <v>0</v>
      </c>
      <c r="N405" s="254">
        <f>SalesTracker!T409</f>
        <v>0</v>
      </c>
      <c r="O405" s="255">
        <f>SalesTracker!W409</f>
        <v>0</v>
      </c>
      <c r="P405" s="26">
        <f>SalesTracker!X409</f>
        <v>0</v>
      </c>
    </row>
    <row r="406" spans="1:16" s="23" customFormat="1" x14ac:dyDescent="0.25">
      <c r="A406" s="109">
        <f>SalesTracker!B410</f>
        <v>20160402</v>
      </c>
      <c r="B406" s="279"/>
      <c r="C406" s="243">
        <f>SalesTracker!C410</f>
        <v>0</v>
      </c>
      <c r="D406" s="243">
        <f>SalesTracker!D410</f>
        <v>0</v>
      </c>
      <c r="E406" s="243">
        <f>SalesTracker!E410</f>
        <v>0</v>
      </c>
      <c r="F406" s="243">
        <f>SalesTracker!F410</f>
        <v>0</v>
      </c>
      <c r="G406" s="244">
        <f>SalesTracker!G410</f>
        <v>0</v>
      </c>
      <c r="H406" s="244">
        <f>SalesTracker!H410</f>
        <v>0</v>
      </c>
      <c r="I406" s="245">
        <f>SalesTracker!J410</f>
        <v>0</v>
      </c>
      <c r="J406" s="277">
        <f>SalesTracker!K410</f>
        <v>0</v>
      </c>
      <c r="K406" s="31">
        <f>SalesTracker!L410</f>
        <v>0</v>
      </c>
      <c r="L406" s="31">
        <f>SalesTracker!M410</f>
        <v>0</v>
      </c>
      <c r="M406" s="32">
        <f>SalesTracker!Q410</f>
        <v>0</v>
      </c>
      <c r="N406" s="254">
        <f>SalesTracker!T410</f>
        <v>0</v>
      </c>
      <c r="O406" s="255">
        <f>SalesTracker!W410</f>
        <v>0</v>
      </c>
      <c r="P406" s="26">
        <f>SalesTracker!X410</f>
        <v>0</v>
      </c>
    </row>
    <row r="407" spans="1:16" s="23" customFormat="1" x14ac:dyDescent="0.25">
      <c r="A407" s="109">
        <f>SalesTracker!B411</f>
        <v>20160403</v>
      </c>
      <c r="B407" s="279"/>
      <c r="C407" s="243">
        <f>SalesTracker!C411</f>
        <v>0</v>
      </c>
      <c r="D407" s="243">
        <f>SalesTracker!D411</f>
        <v>0</v>
      </c>
      <c r="E407" s="243">
        <f>SalesTracker!E411</f>
        <v>0</v>
      </c>
      <c r="F407" s="243">
        <f>SalesTracker!F411</f>
        <v>0</v>
      </c>
      <c r="G407" s="244">
        <f>SalesTracker!G411</f>
        <v>0</v>
      </c>
      <c r="H407" s="244">
        <f>SalesTracker!H411</f>
        <v>0</v>
      </c>
      <c r="I407" s="245">
        <f>SalesTracker!J411</f>
        <v>0</v>
      </c>
      <c r="J407" s="277">
        <f>SalesTracker!K411</f>
        <v>0</v>
      </c>
      <c r="K407" s="31">
        <f>SalesTracker!L411</f>
        <v>0</v>
      </c>
      <c r="L407" s="31">
        <f>SalesTracker!M411</f>
        <v>0</v>
      </c>
      <c r="M407" s="32">
        <f>SalesTracker!Q411</f>
        <v>0</v>
      </c>
      <c r="N407" s="254">
        <f>SalesTracker!T411</f>
        <v>0</v>
      </c>
      <c r="O407" s="255">
        <f>SalesTracker!W411</f>
        <v>0</v>
      </c>
      <c r="P407" s="26">
        <f>SalesTracker!X411</f>
        <v>0</v>
      </c>
    </row>
    <row r="408" spans="1:16" s="23" customFormat="1" x14ac:dyDescent="0.25">
      <c r="A408" s="109">
        <f>SalesTracker!B412</f>
        <v>20160404</v>
      </c>
      <c r="B408" s="279"/>
      <c r="C408" s="243">
        <f>SalesTracker!C412</f>
        <v>0</v>
      </c>
      <c r="D408" s="243">
        <f>SalesTracker!D412</f>
        <v>0</v>
      </c>
      <c r="E408" s="243">
        <f>SalesTracker!E412</f>
        <v>0</v>
      </c>
      <c r="F408" s="243">
        <f>SalesTracker!F412</f>
        <v>0</v>
      </c>
      <c r="G408" s="244">
        <f>SalesTracker!G412</f>
        <v>0</v>
      </c>
      <c r="H408" s="244">
        <f>SalesTracker!H412</f>
        <v>0</v>
      </c>
      <c r="I408" s="245">
        <f>SalesTracker!J412</f>
        <v>0</v>
      </c>
      <c r="J408" s="277">
        <f>SalesTracker!K412</f>
        <v>0</v>
      </c>
      <c r="K408" s="31">
        <f>SalesTracker!L412</f>
        <v>0</v>
      </c>
      <c r="L408" s="31">
        <f>SalesTracker!M412</f>
        <v>0</v>
      </c>
      <c r="M408" s="32">
        <f>SalesTracker!Q412</f>
        <v>0</v>
      </c>
      <c r="N408" s="254">
        <f>SalesTracker!T412</f>
        <v>0</v>
      </c>
      <c r="O408" s="255">
        <f>SalesTracker!W412</f>
        <v>0</v>
      </c>
      <c r="P408" s="26">
        <f>SalesTracker!X412</f>
        <v>0</v>
      </c>
    </row>
    <row r="409" spans="1:16" s="23" customFormat="1" x14ac:dyDescent="0.25">
      <c r="A409" s="109">
        <f>SalesTracker!B413</f>
        <v>20160405</v>
      </c>
      <c r="B409" s="279"/>
      <c r="C409" s="243">
        <f>SalesTracker!C413</f>
        <v>0</v>
      </c>
      <c r="D409" s="243">
        <f>SalesTracker!D413</f>
        <v>0</v>
      </c>
      <c r="E409" s="243">
        <f>SalesTracker!E413</f>
        <v>0</v>
      </c>
      <c r="F409" s="243">
        <f>SalesTracker!F413</f>
        <v>0</v>
      </c>
      <c r="G409" s="244">
        <f>SalesTracker!G413</f>
        <v>0</v>
      </c>
      <c r="H409" s="244">
        <f>SalesTracker!H413</f>
        <v>0</v>
      </c>
      <c r="I409" s="245">
        <f>SalesTracker!J413</f>
        <v>0</v>
      </c>
      <c r="J409" s="277">
        <f>SalesTracker!K413</f>
        <v>0</v>
      </c>
      <c r="K409" s="31">
        <f>SalesTracker!L413</f>
        <v>0</v>
      </c>
      <c r="L409" s="31">
        <f>SalesTracker!M413</f>
        <v>0</v>
      </c>
      <c r="M409" s="32">
        <f>SalesTracker!Q413</f>
        <v>0</v>
      </c>
      <c r="N409" s="254">
        <f>SalesTracker!T413</f>
        <v>0</v>
      </c>
      <c r="O409" s="255">
        <f>SalesTracker!W413</f>
        <v>0</v>
      </c>
      <c r="P409" s="26">
        <f>SalesTracker!X413</f>
        <v>0</v>
      </c>
    </row>
    <row r="410" spans="1:16" s="23" customFormat="1" x14ac:dyDescent="0.25">
      <c r="A410" s="109">
        <f>SalesTracker!B414</f>
        <v>20160406</v>
      </c>
      <c r="B410" s="279"/>
      <c r="C410" s="243">
        <f>SalesTracker!C414</f>
        <v>0</v>
      </c>
      <c r="D410" s="243">
        <f>SalesTracker!D414</f>
        <v>0</v>
      </c>
      <c r="E410" s="243">
        <f>SalesTracker!E414</f>
        <v>0</v>
      </c>
      <c r="F410" s="243">
        <f>SalesTracker!F414</f>
        <v>0</v>
      </c>
      <c r="G410" s="244">
        <f>SalesTracker!G414</f>
        <v>0</v>
      </c>
      <c r="H410" s="244">
        <f>SalesTracker!H414</f>
        <v>0</v>
      </c>
      <c r="I410" s="245">
        <f>SalesTracker!J414</f>
        <v>0</v>
      </c>
      <c r="J410" s="277">
        <f>SalesTracker!K414</f>
        <v>0</v>
      </c>
      <c r="K410" s="31">
        <f>SalesTracker!L414</f>
        <v>0</v>
      </c>
      <c r="L410" s="31">
        <f>SalesTracker!M414</f>
        <v>0</v>
      </c>
      <c r="M410" s="32">
        <f>SalesTracker!Q414</f>
        <v>0</v>
      </c>
      <c r="N410" s="254">
        <f>SalesTracker!T414</f>
        <v>0</v>
      </c>
      <c r="O410" s="255">
        <f>SalesTracker!W414</f>
        <v>0</v>
      </c>
      <c r="P410" s="26">
        <f>SalesTracker!X414</f>
        <v>0</v>
      </c>
    </row>
    <row r="411" spans="1:16" s="23" customFormat="1" x14ac:dyDescent="0.25">
      <c r="A411" s="109">
        <f>SalesTracker!B415</f>
        <v>20160407</v>
      </c>
      <c r="B411" s="279"/>
      <c r="C411" s="243">
        <f>SalesTracker!C415</f>
        <v>0</v>
      </c>
      <c r="D411" s="243">
        <f>SalesTracker!D415</f>
        <v>0</v>
      </c>
      <c r="E411" s="243">
        <f>SalesTracker!E415</f>
        <v>0</v>
      </c>
      <c r="F411" s="243">
        <f>SalesTracker!F415</f>
        <v>0</v>
      </c>
      <c r="G411" s="244">
        <f>SalesTracker!G415</f>
        <v>0</v>
      </c>
      <c r="H411" s="244">
        <f>SalesTracker!H415</f>
        <v>0</v>
      </c>
      <c r="I411" s="245">
        <f>SalesTracker!J415</f>
        <v>0</v>
      </c>
      <c r="J411" s="277">
        <f>SalesTracker!K415</f>
        <v>0</v>
      </c>
      <c r="K411" s="31">
        <f>SalesTracker!L415</f>
        <v>0</v>
      </c>
      <c r="L411" s="31">
        <f>SalesTracker!M415</f>
        <v>0</v>
      </c>
      <c r="M411" s="32">
        <f>SalesTracker!Q415</f>
        <v>0</v>
      </c>
      <c r="N411" s="254">
        <f>SalesTracker!T415</f>
        <v>0</v>
      </c>
      <c r="O411" s="255">
        <f>SalesTracker!W415</f>
        <v>0</v>
      </c>
      <c r="P411" s="26">
        <f>SalesTracker!X415</f>
        <v>0</v>
      </c>
    </row>
    <row r="412" spans="1:16" s="23" customFormat="1" x14ac:dyDescent="0.25">
      <c r="A412" s="109">
        <f>SalesTracker!B416</f>
        <v>20160408</v>
      </c>
      <c r="B412" s="279"/>
      <c r="C412" s="243">
        <f>SalesTracker!C416</f>
        <v>0</v>
      </c>
      <c r="D412" s="243">
        <f>SalesTracker!D416</f>
        <v>0</v>
      </c>
      <c r="E412" s="243">
        <f>SalesTracker!E416</f>
        <v>0</v>
      </c>
      <c r="F412" s="243">
        <f>SalesTracker!F416</f>
        <v>0</v>
      </c>
      <c r="G412" s="244">
        <f>SalesTracker!G416</f>
        <v>0</v>
      </c>
      <c r="H412" s="244">
        <f>SalesTracker!H416</f>
        <v>0</v>
      </c>
      <c r="I412" s="245">
        <f>SalesTracker!J416</f>
        <v>0</v>
      </c>
      <c r="J412" s="277">
        <f>SalesTracker!K416</f>
        <v>0</v>
      </c>
      <c r="K412" s="31">
        <f>SalesTracker!L416</f>
        <v>0</v>
      </c>
      <c r="L412" s="31">
        <f>SalesTracker!M416</f>
        <v>0</v>
      </c>
      <c r="M412" s="32">
        <f>SalesTracker!Q416</f>
        <v>0</v>
      </c>
      <c r="N412" s="254">
        <f>SalesTracker!T416</f>
        <v>0</v>
      </c>
      <c r="O412" s="255">
        <f>SalesTracker!W416</f>
        <v>0</v>
      </c>
      <c r="P412" s="26">
        <f>SalesTracker!X416</f>
        <v>0</v>
      </c>
    </row>
    <row r="413" spans="1:16" s="23" customFormat="1" x14ac:dyDescent="0.25">
      <c r="A413" s="109">
        <f>SalesTracker!B417</f>
        <v>20160409</v>
      </c>
      <c r="B413" s="279"/>
      <c r="C413" s="243">
        <f>SalesTracker!C417</f>
        <v>0</v>
      </c>
      <c r="D413" s="243">
        <f>SalesTracker!D417</f>
        <v>0</v>
      </c>
      <c r="E413" s="243">
        <f>SalesTracker!E417</f>
        <v>0</v>
      </c>
      <c r="F413" s="243">
        <f>SalesTracker!F417</f>
        <v>0</v>
      </c>
      <c r="G413" s="244">
        <f>SalesTracker!G417</f>
        <v>0</v>
      </c>
      <c r="H413" s="244">
        <f>SalesTracker!H417</f>
        <v>0</v>
      </c>
      <c r="I413" s="245">
        <f>SalesTracker!J417</f>
        <v>0</v>
      </c>
      <c r="J413" s="277">
        <f>SalesTracker!K417</f>
        <v>0</v>
      </c>
      <c r="K413" s="31">
        <f>SalesTracker!L417</f>
        <v>0</v>
      </c>
      <c r="L413" s="31">
        <f>SalesTracker!M417</f>
        <v>0</v>
      </c>
      <c r="M413" s="32">
        <f>SalesTracker!Q417</f>
        <v>0</v>
      </c>
      <c r="N413" s="254">
        <f>SalesTracker!T417</f>
        <v>0</v>
      </c>
      <c r="O413" s="255">
        <f>SalesTracker!W417</f>
        <v>0</v>
      </c>
      <c r="P413" s="26">
        <f>SalesTracker!X417</f>
        <v>0</v>
      </c>
    </row>
    <row r="414" spans="1:16" s="23" customFormat="1" x14ac:dyDescent="0.25">
      <c r="A414" s="109">
        <f>SalesTracker!B418</f>
        <v>20160410</v>
      </c>
      <c r="B414" s="279"/>
      <c r="C414" s="243">
        <f>SalesTracker!C418</f>
        <v>0</v>
      </c>
      <c r="D414" s="243">
        <f>SalesTracker!D418</f>
        <v>0</v>
      </c>
      <c r="E414" s="243">
        <f>SalesTracker!E418</f>
        <v>0</v>
      </c>
      <c r="F414" s="243">
        <f>SalesTracker!F418</f>
        <v>0</v>
      </c>
      <c r="G414" s="244">
        <f>SalesTracker!G418</f>
        <v>0</v>
      </c>
      <c r="H414" s="244">
        <f>SalesTracker!H418</f>
        <v>0</v>
      </c>
      <c r="I414" s="245">
        <f>SalesTracker!J418</f>
        <v>0</v>
      </c>
      <c r="J414" s="277">
        <f>SalesTracker!K418</f>
        <v>0</v>
      </c>
      <c r="K414" s="31">
        <f>SalesTracker!L418</f>
        <v>0</v>
      </c>
      <c r="L414" s="31">
        <f>SalesTracker!M418</f>
        <v>0</v>
      </c>
      <c r="M414" s="32">
        <f>SalesTracker!Q418</f>
        <v>0</v>
      </c>
      <c r="N414" s="254">
        <f>SalesTracker!T418</f>
        <v>0</v>
      </c>
      <c r="O414" s="255">
        <f>SalesTracker!W418</f>
        <v>0</v>
      </c>
      <c r="P414" s="26">
        <f>SalesTracker!X418</f>
        <v>0</v>
      </c>
    </row>
    <row r="415" spans="1:16" s="23" customFormat="1" x14ac:dyDescent="0.25">
      <c r="A415" s="109">
        <f>SalesTracker!B419</f>
        <v>20160411</v>
      </c>
      <c r="B415" s="279"/>
      <c r="C415" s="243">
        <f>SalesTracker!C419</f>
        <v>0</v>
      </c>
      <c r="D415" s="243">
        <f>SalesTracker!D419</f>
        <v>0</v>
      </c>
      <c r="E415" s="243">
        <f>SalesTracker!E419</f>
        <v>0</v>
      </c>
      <c r="F415" s="243">
        <f>SalesTracker!F419</f>
        <v>0</v>
      </c>
      <c r="G415" s="244">
        <f>SalesTracker!G419</f>
        <v>0</v>
      </c>
      <c r="H415" s="244">
        <f>SalesTracker!H419</f>
        <v>0</v>
      </c>
      <c r="I415" s="245">
        <f>SalesTracker!J419</f>
        <v>0</v>
      </c>
      <c r="J415" s="277">
        <f>SalesTracker!K419</f>
        <v>0</v>
      </c>
      <c r="K415" s="31">
        <f>SalesTracker!L419</f>
        <v>0</v>
      </c>
      <c r="L415" s="31">
        <f>SalesTracker!M419</f>
        <v>0</v>
      </c>
      <c r="M415" s="32">
        <f>SalesTracker!Q419</f>
        <v>0</v>
      </c>
      <c r="N415" s="254">
        <f>SalesTracker!T419</f>
        <v>0</v>
      </c>
      <c r="O415" s="255">
        <f>SalesTracker!W419</f>
        <v>0</v>
      </c>
      <c r="P415" s="26">
        <f>SalesTracker!X419</f>
        <v>0</v>
      </c>
    </row>
    <row r="416" spans="1:16" s="23" customFormat="1" x14ac:dyDescent="0.25">
      <c r="A416" s="109">
        <f>SalesTracker!B420</f>
        <v>20160412</v>
      </c>
      <c r="B416" s="279"/>
      <c r="C416" s="243">
        <f>SalesTracker!C420</f>
        <v>0</v>
      </c>
      <c r="D416" s="243">
        <f>SalesTracker!D420</f>
        <v>0</v>
      </c>
      <c r="E416" s="243">
        <f>SalesTracker!E420</f>
        <v>0</v>
      </c>
      <c r="F416" s="243">
        <f>SalesTracker!F420</f>
        <v>0</v>
      </c>
      <c r="G416" s="244">
        <f>SalesTracker!G420</f>
        <v>0</v>
      </c>
      <c r="H416" s="244">
        <f>SalesTracker!H420</f>
        <v>0</v>
      </c>
      <c r="I416" s="245">
        <f>SalesTracker!J420</f>
        <v>0</v>
      </c>
      <c r="J416" s="277">
        <f>SalesTracker!K420</f>
        <v>0</v>
      </c>
      <c r="K416" s="31">
        <f>SalesTracker!L420</f>
        <v>0</v>
      </c>
      <c r="L416" s="31">
        <f>SalesTracker!M420</f>
        <v>0</v>
      </c>
      <c r="M416" s="32">
        <f>SalesTracker!Q420</f>
        <v>0</v>
      </c>
      <c r="N416" s="254">
        <f>SalesTracker!T420</f>
        <v>0</v>
      </c>
      <c r="O416" s="255">
        <f>SalesTracker!W420</f>
        <v>0</v>
      </c>
      <c r="P416" s="26">
        <f>SalesTracker!X420</f>
        <v>0</v>
      </c>
    </row>
    <row r="417" spans="1:17" s="23" customFormat="1" x14ac:dyDescent="0.25">
      <c r="A417" s="109">
        <f>SalesTracker!B421</f>
        <v>20160413</v>
      </c>
      <c r="B417" s="279"/>
      <c r="C417" s="243">
        <f>SalesTracker!C421</f>
        <v>0</v>
      </c>
      <c r="D417" s="243">
        <f>SalesTracker!D421</f>
        <v>0</v>
      </c>
      <c r="E417" s="243">
        <f>SalesTracker!E421</f>
        <v>0</v>
      </c>
      <c r="F417" s="243">
        <f>SalesTracker!F421</f>
        <v>0</v>
      </c>
      <c r="G417" s="244">
        <f>SalesTracker!G421</f>
        <v>0</v>
      </c>
      <c r="H417" s="244">
        <f>SalesTracker!H421</f>
        <v>0</v>
      </c>
      <c r="I417" s="245">
        <f>SalesTracker!J421</f>
        <v>0</v>
      </c>
      <c r="J417" s="277">
        <f>SalesTracker!K421</f>
        <v>0</v>
      </c>
      <c r="K417" s="31">
        <f>SalesTracker!L421</f>
        <v>0</v>
      </c>
      <c r="L417" s="31">
        <f>SalesTracker!M421</f>
        <v>0</v>
      </c>
      <c r="M417" s="32">
        <f>SalesTracker!Q421</f>
        <v>0</v>
      </c>
      <c r="N417" s="254">
        <f>SalesTracker!T421</f>
        <v>0</v>
      </c>
      <c r="O417" s="255">
        <f>SalesTracker!W421</f>
        <v>0</v>
      </c>
      <c r="P417" s="26">
        <f>SalesTracker!X421</f>
        <v>0</v>
      </c>
    </row>
    <row r="418" spans="1:17" s="23" customFormat="1" x14ac:dyDescent="0.25">
      <c r="A418" s="109">
        <f>SalesTracker!B422</f>
        <v>20160414</v>
      </c>
      <c r="B418" s="279"/>
      <c r="C418" s="243">
        <f>SalesTracker!C422</f>
        <v>0</v>
      </c>
      <c r="D418" s="243">
        <f>SalesTracker!D422</f>
        <v>0</v>
      </c>
      <c r="E418" s="243">
        <f>SalesTracker!E422</f>
        <v>0</v>
      </c>
      <c r="F418" s="243">
        <f>SalesTracker!F422</f>
        <v>0</v>
      </c>
      <c r="G418" s="244">
        <f>SalesTracker!G422</f>
        <v>0</v>
      </c>
      <c r="H418" s="244">
        <f>SalesTracker!H422</f>
        <v>0</v>
      </c>
      <c r="I418" s="245">
        <f>SalesTracker!J422</f>
        <v>0</v>
      </c>
      <c r="J418" s="277">
        <f>SalesTracker!K422</f>
        <v>0</v>
      </c>
      <c r="K418" s="31">
        <f>SalesTracker!L422</f>
        <v>0</v>
      </c>
      <c r="L418" s="31">
        <f>SalesTracker!M422</f>
        <v>0</v>
      </c>
      <c r="M418" s="32">
        <f>SalesTracker!Q422</f>
        <v>0</v>
      </c>
      <c r="N418" s="254">
        <f>SalesTracker!T422</f>
        <v>0</v>
      </c>
      <c r="O418" s="255">
        <f>SalesTracker!W422</f>
        <v>0</v>
      </c>
      <c r="P418" s="26">
        <f>SalesTracker!X422</f>
        <v>0</v>
      </c>
    </row>
    <row r="419" spans="1:17" s="23" customFormat="1" x14ac:dyDescent="0.25">
      <c r="A419" s="109">
        <f>SalesTracker!B423</f>
        <v>20160415</v>
      </c>
      <c r="B419" s="279"/>
      <c r="C419" s="243">
        <f>SalesTracker!C423</f>
        <v>0</v>
      </c>
      <c r="D419" s="243">
        <f>SalesTracker!D423</f>
        <v>0</v>
      </c>
      <c r="E419" s="243">
        <f>SalesTracker!E423</f>
        <v>0</v>
      </c>
      <c r="F419" s="243">
        <f>SalesTracker!F423</f>
        <v>0</v>
      </c>
      <c r="G419" s="244">
        <f>SalesTracker!G423</f>
        <v>0</v>
      </c>
      <c r="H419" s="244">
        <f>SalesTracker!H423</f>
        <v>0</v>
      </c>
      <c r="I419" s="245">
        <f>SalesTracker!J423</f>
        <v>0</v>
      </c>
      <c r="J419" s="277">
        <f>SalesTracker!K423</f>
        <v>0</v>
      </c>
      <c r="K419" s="31">
        <f>SalesTracker!L423</f>
        <v>0</v>
      </c>
      <c r="L419" s="31">
        <f>SalesTracker!M423</f>
        <v>0</v>
      </c>
      <c r="M419" s="32">
        <f>SalesTracker!Q423</f>
        <v>0</v>
      </c>
      <c r="N419" s="254">
        <f>SalesTracker!T423</f>
        <v>0</v>
      </c>
      <c r="O419" s="255">
        <f>SalesTracker!W423</f>
        <v>0</v>
      </c>
      <c r="P419" s="26">
        <f>SalesTracker!X423</f>
        <v>0</v>
      </c>
    </row>
    <row r="420" spans="1:17" s="23" customFormat="1" x14ac:dyDescent="0.25">
      <c r="A420" s="109">
        <f>SalesTracker!B424</f>
        <v>20160416</v>
      </c>
      <c r="B420" s="279"/>
      <c r="C420" s="243">
        <f>SalesTracker!C424</f>
        <v>0</v>
      </c>
      <c r="D420" s="243">
        <f>SalesTracker!D424</f>
        <v>0</v>
      </c>
      <c r="E420" s="243">
        <f>SalesTracker!E424</f>
        <v>0</v>
      </c>
      <c r="F420" s="243">
        <f>SalesTracker!F424</f>
        <v>0</v>
      </c>
      <c r="G420" s="244">
        <f>SalesTracker!G424</f>
        <v>0</v>
      </c>
      <c r="H420" s="244">
        <f>SalesTracker!H424</f>
        <v>0</v>
      </c>
      <c r="I420" s="245">
        <f>SalesTracker!J424</f>
        <v>0</v>
      </c>
      <c r="J420" s="277">
        <f>SalesTracker!K424</f>
        <v>0</v>
      </c>
      <c r="K420" s="31">
        <f>SalesTracker!L424</f>
        <v>0</v>
      </c>
      <c r="L420" s="31">
        <f>SalesTracker!M424</f>
        <v>0</v>
      </c>
      <c r="M420" s="32">
        <f>SalesTracker!Q424</f>
        <v>0</v>
      </c>
      <c r="N420" s="254">
        <f>SalesTracker!T424</f>
        <v>0</v>
      </c>
      <c r="O420" s="255">
        <f>SalesTracker!W424</f>
        <v>0</v>
      </c>
      <c r="P420" s="26">
        <f>SalesTracker!X424</f>
        <v>0</v>
      </c>
    </row>
    <row r="421" spans="1:17" s="23" customFormat="1" x14ac:dyDescent="0.25">
      <c r="A421" s="109">
        <f>SalesTracker!B425</f>
        <v>20160417</v>
      </c>
      <c r="B421" s="279"/>
      <c r="C421" s="243">
        <f>SalesTracker!C425</f>
        <v>0</v>
      </c>
      <c r="D421" s="243">
        <f>SalesTracker!D425</f>
        <v>0</v>
      </c>
      <c r="E421" s="243">
        <f>SalesTracker!E425</f>
        <v>0</v>
      </c>
      <c r="F421" s="243">
        <f>SalesTracker!F425</f>
        <v>0</v>
      </c>
      <c r="G421" s="244">
        <f>SalesTracker!G425</f>
        <v>0</v>
      </c>
      <c r="H421" s="244">
        <f>SalesTracker!H425</f>
        <v>0</v>
      </c>
      <c r="I421" s="245">
        <f>SalesTracker!J425</f>
        <v>0</v>
      </c>
      <c r="J421" s="277">
        <f>SalesTracker!K425</f>
        <v>0</v>
      </c>
      <c r="K421" s="31">
        <f>SalesTracker!L425</f>
        <v>0</v>
      </c>
      <c r="L421" s="31">
        <f>SalesTracker!M425</f>
        <v>0</v>
      </c>
      <c r="M421" s="32">
        <f>SalesTracker!Q425</f>
        <v>0</v>
      </c>
      <c r="N421" s="254">
        <f>SalesTracker!T425</f>
        <v>0</v>
      </c>
      <c r="O421" s="255">
        <f>SalesTracker!W425</f>
        <v>0</v>
      </c>
      <c r="P421" s="26">
        <f>SalesTracker!X425</f>
        <v>0</v>
      </c>
    </row>
    <row r="422" spans="1:17" s="23" customFormat="1" x14ac:dyDescent="0.25">
      <c r="A422" s="109">
        <f>SalesTracker!B426</f>
        <v>20160418</v>
      </c>
      <c r="B422" s="279"/>
      <c r="C422" s="243">
        <f>SalesTracker!C426</f>
        <v>0</v>
      </c>
      <c r="D422" s="243">
        <f>SalesTracker!D426</f>
        <v>0</v>
      </c>
      <c r="E422" s="243">
        <f>SalesTracker!E426</f>
        <v>0</v>
      </c>
      <c r="F422" s="243">
        <f>SalesTracker!F426</f>
        <v>0</v>
      </c>
      <c r="G422" s="244">
        <f>SalesTracker!G426</f>
        <v>0</v>
      </c>
      <c r="H422" s="244">
        <f>SalesTracker!H426</f>
        <v>0</v>
      </c>
      <c r="I422" s="245">
        <f>SalesTracker!J426</f>
        <v>0</v>
      </c>
      <c r="J422" s="277">
        <f>SalesTracker!K426</f>
        <v>0</v>
      </c>
      <c r="K422" s="31">
        <f>SalesTracker!L426</f>
        <v>0</v>
      </c>
      <c r="L422" s="31">
        <f>SalesTracker!M426</f>
        <v>0</v>
      </c>
      <c r="M422" s="32">
        <f>SalesTracker!Q426</f>
        <v>0</v>
      </c>
      <c r="N422" s="254">
        <f>SalesTracker!T426</f>
        <v>0</v>
      </c>
      <c r="O422" s="255">
        <f>SalesTracker!W426</f>
        <v>0</v>
      </c>
      <c r="P422" s="26">
        <f>SalesTracker!X426</f>
        <v>0</v>
      </c>
    </row>
    <row r="423" spans="1:17" s="23" customFormat="1" x14ac:dyDescent="0.25">
      <c r="A423" s="109">
        <f>SalesTracker!B427</f>
        <v>20160419</v>
      </c>
      <c r="B423" s="279"/>
      <c r="C423" s="243">
        <f>SalesTracker!C427</f>
        <v>0</v>
      </c>
      <c r="D423" s="243">
        <f>SalesTracker!D427</f>
        <v>0</v>
      </c>
      <c r="E423" s="243">
        <f>SalesTracker!E427</f>
        <v>0</v>
      </c>
      <c r="F423" s="243">
        <f>SalesTracker!F427</f>
        <v>0</v>
      </c>
      <c r="G423" s="244">
        <f>SalesTracker!G427</f>
        <v>0</v>
      </c>
      <c r="H423" s="244">
        <f>SalesTracker!H427</f>
        <v>0</v>
      </c>
      <c r="I423" s="245">
        <f>SalesTracker!J427</f>
        <v>0</v>
      </c>
      <c r="J423" s="277">
        <f>SalesTracker!K427</f>
        <v>0</v>
      </c>
      <c r="K423" s="31">
        <f>SalesTracker!L427</f>
        <v>0</v>
      </c>
      <c r="L423" s="31">
        <f>SalesTracker!M427</f>
        <v>0</v>
      </c>
      <c r="M423" s="32">
        <f>SalesTracker!Q427</f>
        <v>0</v>
      </c>
      <c r="N423" s="254">
        <f>SalesTracker!T427</f>
        <v>0</v>
      </c>
      <c r="O423" s="255">
        <f>SalesTracker!W427</f>
        <v>0</v>
      </c>
      <c r="P423" s="26">
        <f>SalesTracker!X427</f>
        <v>0</v>
      </c>
    </row>
    <row r="424" spans="1:17" s="23" customFormat="1" x14ac:dyDescent="0.25">
      <c r="A424" s="109">
        <f>SalesTracker!B428</f>
        <v>20160420</v>
      </c>
      <c r="B424" s="279"/>
      <c r="C424" s="243">
        <f>SalesTracker!C428</f>
        <v>0</v>
      </c>
      <c r="D424" s="243">
        <f>SalesTracker!D428</f>
        <v>0</v>
      </c>
      <c r="E424" s="243">
        <f>SalesTracker!E428</f>
        <v>0</v>
      </c>
      <c r="F424" s="243">
        <f>SalesTracker!F428</f>
        <v>0</v>
      </c>
      <c r="G424" s="244">
        <f>SalesTracker!G428</f>
        <v>0</v>
      </c>
      <c r="H424" s="244">
        <f>SalesTracker!H428</f>
        <v>0</v>
      </c>
      <c r="I424" s="245">
        <f>SalesTracker!J428</f>
        <v>0</v>
      </c>
      <c r="J424" s="277">
        <f>SalesTracker!K428</f>
        <v>0</v>
      </c>
      <c r="K424" s="31">
        <f>SalesTracker!L428</f>
        <v>0</v>
      </c>
      <c r="L424" s="31">
        <f>SalesTracker!M428</f>
        <v>0</v>
      </c>
      <c r="M424" s="32">
        <f>SalesTracker!Q428</f>
        <v>0</v>
      </c>
      <c r="N424" s="254">
        <f>SalesTracker!T428</f>
        <v>0</v>
      </c>
      <c r="O424" s="255">
        <f>SalesTracker!W428</f>
        <v>0</v>
      </c>
      <c r="P424" s="26">
        <f>SalesTracker!X428</f>
        <v>0</v>
      </c>
    </row>
    <row r="425" spans="1:17" s="23" customFormat="1" x14ac:dyDescent="0.25">
      <c r="A425" s="109">
        <f>SalesTracker!B429</f>
        <v>20160421</v>
      </c>
      <c r="B425" s="279"/>
      <c r="C425" s="243">
        <f>SalesTracker!C429</f>
        <v>0</v>
      </c>
      <c r="D425" s="243">
        <f>SalesTracker!D429</f>
        <v>0</v>
      </c>
      <c r="E425" s="243">
        <f>SalesTracker!E429</f>
        <v>0</v>
      </c>
      <c r="F425" s="243">
        <f>SalesTracker!F429</f>
        <v>0</v>
      </c>
      <c r="G425" s="244">
        <f>SalesTracker!G429</f>
        <v>0</v>
      </c>
      <c r="H425" s="244">
        <f>SalesTracker!H429</f>
        <v>0</v>
      </c>
      <c r="I425" s="245">
        <f>SalesTracker!J429</f>
        <v>0</v>
      </c>
      <c r="J425" s="277">
        <f>SalesTracker!K429</f>
        <v>0</v>
      </c>
      <c r="K425" s="31">
        <f>SalesTracker!L429</f>
        <v>0</v>
      </c>
      <c r="L425" s="31">
        <f>SalesTracker!M429</f>
        <v>0</v>
      </c>
      <c r="M425" s="32">
        <f>SalesTracker!Q429</f>
        <v>0</v>
      </c>
      <c r="N425" s="254">
        <f>SalesTracker!T429</f>
        <v>0</v>
      </c>
      <c r="O425" s="255">
        <f>SalesTracker!W429</f>
        <v>0</v>
      </c>
      <c r="P425" s="26">
        <f>SalesTracker!X429</f>
        <v>0</v>
      </c>
    </row>
    <row r="426" spans="1:17" s="23" customFormat="1" x14ac:dyDescent="0.25">
      <c r="A426" s="109">
        <f>SalesTracker!B430</f>
        <v>20160422</v>
      </c>
      <c r="B426" s="279"/>
      <c r="C426" s="243">
        <f>SalesTracker!C430</f>
        <v>0</v>
      </c>
      <c r="D426" s="243">
        <f>SalesTracker!D430</f>
        <v>0</v>
      </c>
      <c r="E426" s="243">
        <f>SalesTracker!E430</f>
        <v>0</v>
      </c>
      <c r="F426" s="243">
        <f>SalesTracker!F430</f>
        <v>0</v>
      </c>
      <c r="G426" s="244">
        <f>SalesTracker!G430</f>
        <v>0</v>
      </c>
      <c r="H426" s="244">
        <f>SalesTracker!H430</f>
        <v>0</v>
      </c>
      <c r="I426" s="245">
        <f>SalesTracker!J430</f>
        <v>0</v>
      </c>
      <c r="J426" s="277">
        <f>SalesTracker!K430</f>
        <v>0</v>
      </c>
      <c r="K426" s="31">
        <f>SalesTracker!L430</f>
        <v>0</v>
      </c>
      <c r="L426" s="31">
        <f>SalesTracker!M430</f>
        <v>0</v>
      </c>
      <c r="M426" s="32">
        <f>SalesTracker!Q430</f>
        <v>0</v>
      </c>
      <c r="N426" s="254">
        <f>SalesTracker!T430</f>
        <v>0</v>
      </c>
      <c r="O426" s="255">
        <f>SalesTracker!W430</f>
        <v>0</v>
      </c>
      <c r="P426" s="26">
        <f>SalesTracker!X430</f>
        <v>0</v>
      </c>
    </row>
    <row r="427" spans="1:17" s="23" customFormat="1" x14ac:dyDescent="0.25">
      <c r="A427" s="109">
        <f>SalesTracker!B431</f>
        <v>20160423</v>
      </c>
      <c r="B427" s="279"/>
      <c r="C427" s="243">
        <f>SalesTracker!C431</f>
        <v>0</v>
      </c>
      <c r="D427" s="243">
        <f>SalesTracker!D431</f>
        <v>0</v>
      </c>
      <c r="E427" s="243">
        <f>SalesTracker!E431</f>
        <v>0</v>
      </c>
      <c r="F427" s="243">
        <f>SalesTracker!F431</f>
        <v>0</v>
      </c>
      <c r="G427" s="244">
        <f>SalesTracker!G431</f>
        <v>0</v>
      </c>
      <c r="H427" s="244">
        <f>SalesTracker!H431</f>
        <v>0</v>
      </c>
      <c r="I427" s="245">
        <f>SalesTracker!J431</f>
        <v>0</v>
      </c>
      <c r="J427" s="277">
        <f>SalesTracker!K431</f>
        <v>0</v>
      </c>
      <c r="K427" s="31">
        <f>SalesTracker!L431</f>
        <v>0</v>
      </c>
      <c r="L427" s="31">
        <f>SalesTracker!M431</f>
        <v>0</v>
      </c>
      <c r="M427" s="32">
        <f>SalesTracker!Q431</f>
        <v>0</v>
      </c>
      <c r="N427" s="254">
        <f>SalesTracker!T431</f>
        <v>0</v>
      </c>
      <c r="O427" s="255">
        <f>SalesTracker!W431</f>
        <v>0</v>
      </c>
      <c r="P427" s="26">
        <f>SalesTracker!X431</f>
        <v>0</v>
      </c>
    </row>
    <row r="428" spans="1:17" s="23" customFormat="1" x14ac:dyDescent="0.25">
      <c r="A428" s="109">
        <f>SalesTracker!B432</f>
        <v>20160424</v>
      </c>
      <c r="B428" s="279"/>
      <c r="C428" s="243">
        <f>SalesTracker!C432</f>
        <v>0</v>
      </c>
      <c r="D428" s="243">
        <f>SalesTracker!D432</f>
        <v>0</v>
      </c>
      <c r="E428" s="243">
        <f>SalesTracker!E432</f>
        <v>0</v>
      </c>
      <c r="F428" s="243">
        <f>SalesTracker!F432</f>
        <v>0</v>
      </c>
      <c r="G428" s="244">
        <f>SalesTracker!G432</f>
        <v>0</v>
      </c>
      <c r="H428" s="244">
        <f>SalesTracker!H432</f>
        <v>0</v>
      </c>
      <c r="I428" s="245">
        <f>SalesTracker!J432</f>
        <v>0</v>
      </c>
      <c r="J428" s="277">
        <f>SalesTracker!K432</f>
        <v>0</v>
      </c>
      <c r="K428" s="31">
        <f>SalesTracker!L432</f>
        <v>0</v>
      </c>
      <c r="L428" s="31">
        <f>SalesTracker!M432</f>
        <v>0</v>
      </c>
      <c r="M428" s="32">
        <f>SalesTracker!Q432</f>
        <v>0</v>
      </c>
      <c r="N428" s="254">
        <f>SalesTracker!T432</f>
        <v>0</v>
      </c>
      <c r="O428" s="255">
        <f>SalesTracker!W432</f>
        <v>0</v>
      </c>
      <c r="P428" s="26">
        <f>SalesTracker!X432</f>
        <v>0</v>
      </c>
    </row>
    <row r="429" spans="1:17" s="23" customFormat="1" x14ac:dyDescent="0.25">
      <c r="A429" s="109">
        <f>SalesTracker!B433</f>
        <v>20160425</v>
      </c>
      <c r="B429" s="279"/>
      <c r="C429" s="243">
        <f>SalesTracker!C433</f>
        <v>0</v>
      </c>
      <c r="D429" s="243">
        <f>SalesTracker!D433</f>
        <v>0</v>
      </c>
      <c r="E429" s="243">
        <f>SalesTracker!E433</f>
        <v>0</v>
      </c>
      <c r="F429" s="243">
        <f>SalesTracker!F433</f>
        <v>0</v>
      </c>
      <c r="G429" s="244">
        <f>SalesTracker!G433</f>
        <v>0</v>
      </c>
      <c r="H429" s="244">
        <f>SalesTracker!H433</f>
        <v>0</v>
      </c>
      <c r="I429" s="245">
        <f>SalesTracker!J433</f>
        <v>0</v>
      </c>
      <c r="J429" s="277">
        <f>SalesTracker!K433</f>
        <v>0</v>
      </c>
      <c r="K429" s="31">
        <f>SalesTracker!L433</f>
        <v>0</v>
      </c>
      <c r="L429" s="31">
        <f>SalesTracker!M433</f>
        <v>0</v>
      </c>
      <c r="M429" s="32">
        <f>SalesTracker!Q433</f>
        <v>0</v>
      </c>
      <c r="N429" s="254">
        <f>SalesTracker!T433</f>
        <v>0</v>
      </c>
      <c r="O429" s="255">
        <f>SalesTracker!W433</f>
        <v>0</v>
      </c>
      <c r="P429" s="26">
        <f>SalesTracker!X433</f>
        <v>0</v>
      </c>
    </row>
    <row r="430" spans="1:17" s="23" customFormat="1" x14ac:dyDescent="0.25">
      <c r="A430" s="109">
        <f>SalesTracker!B434</f>
        <v>20160426</v>
      </c>
      <c r="B430" s="279"/>
      <c r="C430" s="243">
        <f>SalesTracker!C434</f>
        <v>0</v>
      </c>
      <c r="D430" s="243">
        <f>SalesTracker!D434</f>
        <v>0</v>
      </c>
      <c r="E430" s="243">
        <f>SalesTracker!E434</f>
        <v>0</v>
      </c>
      <c r="F430" s="243">
        <f>SalesTracker!F434</f>
        <v>0</v>
      </c>
      <c r="G430" s="244">
        <f>SalesTracker!G434</f>
        <v>0</v>
      </c>
      <c r="H430" s="244">
        <f>SalesTracker!H434</f>
        <v>0</v>
      </c>
      <c r="I430" s="245">
        <f>SalesTracker!J434</f>
        <v>0</v>
      </c>
      <c r="J430" s="277">
        <f>SalesTracker!K434</f>
        <v>0</v>
      </c>
      <c r="K430" s="31">
        <f>SalesTracker!L434</f>
        <v>0</v>
      </c>
      <c r="L430" s="31">
        <f>SalesTracker!M434</f>
        <v>0</v>
      </c>
      <c r="M430" s="32">
        <f>SalesTracker!Q434</f>
        <v>0</v>
      </c>
      <c r="N430" s="254">
        <f>SalesTracker!T434</f>
        <v>0</v>
      </c>
      <c r="O430" s="255">
        <f>SalesTracker!W434</f>
        <v>0</v>
      </c>
      <c r="P430" s="26">
        <f>SalesTracker!X434</f>
        <v>0</v>
      </c>
      <c r="Q430" s="194"/>
    </row>
    <row r="431" spans="1:17" s="251" customFormat="1" x14ac:dyDescent="0.25">
      <c r="A431" s="109">
        <f>SalesTracker!B435</f>
        <v>20160427</v>
      </c>
      <c r="B431" s="279"/>
      <c r="C431" s="256">
        <f>SalesTracker!C435</f>
        <v>0</v>
      </c>
      <c r="D431" s="256">
        <f>SalesTracker!D435</f>
        <v>0</v>
      </c>
      <c r="E431" s="256">
        <f>SalesTracker!E435</f>
        <v>0</v>
      </c>
      <c r="F431" s="256">
        <f>SalesTracker!F435</f>
        <v>0</v>
      </c>
      <c r="G431" s="248">
        <f>SalesTracker!G435</f>
        <v>0</v>
      </c>
      <c r="H431" s="248">
        <f>SalesTracker!H435</f>
        <v>0</v>
      </c>
      <c r="I431" s="249">
        <f>SalesTracker!J435</f>
        <v>0</v>
      </c>
      <c r="J431" s="276">
        <f>SalesTracker!K435</f>
        <v>0</v>
      </c>
      <c r="K431" s="257">
        <f>SalesTracker!L435</f>
        <v>0</v>
      </c>
      <c r="L431" s="257">
        <f>SalesTracker!M435</f>
        <v>0</v>
      </c>
      <c r="M431" s="250">
        <f>SalesTracker!Q435</f>
        <v>0</v>
      </c>
      <c r="N431" s="246">
        <f>SalesTracker!T435</f>
        <v>0</v>
      </c>
      <c r="O431" s="247">
        <f>SalesTracker!W435</f>
        <v>0</v>
      </c>
      <c r="P431" s="252">
        <f>SalesTracker!X435</f>
        <v>0</v>
      </c>
      <c r="Q431" s="253"/>
    </row>
    <row r="432" spans="1:17" s="251" customFormat="1" x14ac:dyDescent="0.25">
      <c r="A432" s="109">
        <f>SalesTracker!B436</f>
        <v>20160428</v>
      </c>
      <c r="B432" s="279"/>
      <c r="C432" s="256">
        <f>SalesTracker!C436</f>
        <v>0</v>
      </c>
      <c r="D432" s="256">
        <f>SalesTracker!D436</f>
        <v>0</v>
      </c>
      <c r="E432" s="256">
        <f>SalesTracker!E436</f>
        <v>0</v>
      </c>
      <c r="F432" s="256">
        <f>SalesTracker!F436</f>
        <v>0</v>
      </c>
      <c r="G432" s="248">
        <f>SalesTracker!G436</f>
        <v>0</v>
      </c>
      <c r="H432" s="248">
        <f>SalesTracker!H436</f>
        <v>0</v>
      </c>
      <c r="I432" s="249">
        <f>SalesTracker!J436</f>
        <v>0</v>
      </c>
      <c r="J432" s="276">
        <f>SalesTracker!K436</f>
        <v>0</v>
      </c>
      <c r="K432" s="257">
        <f>SalesTracker!L436</f>
        <v>0</v>
      </c>
      <c r="L432" s="257">
        <f>SalesTracker!M436</f>
        <v>0</v>
      </c>
      <c r="M432" s="250">
        <f>SalesTracker!Q436</f>
        <v>0</v>
      </c>
      <c r="N432" s="246">
        <f>SalesTracker!T436</f>
        <v>0</v>
      </c>
      <c r="O432" s="247">
        <f>SalesTracker!W436</f>
        <v>0</v>
      </c>
      <c r="P432" s="252">
        <f>SalesTracker!X436</f>
        <v>0</v>
      </c>
      <c r="Q432" s="253"/>
    </row>
    <row r="433" spans="1:17" s="251" customFormat="1" x14ac:dyDescent="0.25">
      <c r="A433" s="109">
        <f>SalesTracker!B437</f>
        <v>20160429</v>
      </c>
      <c r="B433" s="279"/>
      <c r="C433" s="256">
        <f>SalesTracker!C437</f>
        <v>0</v>
      </c>
      <c r="D433" s="256">
        <f>SalesTracker!D437</f>
        <v>0</v>
      </c>
      <c r="E433" s="256">
        <f>SalesTracker!E437</f>
        <v>0</v>
      </c>
      <c r="F433" s="256">
        <f>SalesTracker!F437</f>
        <v>0</v>
      </c>
      <c r="G433" s="248">
        <f>SalesTracker!G437</f>
        <v>0</v>
      </c>
      <c r="H433" s="248">
        <f>SalesTracker!H437</f>
        <v>0</v>
      </c>
      <c r="I433" s="249">
        <f>SalesTracker!J437</f>
        <v>0</v>
      </c>
      <c r="J433" s="276">
        <f>SalesTracker!K437</f>
        <v>0</v>
      </c>
      <c r="K433" s="257">
        <f>SalesTracker!L437</f>
        <v>0</v>
      </c>
      <c r="L433" s="257">
        <f>SalesTracker!M437</f>
        <v>0</v>
      </c>
      <c r="M433" s="250">
        <f>SalesTracker!Q437</f>
        <v>0</v>
      </c>
      <c r="N433" s="246">
        <f>SalesTracker!T437</f>
        <v>0</v>
      </c>
      <c r="O433" s="247">
        <f>SalesTracker!W437</f>
        <v>0</v>
      </c>
      <c r="P433" s="252">
        <f>SalesTracker!X437</f>
        <v>0</v>
      </c>
      <c r="Q433" s="253"/>
    </row>
    <row r="434" spans="1:17" s="251" customFormat="1" x14ac:dyDescent="0.25">
      <c r="A434" s="109">
        <f>SalesTracker!B438</f>
        <v>20160430</v>
      </c>
      <c r="B434" s="279"/>
      <c r="C434" s="256">
        <f>SalesTracker!C438</f>
        <v>0</v>
      </c>
      <c r="D434" s="256">
        <f>SalesTracker!D438</f>
        <v>0</v>
      </c>
      <c r="E434" s="256">
        <f>SalesTracker!E438</f>
        <v>0</v>
      </c>
      <c r="F434" s="256">
        <f>SalesTracker!F438</f>
        <v>0</v>
      </c>
      <c r="G434" s="248">
        <f>SalesTracker!G438</f>
        <v>0</v>
      </c>
      <c r="H434" s="248">
        <f>SalesTracker!H438</f>
        <v>0</v>
      </c>
      <c r="I434" s="249">
        <f>SalesTracker!J438</f>
        <v>0</v>
      </c>
      <c r="J434" s="276">
        <f>SalesTracker!K438</f>
        <v>0</v>
      </c>
      <c r="K434" s="257">
        <f>SalesTracker!L438</f>
        <v>0</v>
      </c>
      <c r="L434" s="257">
        <f>SalesTracker!M438</f>
        <v>0</v>
      </c>
      <c r="M434" s="250">
        <f>SalesTracker!Q438</f>
        <v>0</v>
      </c>
      <c r="N434" s="246">
        <f>SalesTracker!T438</f>
        <v>0</v>
      </c>
      <c r="O434" s="247">
        <f>SalesTracker!W438</f>
        <v>0</v>
      </c>
      <c r="P434" s="252">
        <f>SalesTracker!X438</f>
        <v>0</v>
      </c>
      <c r="Q434" s="253"/>
    </row>
    <row r="435" spans="1:17" s="23" customFormat="1" x14ac:dyDescent="0.25">
      <c r="A435" s="109">
        <f>SalesTracker!B439</f>
        <v>20160431</v>
      </c>
      <c r="B435" s="279"/>
      <c r="C435" s="243">
        <f>SalesTracker!C439</f>
        <v>0</v>
      </c>
      <c r="D435" s="243">
        <f>SalesTracker!D439</f>
        <v>0</v>
      </c>
      <c r="E435" s="243">
        <f>SalesTracker!E439</f>
        <v>0</v>
      </c>
      <c r="F435" s="243">
        <f>SalesTracker!F439</f>
        <v>0</v>
      </c>
      <c r="G435" s="244">
        <f>SalesTracker!G439</f>
        <v>0</v>
      </c>
      <c r="H435" s="244">
        <f>SalesTracker!H439</f>
        <v>0</v>
      </c>
      <c r="I435" s="245">
        <f>SalesTracker!J439</f>
        <v>0</v>
      </c>
      <c r="J435" s="277">
        <f>SalesTracker!K439</f>
        <v>0</v>
      </c>
      <c r="K435" s="31">
        <f>SalesTracker!L439</f>
        <v>0</v>
      </c>
      <c r="L435" s="31">
        <f>SalesTracker!M439</f>
        <v>0</v>
      </c>
      <c r="M435" s="32">
        <f>SalesTracker!Q439</f>
        <v>0</v>
      </c>
      <c r="N435" s="254">
        <f>SalesTracker!T439</f>
        <v>0</v>
      </c>
      <c r="O435" s="255">
        <f>SalesTracker!W439</f>
        <v>0</v>
      </c>
      <c r="P435" s="252">
        <f>SalesTracker!X439</f>
        <v>0</v>
      </c>
      <c r="Q435" s="194"/>
    </row>
    <row r="436" spans="1:17" s="23" customFormat="1" x14ac:dyDescent="0.25">
      <c r="A436" s="109">
        <f>SalesTracker!B440</f>
        <v>20160432</v>
      </c>
      <c r="B436" s="279"/>
      <c r="C436" s="243">
        <f>SalesTracker!C440</f>
        <v>0</v>
      </c>
      <c r="D436" s="243">
        <f>SalesTracker!D440</f>
        <v>0</v>
      </c>
      <c r="E436" s="243">
        <f>SalesTracker!E440</f>
        <v>0</v>
      </c>
      <c r="F436" s="243">
        <f>SalesTracker!F440</f>
        <v>0</v>
      </c>
      <c r="G436" s="244">
        <f>SalesTracker!G440</f>
        <v>0</v>
      </c>
      <c r="H436" s="244">
        <f>SalesTracker!H440</f>
        <v>0</v>
      </c>
      <c r="I436" s="245">
        <f>SalesTracker!J440</f>
        <v>0</v>
      </c>
      <c r="J436" s="277">
        <f>SalesTracker!K440</f>
        <v>0</v>
      </c>
      <c r="K436" s="31">
        <f>SalesTracker!L440</f>
        <v>0</v>
      </c>
      <c r="L436" s="31">
        <f>SalesTracker!M440</f>
        <v>0</v>
      </c>
      <c r="M436" s="32">
        <f>SalesTracker!Q440</f>
        <v>0</v>
      </c>
      <c r="N436" s="254">
        <f>SalesTracker!T440</f>
        <v>0</v>
      </c>
      <c r="O436" s="255">
        <f>SalesTracker!W440</f>
        <v>0</v>
      </c>
      <c r="P436" s="26">
        <f>SalesTracker!X440</f>
        <v>0</v>
      </c>
      <c r="Q436" s="194"/>
    </row>
    <row r="437" spans="1:17" s="23" customFormat="1" x14ac:dyDescent="0.25">
      <c r="A437" s="109">
        <f>SalesTracker!B441</f>
        <v>20160433</v>
      </c>
      <c r="B437" s="279"/>
      <c r="C437" s="243">
        <f>SalesTracker!C441</f>
        <v>0</v>
      </c>
      <c r="D437" s="243">
        <f>SalesTracker!D441</f>
        <v>0</v>
      </c>
      <c r="E437" s="243">
        <f>SalesTracker!E441</f>
        <v>0</v>
      </c>
      <c r="F437" s="243">
        <f>SalesTracker!F441</f>
        <v>0</v>
      </c>
      <c r="G437" s="244">
        <f>SalesTracker!G441</f>
        <v>0</v>
      </c>
      <c r="H437" s="244">
        <f>SalesTracker!H441</f>
        <v>0</v>
      </c>
      <c r="I437" s="245">
        <f>SalesTracker!J441</f>
        <v>0</v>
      </c>
      <c r="J437" s="277">
        <f>SalesTracker!K441</f>
        <v>0</v>
      </c>
      <c r="K437" s="31">
        <f>SalesTracker!L441</f>
        <v>0</v>
      </c>
      <c r="L437" s="31">
        <f>SalesTracker!M441</f>
        <v>0</v>
      </c>
      <c r="M437" s="32">
        <f>SalesTracker!Q441</f>
        <v>0</v>
      </c>
      <c r="N437" s="254">
        <f>SalesTracker!T441</f>
        <v>0</v>
      </c>
      <c r="O437" s="255">
        <f>SalesTracker!W441</f>
        <v>0</v>
      </c>
      <c r="P437" s="26">
        <f>SalesTracker!X441</f>
        <v>0</v>
      </c>
      <c r="Q437" s="194"/>
    </row>
    <row r="438" spans="1:17" s="23" customFormat="1" x14ac:dyDescent="0.25">
      <c r="A438" s="109">
        <f>SalesTracker!B442</f>
        <v>20160434</v>
      </c>
      <c r="B438" s="279"/>
      <c r="C438" s="243">
        <f>SalesTracker!C442</f>
        <v>0</v>
      </c>
      <c r="D438" s="243">
        <f>SalesTracker!D442</f>
        <v>0</v>
      </c>
      <c r="E438" s="243">
        <f>SalesTracker!E442</f>
        <v>0</v>
      </c>
      <c r="F438" s="233">
        <f>SalesTracker!F442</f>
        <v>0</v>
      </c>
      <c r="G438" s="244">
        <f>SalesTracker!G442</f>
        <v>0</v>
      </c>
      <c r="H438" s="244">
        <f>SalesTracker!H442</f>
        <v>0</v>
      </c>
      <c r="I438" s="245">
        <f>SalesTracker!J442</f>
        <v>0</v>
      </c>
      <c r="J438" s="277">
        <f>SalesTracker!K442</f>
        <v>0</v>
      </c>
      <c r="K438" s="31">
        <f>SalesTracker!L442</f>
        <v>0</v>
      </c>
      <c r="L438" s="31">
        <f>SalesTracker!M442</f>
        <v>0</v>
      </c>
      <c r="M438" s="32">
        <f>SalesTracker!Q442</f>
        <v>0</v>
      </c>
      <c r="N438" s="254">
        <f>SalesTracker!T442</f>
        <v>0</v>
      </c>
      <c r="O438" s="255">
        <f>SalesTracker!W442</f>
        <v>0</v>
      </c>
      <c r="P438" s="26">
        <f>SalesTracker!X442</f>
        <v>0</v>
      </c>
      <c r="Q438" s="194"/>
    </row>
    <row r="439" spans="1:17" s="23" customFormat="1" x14ac:dyDescent="0.25">
      <c r="A439" s="109">
        <f>SalesTracker!B443</f>
        <v>20160435</v>
      </c>
      <c r="B439" s="279"/>
      <c r="C439" s="243">
        <f>SalesTracker!C443</f>
        <v>0</v>
      </c>
      <c r="D439" s="243">
        <f>SalesTracker!D443</f>
        <v>0</v>
      </c>
      <c r="E439" s="243">
        <f>SalesTracker!E443</f>
        <v>0</v>
      </c>
      <c r="F439" s="243">
        <f>SalesTracker!F443</f>
        <v>0</v>
      </c>
      <c r="G439" s="244">
        <f>SalesTracker!G443</f>
        <v>0</v>
      </c>
      <c r="H439" s="244">
        <f>SalesTracker!H443</f>
        <v>0</v>
      </c>
      <c r="I439" s="245">
        <f>SalesTracker!J443</f>
        <v>0</v>
      </c>
      <c r="J439" s="277">
        <f>SalesTracker!K443</f>
        <v>0</v>
      </c>
      <c r="K439" s="31">
        <f>SalesTracker!L443</f>
        <v>0</v>
      </c>
      <c r="L439" s="31">
        <f>SalesTracker!M443</f>
        <v>0</v>
      </c>
      <c r="M439" s="32">
        <f>SalesTracker!Q443</f>
        <v>0</v>
      </c>
      <c r="N439" s="254">
        <f>SalesTracker!T443</f>
        <v>0</v>
      </c>
      <c r="O439" s="255">
        <f>SalesTracker!W443</f>
        <v>0</v>
      </c>
      <c r="P439" s="26">
        <f>SalesTracker!X443</f>
        <v>0</v>
      </c>
      <c r="Q439" s="194"/>
    </row>
    <row r="440" spans="1:17" s="23" customFormat="1" x14ac:dyDescent="0.25">
      <c r="A440" s="109">
        <f>SalesTracker!B444</f>
        <v>20160436</v>
      </c>
      <c r="B440" s="279"/>
      <c r="C440" s="243">
        <f>SalesTracker!C444</f>
        <v>0</v>
      </c>
      <c r="D440" s="243">
        <f>SalesTracker!D444</f>
        <v>0</v>
      </c>
      <c r="E440" s="243">
        <f>SalesTracker!E444</f>
        <v>0</v>
      </c>
      <c r="F440" s="243">
        <f>SalesTracker!F444</f>
        <v>0</v>
      </c>
      <c r="G440" s="244">
        <f>SalesTracker!G444</f>
        <v>0</v>
      </c>
      <c r="H440" s="244">
        <f>SalesTracker!H444</f>
        <v>0</v>
      </c>
      <c r="I440" s="245">
        <f>SalesTracker!J444</f>
        <v>0</v>
      </c>
      <c r="J440" s="277">
        <f>SalesTracker!K444</f>
        <v>0</v>
      </c>
      <c r="K440" s="31">
        <f>SalesTracker!L444</f>
        <v>0</v>
      </c>
      <c r="L440" s="31">
        <f>SalesTracker!M444</f>
        <v>0</v>
      </c>
      <c r="M440" s="32">
        <f>SalesTracker!Q444</f>
        <v>0</v>
      </c>
      <c r="N440" s="254">
        <f>SalesTracker!T444</f>
        <v>0</v>
      </c>
      <c r="O440" s="255">
        <f>SalesTracker!W444</f>
        <v>0</v>
      </c>
      <c r="P440" s="26">
        <f>SalesTracker!X444</f>
        <v>0</v>
      </c>
      <c r="Q440" s="194"/>
    </row>
    <row r="441" spans="1:17" s="23" customFormat="1" x14ac:dyDescent="0.25">
      <c r="A441" s="109">
        <f>SalesTracker!B445</f>
        <v>20160437</v>
      </c>
      <c r="B441" s="279"/>
      <c r="C441" s="243">
        <f>SalesTracker!C445</f>
        <v>0</v>
      </c>
      <c r="D441" s="243">
        <f>SalesTracker!D445</f>
        <v>0</v>
      </c>
      <c r="E441" s="243">
        <f>SalesTracker!E445</f>
        <v>0</v>
      </c>
      <c r="F441" s="243">
        <f>SalesTracker!F445</f>
        <v>0</v>
      </c>
      <c r="G441" s="244">
        <f>SalesTracker!G445</f>
        <v>0</v>
      </c>
      <c r="H441" s="244">
        <f>SalesTracker!H445</f>
        <v>0</v>
      </c>
      <c r="I441" s="245">
        <f>SalesTracker!J445</f>
        <v>0</v>
      </c>
      <c r="J441" s="277">
        <f>SalesTracker!K445</f>
        <v>0</v>
      </c>
      <c r="K441" s="31">
        <f>SalesTracker!L445</f>
        <v>0</v>
      </c>
      <c r="L441" s="31">
        <f>SalesTracker!M445</f>
        <v>0</v>
      </c>
      <c r="M441" s="32">
        <f>SalesTracker!Q445</f>
        <v>0</v>
      </c>
      <c r="N441" s="254">
        <f>SalesTracker!T445</f>
        <v>0</v>
      </c>
      <c r="O441" s="255">
        <f>SalesTracker!W445</f>
        <v>0</v>
      </c>
      <c r="P441" s="26">
        <f>SalesTracker!X445</f>
        <v>0</v>
      </c>
      <c r="Q441" s="194"/>
    </row>
    <row r="442" spans="1:17" s="23" customFormat="1" x14ac:dyDescent="0.25">
      <c r="A442" s="109">
        <f>SalesTracker!B446</f>
        <v>20160438</v>
      </c>
      <c r="B442" s="279"/>
      <c r="C442" s="243">
        <f>SalesTracker!C446</f>
        <v>0</v>
      </c>
      <c r="D442" s="243">
        <f>SalesTracker!D446</f>
        <v>0</v>
      </c>
      <c r="E442" s="243">
        <f>SalesTracker!E446</f>
        <v>0</v>
      </c>
      <c r="F442" s="243">
        <f>SalesTracker!F446</f>
        <v>0</v>
      </c>
      <c r="G442" s="244">
        <f>SalesTracker!G446</f>
        <v>0</v>
      </c>
      <c r="H442" s="244">
        <f>SalesTracker!H446</f>
        <v>0</v>
      </c>
      <c r="I442" s="245">
        <f>SalesTracker!J446</f>
        <v>0</v>
      </c>
      <c r="J442" s="277">
        <f>SalesTracker!K446</f>
        <v>0</v>
      </c>
      <c r="K442" s="31">
        <f>SalesTracker!L446</f>
        <v>0</v>
      </c>
      <c r="L442" s="31">
        <f>SalesTracker!M446</f>
        <v>0</v>
      </c>
      <c r="M442" s="32">
        <f>SalesTracker!Q446</f>
        <v>0</v>
      </c>
      <c r="N442" s="254">
        <f>SalesTracker!T446</f>
        <v>0</v>
      </c>
      <c r="O442" s="255">
        <f>SalesTracker!W446</f>
        <v>0</v>
      </c>
      <c r="P442" s="26">
        <f>SalesTracker!X446</f>
        <v>0</v>
      </c>
      <c r="Q442" s="194"/>
    </row>
    <row r="443" spans="1:17" s="23" customFormat="1" x14ac:dyDescent="0.25">
      <c r="A443" s="109">
        <f>SalesTracker!B447</f>
        <v>20160439</v>
      </c>
      <c r="B443" s="279"/>
      <c r="C443" s="243">
        <f>SalesTracker!C447</f>
        <v>0</v>
      </c>
      <c r="D443" s="243">
        <f>SalesTracker!D447</f>
        <v>0</v>
      </c>
      <c r="E443" s="243">
        <f>SalesTracker!E447</f>
        <v>0</v>
      </c>
      <c r="F443" s="243">
        <f>SalesTracker!F447</f>
        <v>0</v>
      </c>
      <c r="G443" s="244">
        <f>SalesTracker!G447</f>
        <v>0</v>
      </c>
      <c r="H443" s="244">
        <f>SalesTracker!H447</f>
        <v>0</v>
      </c>
      <c r="I443" s="245">
        <f>SalesTracker!J447</f>
        <v>0</v>
      </c>
      <c r="J443" s="277">
        <f>SalesTracker!K447</f>
        <v>0</v>
      </c>
      <c r="K443" s="31">
        <f>SalesTracker!L447</f>
        <v>0</v>
      </c>
      <c r="L443" s="31">
        <f>SalesTracker!M447</f>
        <v>0</v>
      </c>
      <c r="M443" s="32">
        <f>SalesTracker!Q447</f>
        <v>0</v>
      </c>
      <c r="N443" s="254">
        <f>SalesTracker!T447</f>
        <v>0</v>
      </c>
      <c r="O443" s="255">
        <f>SalesTracker!W447</f>
        <v>0</v>
      </c>
      <c r="P443" s="26">
        <f>SalesTracker!X447</f>
        <v>0</v>
      </c>
      <c r="Q443" s="194"/>
    </row>
    <row r="444" spans="1:17" s="23" customFormat="1" x14ac:dyDescent="0.25">
      <c r="A444" s="109">
        <f>SalesTracker!B448</f>
        <v>20160440</v>
      </c>
      <c r="B444" s="279"/>
      <c r="C444" s="243">
        <f>SalesTracker!C448</f>
        <v>0</v>
      </c>
      <c r="D444" s="243">
        <f>SalesTracker!D448</f>
        <v>0</v>
      </c>
      <c r="E444" s="243">
        <f>SalesTracker!E448</f>
        <v>0</v>
      </c>
      <c r="F444" s="233">
        <f>SalesTracker!F448</f>
        <v>0</v>
      </c>
      <c r="G444" s="244">
        <f>SalesTracker!G448</f>
        <v>0</v>
      </c>
      <c r="H444" s="244">
        <f>SalesTracker!H448</f>
        <v>0</v>
      </c>
      <c r="I444" s="245">
        <f>SalesTracker!J448</f>
        <v>0</v>
      </c>
      <c r="J444" s="277">
        <f>SalesTracker!K448</f>
        <v>0</v>
      </c>
      <c r="K444" s="31">
        <f>SalesTracker!L448</f>
        <v>0</v>
      </c>
      <c r="L444" s="31">
        <f>SalesTracker!M448</f>
        <v>0</v>
      </c>
      <c r="M444" s="32">
        <f>SalesTracker!Q448</f>
        <v>0</v>
      </c>
      <c r="N444" s="254">
        <f>SalesTracker!T448</f>
        <v>0</v>
      </c>
      <c r="O444" s="255">
        <f>SalesTracker!W448</f>
        <v>0</v>
      </c>
      <c r="P444" s="26">
        <f>SalesTracker!X448</f>
        <v>0</v>
      </c>
      <c r="Q444" s="194"/>
    </row>
    <row r="445" spans="1:17" s="23" customFormat="1" x14ac:dyDescent="0.25">
      <c r="A445" s="109">
        <f>SalesTracker!B449</f>
        <v>20160441</v>
      </c>
      <c r="B445" s="279"/>
      <c r="C445" s="243">
        <f>SalesTracker!C449</f>
        <v>0</v>
      </c>
      <c r="D445" s="243">
        <f>SalesTracker!D449</f>
        <v>0</v>
      </c>
      <c r="E445" s="243">
        <f>SalesTracker!E449</f>
        <v>0</v>
      </c>
      <c r="F445" s="243">
        <f>SalesTracker!F449</f>
        <v>0</v>
      </c>
      <c r="G445" s="244">
        <f>SalesTracker!G449</f>
        <v>0</v>
      </c>
      <c r="H445" s="244">
        <f>SalesTracker!H449</f>
        <v>0</v>
      </c>
      <c r="I445" s="245">
        <f>SalesTracker!J449</f>
        <v>0</v>
      </c>
      <c r="J445" s="277">
        <f>SalesTracker!K449</f>
        <v>0</v>
      </c>
      <c r="K445" s="31">
        <f>SalesTracker!L449</f>
        <v>0</v>
      </c>
      <c r="L445" s="31">
        <f>SalesTracker!M449</f>
        <v>0</v>
      </c>
      <c r="M445" s="32">
        <f>SalesTracker!Q449</f>
        <v>0</v>
      </c>
      <c r="N445" s="254">
        <f>SalesTracker!T449</f>
        <v>0</v>
      </c>
      <c r="O445" s="255">
        <f>SalesTracker!W449</f>
        <v>0</v>
      </c>
      <c r="P445" s="26">
        <f>SalesTracker!X449</f>
        <v>0</v>
      </c>
      <c r="Q445" s="194"/>
    </row>
    <row r="446" spans="1:17" s="23" customFormat="1" x14ac:dyDescent="0.25">
      <c r="A446" s="109">
        <f>SalesTracker!B450</f>
        <v>20160442</v>
      </c>
      <c r="B446" s="279"/>
      <c r="C446" s="243">
        <f>SalesTracker!C450</f>
        <v>0</v>
      </c>
      <c r="D446" s="243">
        <f>SalesTracker!D450</f>
        <v>0</v>
      </c>
      <c r="E446" s="243">
        <f>SalesTracker!E450</f>
        <v>0</v>
      </c>
      <c r="F446" s="243">
        <f>SalesTracker!F450</f>
        <v>0</v>
      </c>
      <c r="G446" s="244">
        <f>SalesTracker!G450</f>
        <v>0</v>
      </c>
      <c r="H446" s="244">
        <f>SalesTracker!H450</f>
        <v>0</v>
      </c>
      <c r="I446" s="245">
        <f>SalesTracker!J450</f>
        <v>0</v>
      </c>
      <c r="J446" s="277">
        <f>SalesTracker!K450</f>
        <v>0</v>
      </c>
      <c r="K446" s="31">
        <f>SalesTracker!L450</f>
        <v>0</v>
      </c>
      <c r="L446" s="31">
        <f>SalesTracker!M450</f>
        <v>0</v>
      </c>
      <c r="M446" s="32">
        <f>SalesTracker!Q450</f>
        <v>0</v>
      </c>
      <c r="N446" s="254">
        <f>SalesTracker!T450</f>
        <v>0</v>
      </c>
      <c r="O446" s="255">
        <f>SalesTracker!W450</f>
        <v>0</v>
      </c>
      <c r="P446" s="26">
        <f>SalesTracker!X450</f>
        <v>0</v>
      </c>
      <c r="Q446" s="194"/>
    </row>
    <row r="447" spans="1:17" s="23" customFormat="1" x14ac:dyDescent="0.25">
      <c r="A447" s="109">
        <f>SalesTracker!B451</f>
        <v>20160443</v>
      </c>
      <c r="B447" s="279"/>
      <c r="C447" s="243">
        <f>SalesTracker!C451</f>
        <v>0</v>
      </c>
      <c r="D447" s="243">
        <f>SalesTracker!D451</f>
        <v>0</v>
      </c>
      <c r="E447" s="243">
        <f>SalesTracker!E451</f>
        <v>0</v>
      </c>
      <c r="F447" s="243">
        <f>SalesTracker!F451</f>
        <v>0</v>
      </c>
      <c r="G447" s="244">
        <f>SalesTracker!G451</f>
        <v>0</v>
      </c>
      <c r="H447" s="244">
        <f>SalesTracker!H451</f>
        <v>0</v>
      </c>
      <c r="I447" s="245">
        <f>SalesTracker!J451</f>
        <v>0</v>
      </c>
      <c r="J447" s="277">
        <f>SalesTracker!K451</f>
        <v>0</v>
      </c>
      <c r="K447" s="31">
        <f>SalesTracker!L451</f>
        <v>0</v>
      </c>
      <c r="L447" s="31">
        <f>SalesTracker!M451</f>
        <v>0</v>
      </c>
      <c r="M447" s="32">
        <f>SalesTracker!Q451</f>
        <v>0</v>
      </c>
      <c r="N447" s="254">
        <f>SalesTracker!T451</f>
        <v>0</v>
      </c>
      <c r="O447" s="255">
        <f>SalesTracker!W451</f>
        <v>0</v>
      </c>
      <c r="P447" s="26">
        <f>SalesTracker!X451</f>
        <v>0</v>
      </c>
      <c r="Q447" s="194"/>
    </row>
    <row r="448" spans="1:17" s="23" customFormat="1" x14ac:dyDescent="0.25">
      <c r="A448" s="109">
        <f>SalesTracker!B452</f>
        <v>20160444</v>
      </c>
      <c r="B448" s="279"/>
      <c r="C448" s="243">
        <f>SalesTracker!C452</f>
        <v>0</v>
      </c>
      <c r="D448" s="243">
        <f>SalesTracker!D452</f>
        <v>0</v>
      </c>
      <c r="E448" s="243">
        <f>SalesTracker!E452</f>
        <v>0</v>
      </c>
      <c r="F448" s="243">
        <f>SalesTracker!F452</f>
        <v>0</v>
      </c>
      <c r="G448" s="244">
        <f>SalesTracker!G452</f>
        <v>0</v>
      </c>
      <c r="H448" s="244">
        <f>SalesTracker!H452</f>
        <v>0</v>
      </c>
      <c r="I448" s="245">
        <f>SalesTracker!J452</f>
        <v>0</v>
      </c>
      <c r="J448" s="277">
        <f>SalesTracker!K452</f>
        <v>0</v>
      </c>
      <c r="K448" s="31">
        <f>SalesTracker!L452</f>
        <v>0</v>
      </c>
      <c r="L448" s="31">
        <f>SalesTracker!M452</f>
        <v>0</v>
      </c>
      <c r="M448" s="32">
        <f>SalesTracker!Q452</f>
        <v>0</v>
      </c>
      <c r="N448" s="254">
        <f>SalesTracker!T452</f>
        <v>0</v>
      </c>
      <c r="O448" s="255">
        <f>SalesTracker!W452</f>
        <v>0</v>
      </c>
      <c r="P448" s="26">
        <f>SalesTracker!X452</f>
        <v>0</v>
      </c>
      <c r="Q448" s="194"/>
    </row>
    <row r="449" spans="1:17" s="23" customFormat="1" x14ac:dyDescent="0.25">
      <c r="A449" s="109">
        <f>SalesTracker!B453</f>
        <v>20160445</v>
      </c>
      <c r="B449" s="279"/>
      <c r="C449" s="243">
        <f>SalesTracker!C453</f>
        <v>0</v>
      </c>
      <c r="D449" s="243">
        <f>SalesTracker!D453</f>
        <v>0</v>
      </c>
      <c r="E449" s="243">
        <f>SalesTracker!E453</f>
        <v>0</v>
      </c>
      <c r="F449" s="243">
        <f>SalesTracker!F453</f>
        <v>0</v>
      </c>
      <c r="G449" s="244">
        <f>SalesTracker!G453</f>
        <v>0</v>
      </c>
      <c r="H449" s="244">
        <f>SalesTracker!H453</f>
        <v>0</v>
      </c>
      <c r="I449" s="245">
        <f>SalesTracker!J453</f>
        <v>0</v>
      </c>
      <c r="J449" s="277">
        <f>SalesTracker!K453</f>
        <v>0</v>
      </c>
      <c r="K449" s="31">
        <f>SalesTracker!L453</f>
        <v>0</v>
      </c>
      <c r="L449" s="31">
        <f>SalesTracker!M453</f>
        <v>0</v>
      </c>
      <c r="M449" s="32">
        <f>SalesTracker!Q453</f>
        <v>0</v>
      </c>
      <c r="N449" s="254">
        <f>SalesTracker!T453</f>
        <v>0</v>
      </c>
      <c r="O449" s="255">
        <f>SalesTracker!W453</f>
        <v>0</v>
      </c>
      <c r="P449" s="26">
        <f>SalesTracker!X453</f>
        <v>0</v>
      </c>
      <c r="Q449" s="194"/>
    </row>
    <row r="450" spans="1:17" s="23" customFormat="1" x14ac:dyDescent="0.25">
      <c r="A450" s="109">
        <f>SalesTracker!B454</f>
        <v>20160446</v>
      </c>
      <c r="B450" s="279"/>
      <c r="C450" s="243">
        <f>SalesTracker!C454</f>
        <v>0</v>
      </c>
      <c r="D450" s="243">
        <f>SalesTracker!D454</f>
        <v>0</v>
      </c>
      <c r="E450" s="243">
        <f>SalesTracker!E454</f>
        <v>0</v>
      </c>
      <c r="F450" s="243">
        <f>SalesTracker!F454</f>
        <v>0</v>
      </c>
      <c r="G450" s="244">
        <f>SalesTracker!G454</f>
        <v>0</v>
      </c>
      <c r="H450" s="244">
        <f>SalesTracker!H454</f>
        <v>0</v>
      </c>
      <c r="I450" s="245">
        <f>SalesTracker!J454</f>
        <v>0</v>
      </c>
      <c r="J450" s="277">
        <f>SalesTracker!K454</f>
        <v>0</v>
      </c>
      <c r="K450" s="31">
        <f>SalesTracker!L454</f>
        <v>0</v>
      </c>
      <c r="L450" s="31">
        <f>SalesTracker!M454</f>
        <v>0</v>
      </c>
      <c r="M450" s="32">
        <f>SalesTracker!Q454</f>
        <v>0</v>
      </c>
      <c r="N450" s="254">
        <f>SalesTracker!T454</f>
        <v>0</v>
      </c>
      <c r="O450" s="255">
        <f>SalesTracker!W454</f>
        <v>0</v>
      </c>
      <c r="P450" s="26">
        <f>SalesTracker!X454</f>
        <v>0</v>
      </c>
      <c r="Q450" s="194"/>
    </row>
    <row r="451" spans="1:17" s="23" customFormat="1" x14ac:dyDescent="0.25">
      <c r="A451" s="109">
        <f>SalesTracker!B455</f>
        <v>20160447</v>
      </c>
      <c r="B451" s="279"/>
      <c r="C451" s="243">
        <f>SalesTracker!C455</f>
        <v>0</v>
      </c>
      <c r="D451" s="243">
        <f>SalesTracker!D455</f>
        <v>0</v>
      </c>
      <c r="E451" s="243">
        <f>SalesTracker!E455</f>
        <v>0</v>
      </c>
      <c r="F451" s="243">
        <f>SalesTracker!F455</f>
        <v>0</v>
      </c>
      <c r="G451" s="244">
        <f>SalesTracker!G455</f>
        <v>0</v>
      </c>
      <c r="H451" s="244">
        <f>SalesTracker!H455</f>
        <v>0</v>
      </c>
      <c r="I451" s="245">
        <f>SalesTracker!J455</f>
        <v>0</v>
      </c>
      <c r="J451" s="277">
        <f>SalesTracker!K455</f>
        <v>0</v>
      </c>
      <c r="K451" s="31">
        <f>SalesTracker!L455</f>
        <v>0</v>
      </c>
      <c r="L451" s="31">
        <f>SalesTracker!M455</f>
        <v>0</v>
      </c>
      <c r="M451" s="32">
        <f>SalesTracker!Q455</f>
        <v>0</v>
      </c>
      <c r="N451" s="254">
        <f>SalesTracker!T455</f>
        <v>0</v>
      </c>
      <c r="O451" s="255">
        <f>SalesTracker!W455</f>
        <v>0</v>
      </c>
      <c r="P451" s="26">
        <f>SalesTracker!X455</f>
        <v>0</v>
      </c>
      <c r="Q451" s="194"/>
    </row>
    <row r="452" spans="1:17" s="23" customFormat="1" x14ac:dyDescent="0.25">
      <c r="A452" s="109">
        <f>SalesTracker!B456</f>
        <v>20160448</v>
      </c>
      <c r="B452" s="279"/>
      <c r="C452" s="243">
        <f>SalesTracker!C456</f>
        <v>0</v>
      </c>
      <c r="D452" s="243">
        <f>SalesTracker!D456</f>
        <v>0</v>
      </c>
      <c r="E452" s="243">
        <f>SalesTracker!E456</f>
        <v>0</v>
      </c>
      <c r="F452" s="243">
        <f>SalesTracker!F456</f>
        <v>0</v>
      </c>
      <c r="G452" s="244">
        <f>SalesTracker!G456</f>
        <v>0</v>
      </c>
      <c r="H452" s="244">
        <f>SalesTracker!H456</f>
        <v>0</v>
      </c>
      <c r="I452" s="245">
        <f>SalesTracker!J456</f>
        <v>0</v>
      </c>
      <c r="J452" s="277">
        <f>SalesTracker!K456</f>
        <v>0</v>
      </c>
      <c r="K452" s="31">
        <f>SalesTracker!L456</f>
        <v>0</v>
      </c>
      <c r="L452" s="31">
        <f>SalesTracker!M456</f>
        <v>0</v>
      </c>
      <c r="M452" s="32">
        <f>SalesTracker!Q456</f>
        <v>0</v>
      </c>
      <c r="N452" s="254">
        <f>SalesTracker!T456</f>
        <v>0</v>
      </c>
      <c r="O452" s="255">
        <f>SalesTracker!W456</f>
        <v>0</v>
      </c>
      <c r="P452" s="26">
        <f>SalesTracker!X456</f>
        <v>0</v>
      </c>
      <c r="Q452" s="194"/>
    </row>
    <row r="453" spans="1:17" s="23" customFormat="1" x14ac:dyDescent="0.25">
      <c r="A453" s="109">
        <f>SalesTracker!B457</f>
        <v>20160449</v>
      </c>
      <c r="B453" s="279"/>
      <c r="C453" s="243">
        <f>SalesTracker!C457</f>
        <v>0</v>
      </c>
      <c r="D453" s="243">
        <f>SalesTracker!D457</f>
        <v>0</v>
      </c>
      <c r="E453" s="94">
        <f>SalesTracker!E457</f>
        <v>0</v>
      </c>
      <c r="F453" s="243">
        <f>SalesTracker!F457</f>
        <v>0</v>
      </c>
      <c r="G453" s="244">
        <f>SalesTracker!G457</f>
        <v>0</v>
      </c>
      <c r="H453" s="244">
        <f>SalesTracker!H457</f>
        <v>0</v>
      </c>
      <c r="I453" s="245">
        <f>SalesTracker!J457</f>
        <v>0</v>
      </c>
      <c r="J453" s="277">
        <f>SalesTracker!K457</f>
        <v>0</v>
      </c>
      <c r="K453" s="31">
        <f>SalesTracker!L457</f>
        <v>0</v>
      </c>
      <c r="L453" s="31">
        <f>SalesTracker!M457</f>
        <v>0</v>
      </c>
      <c r="M453" s="32">
        <f>SalesTracker!Q457</f>
        <v>0</v>
      </c>
      <c r="N453" s="254">
        <f>SalesTracker!T457</f>
        <v>0</v>
      </c>
      <c r="O453" s="255">
        <f>SalesTracker!W457</f>
        <v>0</v>
      </c>
      <c r="P453" s="26">
        <f>SalesTracker!X457</f>
        <v>0</v>
      </c>
      <c r="Q453" s="194"/>
    </row>
    <row r="454" spans="1:17" s="23" customFormat="1" x14ac:dyDescent="0.25">
      <c r="A454" s="109">
        <f>SalesTracker!B458</f>
        <v>20160450</v>
      </c>
      <c r="B454" s="279"/>
      <c r="C454" s="243">
        <f>SalesTracker!C458</f>
        <v>0</v>
      </c>
      <c r="D454" s="243">
        <f>SalesTracker!D458</f>
        <v>0</v>
      </c>
      <c r="E454" s="94">
        <f>SalesTracker!E458</f>
        <v>0</v>
      </c>
      <c r="F454" s="243">
        <f>SalesTracker!F458</f>
        <v>0</v>
      </c>
      <c r="G454" s="244">
        <f>SalesTracker!G458</f>
        <v>0</v>
      </c>
      <c r="H454" s="244">
        <f>SalesTracker!H458</f>
        <v>0</v>
      </c>
      <c r="I454" s="245">
        <f>SalesTracker!J458</f>
        <v>0</v>
      </c>
      <c r="J454" s="277">
        <f>SalesTracker!K458</f>
        <v>0</v>
      </c>
      <c r="K454" s="31">
        <f>SalesTracker!L458</f>
        <v>0</v>
      </c>
      <c r="L454" s="31">
        <f>SalesTracker!M458</f>
        <v>0</v>
      </c>
      <c r="M454" s="32">
        <f>SalesTracker!Q458</f>
        <v>0</v>
      </c>
      <c r="N454" s="254">
        <f>SalesTracker!T458</f>
        <v>0</v>
      </c>
      <c r="O454" s="255">
        <f>SalesTracker!W458</f>
        <v>0</v>
      </c>
      <c r="P454" s="26">
        <f>SalesTracker!X458</f>
        <v>0</v>
      </c>
      <c r="Q454" s="194"/>
    </row>
    <row r="455" spans="1:17" s="23" customFormat="1" x14ac:dyDescent="0.25">
      <c r="A455" s="109">
        <f>SalesTracker!B459</f>
        <v>20160451</v>
      </c>
      <c r="B455" s="279"/>
      <c r="C455" s="243">
        <f>SalesTracker!C459</f>
        <v>0</v>
      </c>
      <c r="D455" s="243">
        <f>SalesTracker!D459</f>
        <v>0</v>
      </c>
      <c r="E455" s="94">
        <f>SalesTracker!E459</f>
        <v>0</v>
      </c>
      <c r="F455" s="243">
        <f>SalesTracker!F459</f>
        <v>0</v>
      </c>
      <c r="G455" s="244">
        <f>SalesTracker!G459</f>
        <v>0</v>
      </c>
      <c r="H455" s="244">
        <f>SalesTracker!H459</f>
        <v>0</v>
      </c>
      <c r="I455" s="245">
        <f>SalesTracker!J459</f>
        <v>0</v>
      </c>
      <c r="J455" s="277">
        <f>SalesTracker!K459</f>
        <v>0</v>
      </c>
      <c r="K455" s="31">
        <f>SalesTracker!L459</f>
        <v>0</v>
      </c>
      <c r="L455" s="31">
        <f>SalesTracker!M459</f>
        <v>0</v>
      </c>
      <c r="M455" s="32">
        <f>SalesTracker!Q459</f>
        <v>0</v>
      </c>
      <c r="N455" s="254">
        <f>SalesTracker!T459</f>
        <v>0</v>
      </c>
      <c r="O455" s="255">
        <f>SalesTracker!W459</f>
        <v>0</v>
      </c>
      <c r="P455" s="26">
        <f>SalesTracker!X459</f>
        <v>0</v>
      </c>
      <c r="Q455" s="194"/>
    </row>
    <row r="456" spans="1:17" s="23" customFormat="1" x14ac:dyDescent="0.25">
      <c r="A456" s="109">
        <f>SalesTracker!B460</f>
        <v>20160452</v>
      </c>
      <c r="B456" s="279"/>
      <c r="C456" s="243">
        <f>SalesTracker!C460</f>
        <v>0</v>
      </c>
      <c r="D456" s="243">
        <f>SalesTracker!D460</f>
        <v>0</v>
      </c>
      <c r="E456" s="94">
        <f>SalesTracker!E460</f>
        <v>0</v>
      </c>
      <c r="F456" s="243">
        <f>SalesTracker!F460</f>
        <v>0</v>
      </c>
      <c r="G456" s="244">
        <f>SalesTracker!G460</f>
        <v>0</v>
      </c>
      <c r="H456" s="244">
        <f>SalesTracker!H460</f>
        <v>0</v>
      </c>
      <c r="I456" s="245">
        <f>SalesTracker!J460</f>
        <v>0</v>
      </c>
      <c r="J456" s="277">
        <f>SalesTracker!K460</f>
        <v>0</v>
      </c>
      <c r="K456" s="31">
        <f>SalesTracker!L460</f>
        <v>0</v>
      </c>
      <c r="L456" s="31">
        <f>SalesTracker!M460</f>
        <v>0</v>
      </c>
      <c r="M456" s="32">
        <f>SalesTracker!Q460</f>
        <v>0</v>
      </c>
      <c r="N456" s="254">
        <f>SalesTracker!T460</f>
        <v>0</v>
      </c>
      <c r="O456" s="255">
        <f>SalesTracker!W460</f>
        <v>0</v>
      </c>
      <c r="P456" s="26">
        <f>SalesTracker!X460</f>
        <v>0</v>
      </c>
      <c r="Q456" s="194"/>
    </row>
    <row r="457" spans="1:17" s="23" customFormat="1" x14ac:dyDescent="0.25">
      <c r="A457" s="109">
        <f>SalesTracker!B461</f>
        <v>20160453</v>
      </c>
      <c r="B457" s="279"/>
      <c r="C457" s="243">
        <f>SalesTracker!C461</f>
        <v>0</v>
      </c>
      <c r="D457" s="243">
        <f>SalesTracker!D461</f>
        <v>0</v>
      </c>
      <c r="E457" s="94">
        <f>SalesTracker!E461</f>
        <v>0</v>
      </c>
      <c r="F457" s="243">
        <f>SalesTracker!F461</f>
        <v>0</v>
      </c>
      <c r="G457" s="244">
        <f>SalesTracker!G461</f>
        <v>0</v>
      </c>
      <c r="H457" s="244">
        <f>SalesTracker!H461</f>
        <v>0</v>
      </c>
      <c r="I457" s="245">
        <f>SalesTracker!J461</f>
        <v>0</v>
      </c>
      <c r="J457" s="277">
        <f>SalesTracker!K461</f>
        <v>0</v>
      </c>
      <c r="K457" s="31">
        <f>SalesTracker!L461</f>
        <v>0</v>
      </c>
      <c r="L457" s="31">
        <f>SalesTracker!M461</f>
        <v>0</v>
      </c>
      <c r="M457" s="32">
        <f>SalesTracker!Q461</f>
        <v>0</v>
      </c>
      <c r="N457" s="254">
        <f>SalesTracker!T461</f>
        <v>0</v>
      </c>
      <c r="O457" s="255">
        <f>SalesTracker!W461</f>
        <v>0</v>
      </c>
      <c r="P457" s="26">
        <f>SalesTracker!X461</f>
        <v>0</v>
      </c>
      <c r="Q457" s="194"/>
    </row>
    <row r="458" spans="1:17" s="23" customFormat="1" x14ac:dyDescent="0.25">
      <c r="A458" s="109">
        <f>SalesTracker!B462</f>
        <v>20160454</v>
      </c>
      <c r="B458" s="279"/>
      <c r="C458" s="243">
        <f>SalesTracker!C462</f>
        <v>0</v>
      </c>
      <c r="D458" s="243">
        <f>SalesTracker!D462</f>
        <v>0</v>
      </c>
      <c r="E458" s="94">
        <f>SalesTracker!E462</f>
        <v>0</v>
      </c>
      <c r="F458" s="243">
        <f>SalesTracker!F462</f>
        <v>0</v>
      </c>
      <c r="G458" s="244">
        <f>SalesTracker!G462</f>
        <v>0</v>
      </c>
      <c r="H458" s="244">
        <f>SalesTracker!H462</f>
        <v>0</v>
      </c>
      <c r="I458" s="245">
        <f>SalesTracker!J462</f>
        <v>0</v>
      </c>
      <c r="J458" s="277">
        <f>SalesTracker!K462</f>
        <v>0</v>
      </c>
      <c r="K458" s="31">
        <f>SalesTracker!L462</f>
        <v>0</v>
      </c>
      <c r="L458" s="31">
        <f>SalesTracker!M462</f>
        <v>0</v>
      </c>
      <c r="M458" s="32">
        <f>SalesTracker!Q462</f>
        <v>0</v>
      </c>
      <c r="N458" s="254">
        <f>SalesTracker!T462</f>
        <v>0</v>
      </c>
      <c r="O458" s="255">
        <f>SalesTracker!W462</f>
        <v>0</v>
      </c>
      <c r="P458" s="26">
        <f>SalesTracker!X462</f>
        <v>0</v>
      </c>
      <c r="Q458" s="194"/>
    </row>
    <row r="459" spans="1:17" s="23" customFormat="1" x14ac:dyDescent="0.25">
      <c r="A459" s="109">
        <f>SalesTracker!B463</f>
        <v>20160455</v>
      </c>
      <c r="B459" s="279"/>
      <c r="C459" s="243">
        <f>SalesTracker!C463</f>
        <v>0</v>
      </c>
      <c r="D459" s="243">
        <f>SalesTracker!D463</f>
        <v>0</v>
      </c>
      <c r="E459" s="243">
        <f>SalesTracker!E463</f>
        <v>0</v>
      </c>
      <c r="F459" s="243">
        <f>SalesTracker!F463</f>
        <v>0</v>
      </c>
      <c r="G459" s="244">
        <f>SalesTracker!G463</f>
        <v>0</v>
      </c>
      <c r="H459" s="244">
        <f>SalesTracker!H463</f>
        <v>0</v>
      </c>
      <c r="I459" s="245">
        <f>SalesTracker!J463</f>
        <v>0</v>
      </c>
      <c r="J459" s="277">
        <f>SalesTracker!K463</f>
        <v>0</v>
      </c>
      <c r="K459" s="31">
        <f>SalesTracker!L463</f>
        <v>0</v>
      </c>
      <c r="L459" s="31">
        <f>SalesTracker!M463</f>
        <v>0</v>
      </c>
      <c r="M459" s="32">
        <f>SalesTracker!Q463</f>
        <v>0</v>
      </c>
      <c r="N459" s="254">
        <f>SalesTracker!T463</f>
        <v>0</v>
      </c>
      <c r="O459" s="255">
        <f>SalesTracker!W463</f>
        <v>0</v>
      </c>
      <c r="P459" s="26">
        <f>SalesTracker!X463</f>
        <v>0</v>
      </c>
      <c r="Q459" s="194"/>
    </row>
    <row r="460" spans="1:17" s="23" customFormat="1" x14ac:dyDescent="0.25">
      <c r="A460" s="109">
        <f>SalesTracker!B464</f>
        <v>20160456</v>
      </c>
      <c r="B460" s="279"/>
      <c r="C460" s="243">
        <f>SalesTracker!C464</f>
        <v>0</v>
      </c>
      <c r="D460" s="243">
        <f>SalesTracker!D464</f>
        <v>0</v>
      </c>
      <c r="E460" s="243">
        <f>SalesTracker!E464</f>
        <v>0</v>
      </c>
      <c r="F460" s="243">
        <f>SalesTracker!F464</f>
        <v>0</v>
      </c>
      <c r="G460" s="244">
        <f>SalesTracker!G464</f>
        <v>0</v>
      </c>
      <c r="H460" s="244">
        <f>SalesTracker!H464</f>
        <v>0</v>
      </c>
      <c r="I460" s="245">
        <f>SalesTracker!J464</f>
        <v>0</v>
      </c>
      <c r="J460" s="277">
        <f>SalesTracker!K464</f>
        <v>0</v>
      </c>
      <c r="K460" s="31">
        <f>SalesTracker!L464</f>
        <v>0</v>
      </c>
      <c r="L460" s="31">
        <f>SalesTracker!M464</f>
        <v>0</v>
      </c>
      <c r="M460" s="32">
        <f>SalesTracker!Q464</f>
        <v>0</v>
      </c>
      <c r="N460" s="254">
        <f>SalesTracker!T464</f>
        <v>0</v>
      </c>
      <c r="O460" s="255">
        <f>SalesTracker!W464</f>
        <v>0</v>
      </c>
      <c r="P460" s="26">
        <f>SalesTracker!X464</f>
        <v>0</v>
      </c>
      <c r="Q460" s="194"/>
    </row>
    <row r="461" spans="1:17" s="23" customFormat="1" x14ac:dyDescent="0.25">
      <c r="A461" s="109">
        <f>SalesTracker!B465</f>
        <v>20160457</v>
      </c>
      <c r="B461" s="279"/>
      <c r="C461" s="243">
        <f>SalesTracker!C465</f>
        <v>0</v>
      </c>
      <c r="D461" s="243">
        <f>SalesTracker!D465</f>
        <v>0</v>
      </c>
      <c r="E461" s="243">
        <f>SalesTracker!E465</f>
        <v>0</v>
      </c>
      <c r="F461" s="243">
        <f>SalesTracker!F465</f>
        <v>0</v>
      </c>
      <c r="G461" s="244">
        <f>SalesTracker!G465</f>
        <v>0</v>
      </c>
      <c r="H461" s="244">
        <f>SalesTracker!H465</f>
        <v>0</v>
      </c>
      <c r="I461" s="245">
        <f>SalesTracker!J465</f>
        <v>0</v>
      </c>
      <c r="J461" s="277">
        <f>SalesTracker!K465</f>
        <v>0</v>
      </c>
      <c r="K461" s="31">
        <f>SalesTracker!L465</f>
        <v>0</v>
      </c>
      <c r="L461" s="31">
        <f>SalesTracker!M465</f>
        <v>0</v>
      </c>
      <c r="M461" s="32">
        <f>SalesTracker!Q465</f>
        <v>0</v>
      </c>
      <c r="N461" s="254">
        <f>SalesTracker!T465</f>
        <v>0</v>
      </c>
      <c r="O461" s="255">
        <f>SalesTracker!W465</f>
        <v>0</v>
      </c>
      <c r="P461" s="26">
        <f>SalesTracker!X465</f>
        <v>0</v>
      </c>
      <c r="Q461" s="194"/>
    </row>
    <row r="462" spans="1:17" s="23" customFormat="1" x14ac:dyDescent="0.25">
      <c r="A462" s="109">
        <f>SalesTracker!B466</f>
        <v>20160458</v>
      </c>
      <c r="B462" s="279"/>
      <c r="C462" s="243">
        <f>SalesTracker!C466</f>
        <v>0</v>
      </c>
      <c r="D462" s="243">
        <f>SalesTracker!D466</f>
        <v>0</v>
      </c>
      <c r="E462" s="243">
        <f>SalesTracker!E466</f>
        <v>0</v>
      </c>
      <c r="F462" s="243">
        <f>SalesTracker!F466</f>
        <v>0</v>
      </c>
      <c r="G462" s="244">
        <f>SalesTracker!G466</f>
        <v>0</v>
      </c>
      <c r="H462" s="244">
        <f>SalesTracker!H466</f>
        <v>0</v>
      </c>
      <c r="I462" s="245">
        <f>SalesTracker!J466</f>
        <v>0</v>
      </c>
      <c r="J462" s="277">
        <f>SalesTracker!K466</f>
        <v>0</v>
      </c>
      <c r="K462" s="31">
        <f>SalesTracker!L466</f>
        <v>0</v>
      </c>
      <c r="L462" s="31">
        <f>SalesTracker!M466</f>
        <v>0</v>
      </c>
      <c r="M462" s="32">
        <f>SalesTracker!Q466</f>
        <v>0</v>
      </c>
      <c r="N462" s="254">
        <f>SalesTracker!T466</f>
        <v>0</v>
      </c>
      <c r="O462" s="255">
        <f>SalesTracker!W466</f>
        <v>0</v>
      </c>
      <c r="P462" s="26">
        <f>SalesTracker!X466</f>
        <v>0</v>
      </c>
      <c r="Q462" s="194"/>
    </row>
    <row r="463" spans="1:17" s="23" customFormat="1" x14ac:dyDescent="0.25">
      <c r="A463" s="109">
        <f>SalesTracker!B467</f>
        <v>20160459</v>
      </c>
      <c r="B463" s="279"/>
      <c r="C463" s="243">
        <f>SalesTracker!C467</f>
        <v>0</v>
      </c>
      <c r="D463" s="243">
        <f>SalesTracker!D467</f>
        <v>0</v>
      </c>
      <c r="E463" s="243">
        <f>SalesTracker!E467</f>
        <v>0</v>
      </c>
      <c r="F463" s="243">
        <f>SalesTracker!F467</f>
        <v>0</v>
      </c>
      <c r="G463" s="244">
        <f>SalesTracker!G467</f>
        <v>0</v>
      </c>
      <c r="H463" s="244">
        <f>SalesTracker!H467</f>
        <v>0</v>
      </c>
      <c r="I463" s="245">
        <f>SalesTracker!J467</f>
        <v>0</v>
      </c>
      <c r="J463" s="277">
        <f>SalesTracker!K467</f>
        <v>0</v>
      </c>
      <c r="K463" s="31">
        <f>SalesTracker!L467</f>
        <v>0</v>
      </c>
      <c r="L463" s="31">
        <f>SalesTracker!M467</f>
        <v>0</v>
      </c>
      <c r="M463" s="32">
        <f>SalesTracker!Q467</f>
        <v>0</v>
      </c>
      <c r="N463" s="254">
        <f>SalesTracker!T467</f>
        <v>0</v>
      </c>
      <c r="O463" s="255">
        <f>SalesTracker!W467</f>
        <v>0</v>
      </c>
      <c r="P463" s="26">
        <f>SalesTracker!X467</f>
        <v>0</v>
      </c>
      <c r="Q463" s="194"/>
    </row>
    <row r="464" spans="1:17" s="23" customFormat="1" x14ac:dyDescent="0.25">
      <c r="A464" s="109">
        <f>SalesTracker!B468</f>
        <v>20160460</v>
      </c>
      <c r="B464" s="279"/>
      <c r="C464" s="243">
        <f>SalesTracker!C468</f>
        <v>0</v>
      </c>
      <c r="D464" s="243">
        <f>SalesTracker!D468</f>
        <v>0</v>
      </c>
      <c r="E464" s="243">
        <f>SalesTracker!E468</f>
        <v>0</v>
      </c>
      <c r="F464" s="243">
        <f>SalesTracker!F468</f>
        <v>0</v>
      </c>
      <c r="G464" s="244">
        <f>SalesTracker!G468</f>
        <v>0</v>
      </c>
      <c r="H464" s="244">
        <f>SalesTracker!H468</f>
        <v>0</v>
      </c>
      <c r="I464" s="245">
        <f>SalesTracker!J468</f>
        <v>0</v>
      </c>
      <c r="J464" s="277">
        <f>SalesTracker!K468</f>
        <v>0</v>
      </c>
      <c r="K464" s="31">
        <f>SalesTracker!L468</f>
        <v>0</v>
      </c>
      <c r="L464" s="31">
        <f>SalesTracker!M468</f>
        <v>0</v>
      </c>
      <c r="M464" s="32">
        <f>SalesTracker!Q468</f>
        <v>0</v>
      </c>
      <c r="N464" s="254">
        <f>SalesTracker!T468</f>
        <v>0</v>
      </c>
      <c r="O464" s="255">
        <f>SalesTracker!W468</f>
        <v>0</v>
      </c>
      <c r="P464" s="26">
        <f>SalesTracker!X468</f>
        <v>0</v>
      </c>
      <c r="Q464" s="194"/>
    </row>
    <row r="465" spans="1:17" s="23" customFormat="1" x14ac:dyDescent="0.25">
      <c r="A465" s="109">
        <f>SalesTracker!B469</f>
        <v>20160461</v>
      </c>
      <c r="B465" s="279"/>
      <c r="C465" s="243">
        <f>SalesTracker!C469</f>
        <v>0</v>
      </c>
      <c r="D465" s="243">
        <f>SalesTracker!D469</f>
        <v>0</v>
      </c>
      <c r="E465" s="243">
        <f>SalesTracker!E469</f>
        <v>0</v>
      </c>
      <c r="F465" s="243">
        <f>SalesTracker!F469</f>
        <v>0</v>
      </c>
      <c r="G465" s="244">
        <f>SalesTracker!G469</f>
        <v>0</v>
      </c>
      <c r="H465" s="244">
        <f>SalesTracker!H469</f>
        <v>0</v>
      </c>
      <c r="I465" s="245">
        <f>SalesTracker!J469</f>
        <v>0</v>
      </c>
      <c r="J465" s="277">
        <f>SalesTracker!K469</f>
        <v>0</v>
      </c>
      <c r="K465" s="31">
        <f>SalesTracker!L469</f>
        <v>0</v>
      </c>
      <c r="L465" s="31">
        <f>SalesTracker!M469</f>
        <v>0</v>
      </c>
      <c r="M465" s="32">
        <f>SalesTracker!Q469</f>
        <v>0</v>
      </c>
      <c r="N465" s="273">
        <f>SalesTracker!T469</f>
        <v>0</v>
      </c>
      <c r="O465" s="255">
        <f>SalesTracker!W469</f>
        <v>0</v>
      </c>
      <c r="P465" s="26">
        <f>SalesTracker!X469</f>
        <v>0</v>
      </c>
      <c r="Q465" s="194"/>
    </row>
    <row r="466" spans="1:17" s="23" customFormat="1" x14ac:dyDescent="0.25">
      <c r="A466" s="109">
        <f>SalesTracker!B470</f>
        <v>20160462</v>
      </c>
      <c r="B466" s="279"/>
      <c r="C466" s="243">
        <f>SalesTracker!C470</f>
        <v>0</v>
      </c>
      <c r="D466" s="243">
        <f>SalesTracker!D470</f>
        <v>0</v>
      </c>
      <c r="E466" s="243">
        <f>SalesTracker!E470</f>
        <v>0</v>
      </c>
      <c r="F466" s="243">
        <f>SalesTracker!F470</f>
        <v>0</v>
      </c>
      <c r="G466" s="244">
        <f>SalesTracker!G470</f>
        <v>0</v>
      </c>
      <c r="H466" s="244">
        <f>SalesTracker!H470</f>
        <v>0</v>
      </c>
      <c r="I466" s="245">
        <f>SalesTracker!J470</f>
        <v>0</v>
      </c>
      <c r="J466" s="277">
        <f>SalesTracker!K470</f>
        <v>0</v>
      </c>
      <c r="K466" s="31">
        <f>SalesTracker!L470</f>
        <v>0</v>
      </c>
      <c r="L466" s="31">
        <f>SalesTracker!M470</f>
        <v>0</v>
      </c>
      <c r="M466" s="32">
        <f>SalesTracker!Q470</f>
        <v>0</v>
      </c>
      <c r="N466" s="254">
        <f>SalesTracker!T470</f>
        <v>0</v>
      </c>
      <c r="O466" s="255">
        <f>SalesTracker!W470</f>
        <v>0</v>
      </c>
      <c r="P466" s="26">
        <f>SalesTracker!X470</f>
        <v>0</v>
      </c>
      <c r="Q466" s="194"/>
    </row>
    <row r="467" spans="1:17" s="23" customFormat="1" x14ac:dyDescent="0.25">
      <c r="A467" s="109">
        <f>SalesTracker!B471</f>
        <v>20160463</v>
      </c>
      <c r="B467" s="279"/>
      <c r="C467" s="243">
        <f>SalesTracker!C471</f>
        <v>0</v>
      </c>
      <c r="D467" s="243">
        <f>SalesTracker!D471</f>
        <v>0</v>
      </c>
      <c r="E467" s="243">
        <f>SalesTracker!E471</f>
        <v>0</v>
      </c>
      <c r="F467" s="243">
        <f>SalesTracker!F471</f>
        <v>0</v>
      </c>
      <c r="G467" s="244">
        <f>SalesTracker!G471</f>
        <v>0</v>
      </c>
      <c r="H467" s="244">
        <f>SalesTracker!H471</f>
        <v>0</v>
      </c>
      <c r="I467" s="245">
        <f>SalesTracker!J471</f>
        <v>0</v>
      </c>
      <c r="J467" s="277">
        <f>SalesTracker!K471</f>
        <v>0</v>
      </c>
      <c r="K467" s="31">
        <f>SalesTracker!L471</f>
        <v>0</v>
      </c>
      <c r="L467" s="31">
        <f>SalesTracker!M471</f>
        <v>0</v>
      </c>
      <c r="M467" s="32">
        <f>SalesTracker!Q471</f>
        <v>0</v>
      </c>
      <c r="N467" s="254">
        <f>SalesTracker!T471</f>
        <v>0</v>
      </c>
      <c r="O467" s="255">
        <f>SalesTracker!W471</f>
        <v>0</v>
      </c>
      <c r="P467" s="26">
        <f>SalesTracker!X471</f>
        <v>0</v>
      </c>
      <c r="Q467" s="194"/>
    </row>
    <row r="468" spans="1:17" s="23" customFormat="1" x14ac:dyDescent="0.25">
      <c r="A468" s="109">
        <f>SalesTracker!B472</f>
        <v>20160464</v>
      </c>
      <c r="B468" s="279"/>
      <c r="C468" s="243">
        <f>SalesTracker!C472</f>
        <v>0</v>
      </c>
      <c r="D468" s="243">
        <f>SalesTracker!D472</f>
        <v>0</v>
      </c>
      <c r="E468" s="243">
        <f>SalesTracker!E472</f>
        <v>0</v>
      </c>
      <c r="F468" s="243">
        <f>SalesTracker!F472</f>
        <v>0</v>
      </c>
      <c r="G468" s="244">
        <f>SalesTracker!G472</f>
        <v>0</v>
      </c>
      <c r="H468" s="244">
        <f>SalesTracker!H472</f>
        <v>0</v>
      </c>
      <c r="I468" s="245">
        <f>SalesTracker!J472</f>
        <v>0</v>
      </c>
      <c r="J468" s="277">
        <f>SalesTracker!K472</f>
        <v>0</v>
      </c>
      <c r="K468" s="31">
        <f>SalesTracker!L472</f>
        <v>0</v>
      </c>
      <c r="L468" s="31">
        <f>SalesTracker!M472</f>
        <v>0</v>
      </c>
      <c r="M468" s="32">
        <f>SalesTracker!Q472</f>
        <v>0</v>
      </c>
      <c r="N468" s="254">
        <f>SalesTracker!T472</f>
        <v>0</v>
      </c>
      <c r="O468" s="255">
        <f>SalesTracker!W472</f>
        <v>0</v>
      </c>
      <c r="P468" s="26">
        <f>SalesTracker!X472</f>
        <v>0</v>
      </c>
      <c r="Q468" s="194"/>
    </row>
    <row r="469" spans="1:17" s="23" customFormat="1" x14ac:dyDescent="0.25">
      <c r="A469" s="109">
        <f>SalesTracker!B473</f>
        <v>20160465</v>
      </c>
      <c r="B469" s="279"/>
      <c r="C469" s="243">
        <f>SalesTracker!C473</f>
        <v>0</v>
      </c>
      <c r="D469" s="243">
        <f>SalesTracker!D473</f>
        <v>0</v>
      </c>
      <c r="E469" s="243">
        <f>SalesTracker!E473</f>
        <v>0</v>
      </c>
      <c r="F469" s="243">
        <f>SalesTracker!F473</f>
        <v>0</v>
      </c>
      <c r="G469" s="244">
        <f>SalesTracker!G473</f>
        <v>0</v>
      </c>
      <c r="H469" s="244">
        <f>SalesTracker!H473</f>
        <v>0</v>
      </c>
      <c r="I469" s="245">
        <f>SalesTracker!J473</f>
        <v>0</v>
      </c>
      <c r="J469" s="277">
        <f>SalesTracker!K473</f>
        <v>0</v>
      </c>
      <c r="K469" s="31">
        <f>SalesTracker!L473</f>
        <v>0</v>
      </c>
      <c r="L469" s="31">
        <f>SalesTracker!M473</f>
        <v>0</v>
      </c>
      <c r="M469" s="32">
        <f>SalesTracker!Q473</f>
        <v>0</v>
      </c>
      <c r="N469" s="254">
        <f>SalesTracker!T473</f>
        <v>0</v>
      </c>
      <c r="O469" s="255">
        <f>SalesTracker!W473</f>
        <v>0</v>
      </c>
      <c r="P469" s="26">
        <f>SalesTracker!X473</f>
        <v>0</v>
      </c>
      <c r="Q469" s="194"/>
    </row>
    <row r="470" spans="1:17" s="23" customFormat="1" x14ac:dyDescent="0.25">
      <c r="A470" s="109">
        <f>SalesTracker!B474</f>
        <v>20160466</v>
      </c>
      <c r="B470" s="279"/>
      <c r="C470" s="243">
        <f>SalesTracker!C474</f>
        <v>0</v>
      </c>
      <c r="D470" s="243">
        <f>SalesTracker!D474</f>
        <v>0</v>
      </c>
      <c r="E470" s="243">
        <f>SalesTracker!E474</f>
        <v>0</v>
      </c>
      <c r="F470" s="243">
        <f>SalesTracker!F474</f>
        <v>0</v>
      </c>
      <c r="G470" s="244">
        <f>SalesTracker!G474</f>
        <v>0</v>
      </c>
      <c r="H470" s="244">
        <f>SalesTracker!H474</f>
        <v>0</v>
      </c>
      <c r="I470" s="245">
        <f>SalesTracker!J474</f>
        <v>0</v>
      </c>
      <c r="J470" s="277">
        <f>SalesTracker!K474</f>
        <v>0</v>
      </c>
      <c r="K470" s="31">
        <f>SalesTracker!L474</f>
        <v>0</v>
      </c>
      <c r="L470" s="31">
        <f>SalesTracker!M474</f>
        <v>0</v>
      </c>
      <c r="M470" s="32">
        <f>SalesTracker!Q474</f>
        <v>0</v>
      </c>
      <c r="N470" s="254">
        <f>SalesTracker!T474</f>
        <v>0</v>
      </c>
      <c r="O470" s="255">
        <f>SalesTracker!W474</f>
        <v>0</v>
      </c>
      <c r="P470" s="26">
        <f>SalesTracker!X474</f>
        <v>0</v>
      </c>
      <c r="Q470" s="194"/>
    </row>
    <row r="471" spans="1:17" s="23" customFormat="1" x14ac:dyDescent="0.25">
      <c r="A471" s="109">
        <f>SalesTracker!B475</f>
        <v>20160467</v>
      </c>
      <c r="B471" s="279"/>
      <c r="C471" s="243">
        <f>SalesTracker!C475</f>
        <v>0</v>
      </c>
      <c r="D471" s="243">
        <f>SalesTracker!D475</f>
        <v>0</v>
      </c>
      <c r="E471" s="243">
        <f>SalesTracker!E475</f>
        <v>0</v>
      </c>
      <c r="F471" s="243">
        <f>SalesTracker!F475</f>
        <v>0</v>
      </c>
      <c r="G471" s="244">
        <f>SalesTracker!G475</f>
        <v>0</v>
      </c>
      <c r="H471" s="244">
        <f>SalesTracker!H475</f>
        <v>0</v>
      </c>
      <c r="I471" s="245">
        <f>SalesTracker!J475</f>
        <v>0</v>
      </c>
      <c r="J471" s="277">
        <f>SalesTracker!K475</f>
        <v>0</v>
      </c>
      <c r="K471" s="31">
        <f>SalesTracker!L475</f>
        <v>0</v>
      </c>
      <c r="L471" s="31">
        <f>SalesTracker!M475</f>
        <v>0</v>
      </c>
      <c r="M471" s="32">
        <f>SalesTracker!Q475</f>
        <v>0</v>
      </c>
      <c r="N471" s="263">
        <f>SalesTracker!T475</f>
        <v>0</v>
      </c>
      <c r="O471" s="255">
        <f>SalesTracker!W475</f>
        <v>0</v>
      </c>
      <c r="P471" s="26">
        <f>SalesTracker!X475</f>
        <v>0</v>
      </c>
      <c r="Q471" s="194"/>
    </row>
    <row r="472" spans="1:17" s="23" customFormat="1" x14ac:dyDescent="0.25">
      <c r="A472" s="109">
        <f>SalesTracker!B476</f>
        <v>20160468</v>
      </c>
      <c r="B472" s="279"/>
      <c r="C472" s="243">
        <f>SalesTracker!C476</f>
        <v>0</v>
      </c>
      <c r="D472" s="243">
        <f>SalesTracker!D476</f>
        <v>0</v>
      </c>
      <c r="E472" s="243">
        <f>SalesTracker!E476</f>
        <v>0</v>
      </c>
      <c r="F472" s="243">
        <f>SalesTracker!F476</f>
        <v>0</v>
      </c>
      <c r="G472" s="244">
        <f>SalesTracker!G476</f>
        <v>0</v>
      </c>
      <c r="H472" s="244">
        <f>SalesTracker!H476</f>
        <v>0</v>
      </c>
      <c r="I472" s="249">
        <f>SalesTracker!J476</f>
        <v>0</v>
      </c>
      <c r="J472" s="277">
        <f>SalesTracker!K476</f>
        <v>0</v>
      </c>
      <c r="K472" s="257">
        <f>SalesTracker!L476</f>
        <v>0</v>
      </c>
      <c r="L472" s="257">
        <f>SalesTracker!M476</f>
        <v>0</v>
      </c>
      <c r="M472" s="32">
        <f>SalesTracker!Q476</f>
        <v>0</v>
      </c>
      <c r="N472" s="246">
        <f>SalesTracker!T476</f>
        <v>0</v>
      </c>
      <c r="O472" s="247">
        <f>SalesTracker!W476</f>
        <v>0</v>
      </c>
      <c r="P472" s="26">
        <f>SalesTracker!X476</f>
        <v>0</v>
      </c>
      <c r="Q472" s="194"/>
    </row>
    <row r="473" spans="1:17" s="23" customFormat="1" x14ac:dyDescent="0.25">
      <c r="A473" s="109">
        <f>SalesTracker!B477</f>
        <v>20160469</v>
      </c>
      <c r="B473" s="279"/>
      <c r="C473" s="243">
        <f>SalesTracker!C477</f>
        <v>0</v>
      </c>
      <c r="D473" s="243">
        <f>SalesTracker!D477</f>
        <v>0</v>
      </c>
      <c r="E473" s="243">
        <f>SalesTracker!E477</f>
        <v>0</v>
      </c>
      <c r="F473" s="243">
        <f>SalesTracker!F477</f>
        <v>0</v>
      </c>
      <c r="G473" s="244">
        <f>SalesTracker!G477</f>
        <v>0</v>
      </c>
      <c r="H473" s="244">
        <f>SalesTracker!H477</f>
        <v>0</v>
      </c>
      <c r="I473" s="249">
        <f>SalesTracker!J477</f>
        <v>0</v>
      </c>
      <c r="J473" s="277">
        <f>SalesTracker!K477</f>
        <v>0</v>
      </c>
      <c r="K473" s="257">
        <f>SalesTracker!L477</f>
        <v>0</v>
      </c>
      <c r="L473" s="257">
        <f>SalesTracker!M477</f>
        <v>0</v>
      </c>
      <c r="M473" s="32">
        <f>SalesTracker!Q477</f>
        <v>0</v>
      </c>
      <c r="N473" s="272">
        <f>SalesTracker!T477</f>
        <v>0</v>
      </c>
      <c r="O473" s="247">
        <f>SalesTracker!W477</f>
        <v>0</v>
      </c>
      <c r="P473" s="26">
        <f>SalesTracker!X477</f>
        <v>0</v>
      </c>
      <c r="Q473" s="194"/>
    </row>
    <row r="474" spans="1:17" s="23" customFormat="1" x14ac:dyDescent="0.25">
      <c r="A474" s="109">
        <f>SalesTracker!B478</f>
        <v>20160470</v>
      </c>
      <c r="B474" s="279"/>
      <c r="C474" s="243">
        <f>SalesTracker!C478</f>
        <v>0</v>
      </c>
      <c r="D474" s="243">
        <f>SalesTracker!D478</f>
        <v>0</v>
      </c>
      <c r="E474" s="243">
        <f>SalesTracker!E478</f>
        <v>0</v>
      </c>
      <c r="F474" s="243">
        <f>SalesTracker!F478</f>
        <v>0</v>
      </c>
      <c r="G474" s="244">
        <f>SalesTracker!G478</f>
        <v>0</v>
      </c>
      <c r="H474" s="244">
        <f>SalesTracker!H478</f>
        <v>0</v>
      </c>
      <c r="I474" s="245">
        <f>SalesTracker!J478</f>
        <v>0</v>
      </c>
      <c r="J474" s="277">
        <f>SalesTracker!K478</f>
        <v>0</v>
      </c>
      <c r="K474" s="257">
        <f>SalesTracker!L478</f>
        <v>0</v>
      </c>
      <c r="L474" s="31">
        <f>SalesTracker!M478</f>
        <v>0</v>
      </c>
      <c r="M474" s="32">
        <f>SalesTracker!Q478</f>
        <v>0</v>
      </c>
      <c r="N474" s="254">
        <f>SalesTracker!T478</f>
        <v>0</v>
      </c>
      <c r="O474" s="255">
        <f>SalesTracker!W478</f>
        <v>0</v>
      </c>
      <c r="P474" s="26">
        <f>SalesTracker!X478</f>
        <v>0</v>
      </c>
      <c r="Q474" s="194"/>
    </row>
    <row r="475" spans="1:17" s="23" customFormat="1" x14ac:dyDescent="0.25">
      <c r="A475" s="109">
        <f>SalesTracker!B479</f>
        <v>20160471</v>
      </c>
      <c r="B475" s="278"/>
      <c r="C475" s="243">
        <f>SalesTracker!C479</f>
        <v>0</v>
      </c>
      <c r="D475" s="243">
        <f>SalesTracker!D479</f>
        <v>0</v>
      </c>
      <c r="E475" s="243">
        <f>SalesTracker!E479</f>
        <v>0</v>
      </c>
      <c r="F475" s="243">
        <f>SalesTracker!F479</f>
        <v>0</v>
      </c>
      <c r="G475" s="244">
        <f>SalesTracker!G479</f>
        <v>0</v>
      </c>
      <c r="H475" s="244">
        <f>SalesTracker!H479</f>
        <v>0</v>
      </c>
      <c r="I475" s="245">
        <f>SalesTracker!J479</f>
        <v>0</v>
      </c>
      <c r="J475" s="277">
        <f>SalesTracker!K479</f>
        <v>0</v>
      </c>
      <c r="K475" s="257">
        <f>SalesTracker!L479</f>
        <v>0</v>
      </c>
      <c r="L475" s="31">
        <f>SalesTracker!M479</f>
        <v>0</v>
      </c>
      <c r="M475" s="32">
        <f>SalesTracker!Q479</f>
        <v>0</v>
      </c>
      <c r="N475" s="254">
        <f>SalesTracker!T479</f>
        <v>0</v>
      </c>
      <c r="O475" s="255">
        <f>SalesTracker!W479</f>
        <v>0</v>
      </c>
      <c r="P475" s="26">
        <f>SalesTracker!X479</f>
        <v>0</v>
      </c>
      <c r="Q475" s="194"/>
    </row>
    <row r="476" spans="1:17" s="23" customFormat="1" x14ac:dyDescent="0.25">
      <c r="A476" s="109">
        <f>SalesTracker!B480</f>
        <v>20160472</v>
      </c>
      <c r="B476" s="278"/>
      <c r="C476" s="243">
        <f>SalesTracker!C480</f>
        <v>0</v>
      </c>
      <c r="D476" s="243">
        <f>SalesTracker!D480</f>
        <v>0</v>
      </c>
      <c r="E476" s="243">
        <f>SalesTracker!E480</f>
        <v>0</v>
      </c>
      <c r="F476" s="243">
        <f>SalesTracker!F480</f>
        <v>0</v>
      </c>
      <c r="G476" s="244">
        <f>SalesTracker!G480</f>
        <v>0</v>
      </c>
      <c r="H476" s="244">
        <f>SalesTracker!H480</f>
        <v>0</v>
      </c>
      <c r="I476" s="245">
        <f>SalesTracker!J480</f>
        <v>0</v>
      </c>
      <c r="J476" s="277">
        <f>SalesTracker!K480</f>
        <v>0</v>
      </c>
      <c r="K476" s="31">
        <f>SalesTracker!L480</f>
        <v>0</v>
      </c>
      <c r="L476" s="31">
        <f>SalesTracker!M480</f>
        <v>0</v>
      </c>
      <c r="M476" s="32">
        <f>SalesTracker!Q480</f>
        <v>0</v>
      </c>
      <c r="N476" s="254">
        <f>SalesTracker!T480</f>
        <v>0</v>
      </c>
      <c r="O476" s="255">
        <f>SalesTracker!W480</f>
        <v>0</v>
      </c>
      <c r="P476" s="26">
        <f>SalesTracker!X480</f>
        <v>0</v>
      </c>
      <c r="Q476" s="194"/>
    </row>
    <row r="477" spans="1:17" s="23" customFormat="1" x14ac:dyDescent="0.25">
      <c r="A477" s="109">
        <f>SalesTracker!B481</f>
        <v>20160473</v>
      </c>
      <c r="B477" s="278"/>
      <c r="C477" s="243">
        <f>SalesTracker!C481</f>
        <v>0</v>
      </c>
      <c r="D477" s="243">
        <f>SalesTracker!D481</f>
        <v>0</v>
      </c>
      <c r="E477" s="243">
        <f>SalesTracker!E481</f>
        <v>0</v>
      </c>
      <c r="F477" s="243">
        <f>SalesTracker!F481</f>
        <v>0</v>
      </c>
      <c r="G477" s="244">
        <f>SalesTracker!G481</f>
        <v>0</v>
      </c>
      <c r="H477" s="244">
        <f>SalesTracker!H481</f>
        <v>0</v>
      </c>
      <c r="I477" s="245">
        <f>SalesTracker!J481</f>
        <v>0</v>
      </c>
      <c r="J477" s="277">
        <f>SalesTracker!K481</f>
        <v>0</v>
      </c>
      <c r="K477" s="31">
        <f>SalesTracker!L481</f>
        <v>0</v>
      </c>
      <c r="L477" s="31">
        <f>SalesTracker!M481</f>
        <v>0</v>
      </c>
      <c r="M477" s="32">
        <f>SalesTracker!Q481</f>
        <v>0</v>
      </c>
      <c r="N477" s="254">
        <f>SalesTracker!T481</f>
        <v>0</v>
      </c>
      <c r="O477" s="255">
        <f>SalesTracker!W481</f>
        <v>0</v>
      </c>
      <c r="P477" s="26">
        <f>SalesTracker!X481</f>
        <v>0</v>
      </c>
      <c r="Q477" s="194"/>
    </row>
    <row r="478" spans="1:17" s="23" customFormat="1" x14ac:dyDescent="0.25">
      <c r="A478" s="109">
        <f>SalesTracker!B482</f>
        <v>20160474</v>
      </c>
      <c r="B478" s="278"/>
      <c r="C478" s="243">
        <f>SalesTracker!C482</f>
        <v>0</v>
      </c>
      <c r="D478" s="243">
        <f>SalesTracker!D482</f>
        <v>0</v>
      </c>
      <c r="E478" s="243">
        <f>SalesTracker!E482</f>
        <v>0</v>
      </c>
      <c r="F478" s="243">
        <f>SalesTracker!F482</f>
        <v>0</v>
      </c>
      <c r="G478" s="244">
        <f>SalesTracker!G482</f>
        <v>0</v>
      </c>
      <c r="H478" s="244">
        <f>SalesTracker!H482</f>
        <v>0</v>
      </c>
      <c r="I478" s="245">
        <f>SalesTracker!J482</f>
        <v>0</v>
      </c>
      <c r="J478" s="277">
        <f>SalesTracker!K482</f>
        <v>0</v>
      </c>
      <c r="K478" s="31">
        <f>SalesTracker!L482</f>
        <v>0</v>
      </c>
      <c r="L478" s="31">
        <f>SalesTracker!M482</f>
        <v>0</v>
      </c>
      <c r="M478" s="32">
        <f>SalesTracker!Q482</f>
        <v>0</v>
      </c>
      <c r="N478" s="254">
        <f>SalesTracker!T482</f>
        <v>0</v>
      </c>
      <c r="O478" s="255">
        <f>SalesTracker!W482</f>
        <v>0</v>
      </c>
      <c r="P478" s="26">
        <f>SalesTracker!X482</f>
        <v>0</v>
      </c>
      <c r="Q478" s="194"/>
    </row>
    <row r="479" spans="1:17" s="23" customFormat="1" x14ac:dyDescent="0.25">
      <c r="A479" s="109">
        <f>SalesTracker!B483</f>
        <v>20160475</v>
      </c>
      <c r="B479" s="278"/>
      <c r="C479" s="243">
        <f>SalesTracker!C483</f>
        <v>0</v>
      </c>
      <c r="D479" s="243">
        <f>SalesTracker!D483</f>
        <v>0</v>
      </c>
      <c r="E479" s="243">
        <f>SalesTracker!E483</f>
        <v>0</v>
      </c>
      <c r="F479" s="243">
        <f>SalesTracker!F483</f>
        <v>0</v>
      </c>
      <c r="G479" s="244">
        <f>SalesTracker!G483</f>
        <v>0</v>
      </c>
      <c r="H479" s="244">
        <f>SalesTracker!H483</f>
        <v>0</v>
      </c>
      <c r="I479" s="245">
        <f>SalesTracker!J483</f>
        <v>0</v>
      </c>
      <c r="J479" s="277">
        <f>SalesTracker!K483</f>
        <v>0</v>
      </c>
      <c r="K479" s="31">
        <f>SalesTracker!L483</f>
        <v>0</v>
      </c>
      <c r="L479" s="31">
        <f>SalesTracker!M483</f>
        <v>0</v>
      </c>
      <c r="M479" s="32">
        <f>SalesTracker!Q483</f>
        <v>0</v>
      </c>
      <c r="N479" s="254">
        <f>SalesTracker!T483</f>
        <v>0</v>
      </c>
      <c r="O479" s="255">
        <f>SalesTracker!W483</f>
        <v>0</v>
      </c>
      <c r="P479" s="26">
        <f>SalesTracker!X483</f>
        <v>0</v>
      </c>
      <c r="Q479" s="194"/>
    </row>
    <row r="480" spans="1:17" s="23" customFormat="1" x14ac:dyDescent="0.25">
      <c r="A480" s="109">
        <f>SalesTracker!B484</f>
        <v>20160476</v>
      </c>
      <c r="B480" s="278"/>
      <c r="C480" s="243">
        <f>SalesTracker!C484</f>
        <v>0</v>
      </c>
      <c r="D480" s="243">
        <f>SalesTracker!D484</f>
        <v>0</v>
      </c>
      <c r="E480" s="243">
        <f>SalesTracker!E484</f>
        <v>0</v>
      </c>
      <c r="F480" s="243">
        <f>SalesTracker!F484</f>
        <v>0</v>
      </c>
      <c r="G480" s="244">
        <f>SalesTracker!G484</f>
        <v>0</v>
      </c>
      <c r="H480" s="244">
        <f>SalesTracker!H484</f>
        <v>0</v>
      </c>
      <c r="I480" s="245">
        <f>SalesTracker!J484</f>
        <v>0</v>
      </c>
      <c r="J480" s="277">
        <f>SalesTracker!K484</f>
        <v>0</v>
      </c>
      <c r="K480" s="31">
        <f>SalesTracker!L484</f>
        <v>0</v>
      </c>
      <c r="L480" s="31">
        <f>SalesTracker!M484</f>
        <v>0</v>
      </c>
      <c r="M480" s="32">
        <f>SalesTracker!Q484</f>
        <v>0</v>
      </c>
      <c r="N480" s="254">
        <f>SalesTracker!T484</f>
        <v>0</v>
      </c>
      <c r="O480" s="255">
        <f>SalesTracker!W484</f>
        <v>0</v>
      </c>
      <c r="P480" s="26">
        <f>SalesTracker!X484</f>
        <v>0</v>
      </c>
      <c r="Q480" s="194"/>
    </row>
    <row r="481" spans="1:17" s="23" customFormat="1" x14ac:dyDescent="0.25">
      <c r="A481" s="109">
        <f>SalesTracker!B485</f>
        <v>20160477</v>
      </c>
      <c r="B481" s="278"/>
      <c r="C481" s="243">
        <f>SalesTracker!C485</f>
        <v>0</v>
      </c>
      <c r="D481" s="243">
        <f>SalesTracker!D485</f>
        <v>0</v>
      </c>
      <c r="E481" s="243">
        <f>SalesTracker!E485</f>
        <v>0</v>
      </c>
      <c r="F481" s="243">
        <f>SalesTracker!F485</f>
        <v>0</v>
      </c>
      <c r="G481" s="244">
        <f>SalesTracker!G485</f>
        <v>0</v>
      </c>
      <c r="H481" s="244">
        <f>SalesTracker!H485</f>
        <v>0</v>
      </c>
      <c r="I481" s="245">
        <f>SalesTracker!J485</f>
        <v>0</v>
      </c>
      <c r="J481" s="277">
        <f>SalesTracker!K485</f>
        <v>0</v>
      </c>
      <c r="K481" s="31">
        <f>SalesTracker!L485</f>
        <v>0</v>
      </c>
      <c r="L481" s="31">
        <f>SalesTracker!M485</f>
        <v>0</v>
      </c>
      <c r="M481" s="32">
        <f>SalesTracker!Q485</f>
        <v>0</v>
      </c>
      <c r="N481" s="254">
        <f>SalesTracker!T485</f>
        <v>0</v>
      </c>
      <c r="O481" s="255">
        <f>SalesTracker!W485</f>
        <v>0</v>
      </c>
      <c r="P481" s="26">
        <f>SalesTracker!X485</f>
        <v>0</v>
      </c>
      <c r="Q481" s="194"/>
    </row>
    <row r="482" spans="1:17" s="23" customFormat="1" x14ac:dyDescent="0.25">
      <c r="A482" s="109">
        <f>SalesTracker!B486</f>
        <v>20160478</v>
      </c>
      <c r="B482" s="278"/>
      <c r="C482" s="243">
        <f>SalesTracker!C486</f>
        <v>0</v>
      </c>
      <c r="D482" s="243">
        <f>SalesTracker!D486</f>
        <v>0</v>
      </c>
      <c r="E482" s="243">
        <f>SalesTracker!E486</f>
        <v>0</v>
      </c>
      <c r="F482" s="243">
        <f>SalesTracker!F486</f>
        <v>0</v>
      </c>
      <c r="G482" s="244">
        <f>SalesTracker!G486</f>
        <v>0</v>
      </c>
      <c r="H482" s="244">
        <f>SalesTracker!H486</f>
        <v>0</v>
      </c>
      <c r="I482" s="245">
        <f>SalesTracker!J486</f>
        <v>0</v>
      </c>
      <c r="J482" s="277">
        <f>SalesTracker!K486</f>
        <v>0</v>
      </c>
      <c r="K482" s="31">
        <f>SalesTracker!L486</f>
        <v>0</v>
      </c>
      <c r="L482" s="31">
        <f>SalesTracker!M486</f>
        <v>0</v>
      </c>
      <c r="M482" s="32">
        <f>SalesTracker!Q486</f>
        <v>0</v>
      </c>
      <c r="N482" s="254">
        <f>SalesTracker!T486</f>
        <v>0</v>
      </c>
      <c r="O482" s="255">
        <f>SalesTracker!W486</f>
        <v>0</v>
      </c>
      <c r="P482" s="26">
        <f>SalesTracker!X486</f>
        <v>0</v>
      </c>
      <c r="Q482" s="194"/>
    </row>
    <row r="483" spans="1:17" s="23" customFormat="1" x14ac:dyDescent="0.25">
      <c r="A483" s="109">
        <f>SalesTracker!B487</f>
        <v>20160479</v>
      </c>
      <c r="B483" s="278"/>
      <c r="C483" s="243">
        <f>SalesTracker!C487</f>
        <v>0</v>
      </c>
      <c r="D483" s="243">
        <f>SalesTracker!D487</f>
        <v>0</v>
      </c>
      <c r="E483" s="243">
        <f>SalesTracker!E487</f>
        <v>0</v>
      </c>
      <c r="F483" s="243">
        <f>SalesTracker!F487</f>
        <v>0</v>
      </c>
      <c r="G483" s="244">
        <f>SalesTracker!G487</f>
        <v>0</v>
      </c>
      <c r="H483" s="244">
        <f>SalesTracker!H487</f>
        <v>0</v>
      </c>
      <c r="I483" s="245">
        <f>SalesTracker!J487</f>
        <v>0</v>
      </c>
      <c r="J483" s="277">
        <f>SalesTracker!K487</f>
        <v>0</v>
      </c>
      <c r="K483" s="31">
        <f>SalesTracker!L487</f>
        <v>0</v>
      </c>
      <c r="L483" s="31">
        <f>SalesTracker!M487</f>
        <v>0</v>
      </c>
      <c r="M483" s="32">
        <f>SalesTracker!Q487</f>
        <v>0</v>
      </c>
      <c r="N483" s="254">
        <f>SalesTracker!T487</f>
        <v>0</v>
      </c>
      <c r="O483" s="255">
        <f>SalesTracker!W487</f>
        <v>0</v>
      </c>
      <c r="P483" s="26">
        <f>SalesTracker!X487</f>
        <v>0</v>
      </c>
      <c r="Q483" s="194"/>
    </row>
    <row r="484" spans="1:17" s="23" customFormat="1" x14ac:dyDescent="0.25">
      <c r="A484" s="109">
        <f>SalesTracker!B488</f>
        <v>20160480</v>
      </c>
      <c r="B484" s="278"/>
      <c r="C484" s="243">
        <f>SalesTracker!C488</f>
        <v>0</v>
      </c>
      <c r="D484" s="243">
        <f>SalesTracker!D488</f>
        <v>0</v>
      </c>
      <c r="E484" s="243">
        <f>SalesTracker!E488</f>
        <v>0</v>
      </c>
      <c r="F484" s="243">
        <f>SalesTracker!F488</f>
        <v>0</v>
      </c>
      <c r="G484" s="244">
        <f>SalesTracker!G488</f>
        <v>0</v>
      </c>
      <c r="H484" s="244">
        <f>SalesTracker!H488</f>
        <v>0</v>
      </c>
      <c r="I484" s="245">
        <f>SalesTracker!J488</f>
        <v>0</v>
      </c>
      <c r="J484" s="277">
        <f>SalesTracker!K488</f>
        <v>0</v>
      </c>
      <c r="K484" s="31">
        <f>SalesTracker!L488</f>
        <v>0</v>
      </c>
      <c r="L484" s="31">
        <f>SalesTracker!M488</f>
        <v>0</v>
      </c>
      <c r="M484" s="32">
        <f>SalesTracker!Q488</f>
        <v>0</v>
      </c>
      <c r="N484" s="254">
        <f>SalesTracker!T488</f>
        <v>0</v>
      </c>
      <c r="O484" s="255">
        <f>SalesTracker!W488</f>
        <v>0</v>
      </c>
      <c r="P484" s="26">
        <f>SalesTracker!X488</f>
        <v>0</v>
      </c>
      <c r="Q484" s="194"/>
    </row>
    <row r="485" spans="1:17" s="23" customFormat="1" x14ac:dyDescent="0.25">
      <c r="A485" s="109">
        <f>SalesTracker!B489</f>
        <v>20160481</v>
      </c>
      <c r="B485" s="278"/>
      <c r="C485" s="243">
        <f>SalesTracker!C489</f>
        <v>0</v>
      </c>
      <c r="D485" s="243">
        <f>SalesTracker!D489</f>
        <v>0</v>
      </c>
      <c r="E485" s="243">
        <f>SalesTracker!E489</f>
        <v>0</v>
      </c>
      <c r="F485" s="243">
        <f>SalesTracker!F489</f>
        <v>0</v>
      </c>
      <c r="G485" s="244">
        <f>SalesTracker!G489</f>
        <v>0</v>
      </c>
      <c r="H485" s="244">
        <f>SalesTracker!H489</f>
        <v>0</v>
      </c>
      <c r="I485" s="245">
        <f>SalesTracker!J489</f>
        <v>0</v>
      </c>
      <c r="J485" s="277">
        <f>SalesTracker!K489</f>
        <v>0</v>
      </c>
      <c r="K485" s="31">
        <f>SalesTracker!L489</f>
        <v>0</v>
      </c>
      <c r="L485" s="31">
        <f>SalesTracker!M489</f>
        <v>0</v>
      </c>
      <c r="M485" s="32">
        <f>SalesTracker!Q489</f>
        <v>0</v>
      </c>
      <c r="N485" s="254">
        <f>SalesTracker!T489</f>
        <v>0</v>
      </c>
      <c r="O485" s="255">
        <f>SalesTracker!W489</f>
        <v>0</v>
      </c>
      <c r="P485" s="26">
        <f>SalesTracker!X489</f>
        <v>0</v>
      </c>
      <c r="Q485" s="194"/>
    </row>
    <row r="486" spans="1:17" s="23" customFormat="1" x14ac:dyDescent="0.25">
      <c r="A486" s="109">
        <f>SalesTracker!B490</f>
        <v>20160482</v>
      </c>
      <c r="B486" s="278"/>
      <c r="C486" s="243">
        <f>SalesTracker!C490</f>
        <v>0</v>
      </c>
      <c r="D486" s="243">
        <f>SalesTracker!D490</f>
        <v>0</v>
      </c>
      <c r="E486" s="243">
        <f>SalesTracker!E490</f>
        <v>0</v>
      </c>
      <c r="F486" s="243">
        <f>SalesTracker!F490</f>
        <v>0</v>
      </c>
      <c r="G486" s="244">
        <f>SalesTracker!G490</f>
        <v>0</v>
      </c>
      <c r="H486" s="244">
        <f>SalesTracker!H490</f>
        <v>0</v>
      </c>
      <c r="I486" s="245">
        <f>SalesTracker!J490</f>
        <v>0</v>
      </c>
      <c r="J486" s="277">
        <f>SalesTracker!K490</f>
        <v>0</v>
      </c>
      <c r="K486" s="31">
        <f>SalesTracker!L490</f>
        <v>0</v>
      </c>
      <c r="L486" s="31">
        <f>SalesTracker!M490</f>
        <v>0</v>
      </c>
      <c r="M486" s="32">
        <f>SalesTracker!Q490</f>
        <v>0</v>
      </c>
      <c r="N486" s="254">
        <f>SalesTracker!T490</f>
        <v>0</v>
      </c>
      <c r="O486" s="255">
        <f>SalesTracker!W490</f>
        <v>0</v>
      </c>
      <c r="P486" s="26">
        <f>SalesTracker!X490</f>
        <v>0</v>
      </c>
      <c r="Q486" s="194"/>
    </row>
    <row r="487" spans="1:17" s="23" customFormat="1" x14ac:dyDescent="0.25">
      <c r="A487" s="109">
        <f>SalesTracker!B491</f>
        <v>20160483</v>
      </c>
      <c r="B487" s="278"/>
      <c r="C487" s="243">
        <f>SalesTracker!C491</f>
        <v>0</v>
      </c>
      <c r="D487" s="243">
        <f>SalesTracker!D491</f>
        <v>0</v>
      </c>
      <c r="E487" s="243">
        <f>SalesTracker!E491</f>
        <v>0</v>
      </c>
      <c r="F487" s="243">
        <f>SalesTracker!F491</f>
        <v>0</v>
      </c>
      <c r="G487" s="244">
        <f>SalesTracker!G491</f>
        <v>0</v>
      </c>
      <c r="H487" s="244">
        <f>SalesTracker!H491</f>
        <v>0</v>
      </c>
      <c r="I487" s="245">
        <f>SalesTracker!J491</f>
        <v>0</v>
      </c>
      <c r="J487" s="277">
        <f>SalesTracker!K491</f>
        <v>0</v>
      </c>
      <c r="K487" s="31">
        <f>SalesTracker!L491</f>
        <v>0</v>
      </c>
      <c r="L487" s="31">
        <f>SalesTracker!M491</f>
        <v>0</v>
      </c>
      <c r="M487" s="32">
        <f>SalesTracker!Q491</f>
        <v>0</v>
      </c>
      <c r="N487" s="254">
        <f>SalesTracker!T491</f>
        <v>0</v>
      </c>
      <c r="O487" s="255">
        <f>SalesTracker!W491</f>
        <v>0</v>
      </c>
      <c r="P487" s="26">
        <f>SalesTracker!X491</f>
        <v>0</v>
      </c>
      <c r="Q487" s="194"/>
    </row>
    <row r="488" spans="1:17" s="23" customFormat="1" x14ac:dyDescent="0.25">
      <c r="A488" s="109">
        <f>SalesTracker!B492</f>
        <v>20160484</v>
      </c>
      <c r="B488" s="278"/>
      <c r="C488" s="243">
        <f>SalesTracker!C492</f>
        <v>0</v>
      </c>
      <c r="D488" s="243">
        <f>SalesTracker!D492</f>
        <v>0</v>
      </c>
      <c r="E488" s="243">
        <f>SalesTracker!E492</f>
        <v>0</v>
      </c>
      <c r="F488" s="243">
        <f>SalesTracker!F492</f>
        <v>0</v>
      </c>
      <c r="G488" s="244">
        <f>SalesTracker!G492</f>
        <v>0</v>
      </c>
      <c r="H488" s="244">
        <f>SalesTracker!H492</f>
        <v>0</v>
      </c>
      <c r="I488" s="245">
        <f>SalesTracker!J492</f>
        <v>0</v>
      </c>
      <c r="J488" s="277">
        <f>SalesTracker!K492</f>
        <v>0</v>
      </c>
      <c r="K488" s="31">
        <f>SalesTracker!L492</f>
        <v>0</v>
      </c>
      <c r="L488" s="31">
        <f>SalesTracker!M492</f>
        <v>0</v>
      </c>
      <c r="M488" s="32">
        <f>SalesTracker!Q492</f>
        <v>0</v>
      </c>
      <c r="N488" s="254">
        <f>SalesTracker!T492</f>
        <v>0</v>
      </c>
      <c r="O488" s="255">
        <f>SalesTracker!W492</f>
        <v>0</v>
      </c>
      <c r="P488" s="26">
        <f>SalesTracker!X492</f>
        <v>0</v>
      </c>
      <c r="Q488" s="194"/>
    </row>
    <row r="489" spans="1:17" s="23" customFormat="1" x14ac:dyDescent="0.25">
      <c r="A489" s="109">
        <f>SalesTracker!B493</f>
        <v>20160485</v>
      </c>
      <c r="B489" s="278"/>
      <c r="C489" s="243">
        <f>SalesTracker!C493</f>
        <v>0</v>
      </c>
      <c r="D489" s="243">
        <f>SalesTracker!D493</f>
        <v>0</v>
      </c>
      <c r="E489" s="243">
        <f>SalesTracker!E493</f>
        <v>0</v>
      </c>
      <c r="F489" s="243">
        <f>SalesTracker!F493</f>
        <v>0</v>
      </c>
      <c r="G489" s="244">
        <f>SalesTracker!G493</f>
        <v>0</v>
      </c>
      <c r="H489" s="244">
        <f>SalesTracker!H493</f>
        <v>0</v>
      </c>
      <c r="I489" s="245">
        <f>SalesTracker!J493</f>
        <v>0</v>
      </c>
      <c r="J489" s="277">
        <f>SalesTracker!K493</f>
        <v>0</v>
      </c>
      <c r="K489" s="31">
        <f>SalesTracker!L493</f>
        <v>0</v>
      </c>
      <c r="L489" s="31">
        <f>SalesTracker!M493</f>
        <v>0</v>
      </c>
      <c r="M489" s="32">
        <f>SalesTracker!Q493</f>
        <v>0</v>
      </c>
      <c r="N489" s="254">
        <f>SalesTracker!T493</f>
        <v>0</v>
      </c>
      <c r="O489" s="255">
        <f>SalesTracker!W493</f>
        <v>0</v>
      </c>
      <c r="P489" s="26">
        <f>SalesTracker!X493</f>
        <v>0</v>
      </c>
      <c r="Q489" s="194"/>
    </row>
    <row r="490" spans="1:17" s="23" customFormat="1" x14ac:dyDescent="0.25">
      <c r="A490" s="109">
        <f>SalesTracker!B494</f>
        <v>20160486</v>
      </c>
      <c r="B490" s="278"/>
      <c r="C490" s="243">
        <f>SalesTracker!C494</f>
        <v>0</v>
      </c>
      <c r="D490" s="243">
        <f>SalesTracker!D494</f>
        <v>0</v>
      </c>
      <c r="E490" s="243">
        <f>SalesTracker!E494</f>
        <v>0</v>
      </c>
      <c r="F490" s="243">
        <f>SalesTracker!F494</f>
        <v>0</v>
      </c>
      <c r="G490" s="244">
        <f>SalesTracker!G494</f>
        <v>0</v>
      </c>
      <c r="H490" s="244">
        <f>SalesTracker!H494</f>
        <v>0</v>
      </c>
      <c r="I490" s="245">
        <f>SalesTracker!J494</f>
        <v>0</v>
      </c>
      <c r="J490" s="277">
        <f>SalesTracker!K494</f>
        <v>0</v>
      </c>
      <c r="K490" s="31">
        <f>SalesTracker!L494</f>
        <v>0</v>
      </c>
      <c r="L490" s="31">
        <f>SalesTracker!M494</f>
        <v>0</v>
      </c>
      <c r="M490" s="32">
        <f>SalesTracker!Q494</f>
        <v>0</v>
      </c>
      <c r="N490" s="254">
        <f>SalesTracker!T494</f>
        <v>0</v>
      </c>
      <c r="O490" s="255">
        <f>SalesTracker!W494</f>
        <v>0</v>
      </c>
      <c r="P490" s="26">
        <f>SalesTracker!X494</f>
        <v>0</v>
      </c>
      <c r="Q490" s="194"/>
    </row>
    <row r="491" spans="1:17" s="23" customFormat="1" x14ac:dyDescent="0.25">
      <c r="A491" s="109">
        <f>SalesTracker!B495</f>
        <v>20160487</v>
      </c>
      <c r="B491" s="278"/>
      <c r="C491" s="243">
        <f>SalesTracker!C495</f>
        <v>0</v>
      </c>
      <c r="D491" s="243">
        <f>SalesTracker!D495</f>
        <v>0</v>
      </c>
      <c r="E491" s="243">
        <f>SalesTracker!E495</f>
        <v>0</v>
      </c>
      <c r="F491" s="243">
        <f>SalesTracker!F495</f>
        <v>0</v>
      </c>
      <c r="G491" s="244">
        <f>SalesTracker!G495</f>
        <v>0</v>
      </c>
      <c r="H491" s="244">
        <f>SalesTracker!H495</f>
        <v>0</v>
      </c>
      <c r="I491" s="245">
        <f>SalesTracker!J495</f>
        <v>0</v>
      </c>
      <c r="J491" s="277">
        <f>SalesTracker!K495</f>
        <v>0</v>
      </c>
      <c r="K491" s="31">
        <f>SalesTracker!L495</f>
        <v>0</v>
      </c>
      <c r="L491" s="31">
        <f>SalesTracker!M495</f>
        <v>0</v>
      </c>
      <c r="M491" s="32">
        <f>SalesTracker!Q495</f>
        <v>0</v>
      </c>
      <c r="N491" s="254">
        <f>SalesTracker!T495</f>
        <v>0</v>
      </c>
      <c r="O491" s="255">
        <f>SalesTracker!W495</f>
        <v>0</v>
      </c>
      <c r="P491" s="26">
        <f>SalesTracker!X495</f>
        <v>0</v>
      </c>
      <c r="Q491" s="194"/>
    </row>
    <row r="492" spans="1:17" s="23" customFormat="1" x14ac:dyDescent="0.25">
      <c r="A492" s="109">
        <f>SalesTracker!B496</f>
        <v>20160488</v>
      </c>
      <c r="B492" s="278"/>
      <c r="C492" s="243">
        <f>SalesTracker!C496</f>
        <v>0</v>
      </c>
      <c r="D492" s="243">
        <f>SalesTracker!D496</f>
        <v>0</v>
      </c>
      <c r="E492" s="243">
        <f>SalesTracker!E496</f>
        <v>0</v>
      </c>
      <c r="F492" s="243">
        <f>SalesTracker!F496</f>
        <v>0</v>
      </c>
      <c r="G492" s="244">
        <f>SalesTracker!G496</f>
        <v>0</v>
      </c>
      <c r="H492" s="244">
        <f>SalesTracker!H496</f>
        <v>0</v>
      </c>
      <c r="I492" s="245">
        <f>SalesTracker!J496</f>
        <v>0</v>
      </c>
      <c r="J492" s="277">
        <f>SalesTracker!K496</f>
        <v>0</v>
      </c>
      <c r="K492" s="31">
        <f>SalesTracker!L496</f>
        <v>0</v>
      </c>
      <c r="L492" s="31">
        <f>SalesTracker!M496</f>
        <v>0</v>
      </c>
      <c r="M492" s="32">
        <f>SalesTracker!Q496</f>
        <v>0</v>
      </c>
      <c r="N492" s="254">
        <f>SalesTracker!T496</f>
        <v>0</v>
      </c>
      <c r="O492" s="255">
        <f>SalesTracker!W496</f>
        <v>0</v>
      </c>
      <c r="P492" s="26">
        <f>SalesTracker!X496</f>
        <v>0</v>
      </c>
      <c r="Q492" s="194"/>
    </row>
    <row r="493" spans="1:17" s="23" customFormat="1" x14ac:dyDescent="0.25">
      <c r="A493" s="109">
        <f>SalesTracker!B497</f>
        <v>20160489</v>
      </c>
      <c r="B493" s="278"/>
      <c r="C493" s="243">
        <f>SalesTracker!C497</f>
        <v>0</v>
      </c>
      <c r="D493" s="243">
        <f>SalesTracker!D497</f>
        <v>0</v>
      </c>
      <c r="E493" s="243">
        <f>SalesTracker!E497</f>
        <v>0</v>
      </c>
      <c r="F493" s="243">
        <f>SalesTracker!F497</f>
        <v>0</v>
      </c>
      <c r="G493" s="244">
        <f>SalesTracker!G497</f>
        <v>0</v>
      </c>
      <c r="H493" s="244">
        <f>SalesTracker!H497</f>
        <v>0</v>
      </c>
      <c r="I493" s="245">
        <f>SalesTracker!J497</f>
        <v>0</v>
      </c>
      <c r="J493" s="277">
        <f>SalesTracker!K497</f>
        <v>0</v>
      </c>
      <c r="K493" s="31">
        <f>SalesTracker!L497</f>
        <v>0</v>
      </c>
      <c r="L493" s="31">
        <f>SalesTracker!M497</f>
        <v>0</v>
      </c>
      <c r="M493" s="32">
        <f>SalesTracker!Q497</f>
        <v>0</v>
      </c>
      <c r="N493" s="254">
        <f>SalesTracker!T497</f>
        <v>0</v>
      </c>
      <c r="O493" s="255">
        <f>SalesTracker!W497</f>
        <v>0</v>
      </c>
      <c r="P493" s="26">
        <f>SalesTracker!X497</f>
        <v>0</v>
      </c>
      <c r="Q493" s="194"/>
    </row>
    <row r="494" spans="1:17" s="23" customFormat="1" x14ac:dyDescent="0.25">
      <c r="A494" s="109">
        <f>SalesTracker!B498</f>
        <v>20160490</v>
      </c>
      <c r="B494" s="278"/>
      <c r="C494" s="243">
        <f>SalesTracker!C498</f>
        <v>0</v>
      </c>
      <c r="D494" s="243">
        <f>SalesTracker!D498</f>
        <v>0</v>
      </c>
      <c r="E494" s="243">
        <f>SalesTracker!E498</f>
        <v>0</v>
      </c>
      <c r="F494" s="243">
        <f>SalesTracker!F498</f>
        <v>0</v>
      </c>
      <c r="G494" s="244">
        <f>SalesTracker!G498</f>
        <v>0</v>
      </c>
      <c r="H494" s="244">
        <f>SalesTracker!H498</f>
        <v>0</v>
      </c>
      <c r="I494" s="245">
        <f>SalesTracker!J498</f>
        <v>0</v>
      </c>
      <c r="J494" s="277">
        <f>SalesTracker!K498</f>
        <v>0</v>
      </c>
      <c r="K494" s="31">
        <f>SalesTracker!L498</f>
        <v>0</v>
      </c>
      <c r="L494" s="31">
        <f>SalesTracker!M498</f>
        <v>0</v>
      </c>
      <c r="M494" s="32">
        <f>SalesTracker!Q498</f>
        <v>0</v>
      </c>
      <c r="N494" s="254">
        <f>SalesTracker!T498</f>
        <v>0</v>
      </c>
      <c r="O494" s="255">
        <f>SalesTracker!W498</f>
        <v>0</v>
      </c>
      <c r="P494" s="26">
        <f>SalesTracker!X498</f>
        <v>0</v>
      </c>
      <c r="Q494" s="194"/>
    </row>
    <row r="495" spans="1:17" s="23" customFormat="1" x14ac:dyDescent="0.25">
      <c r="A495" s="109">
        <f>SalesTracker!B499</f>
        <v>20160491</v>
      </c>
      <c r="B495" s="278"/>
      <c r="C495" s="243">
        <f>SalesTracker!C499</f>
        <v>0</v>
      </c>
      <c r="D495" s="243">
        <f>SalesTracker!D499</f>
        <v>0</v>
      </c>
      <c r="E495" s="243">
        <f>SalesTracker!E499</f>
        <v>0</v>
      </c>
      <c r="F495" s="243">
        <f>SalesTracker!F499</f>
        <v>0</v>
      </c>
      <c r="G495" s="244">
        <f>SalesTracker!G499</f>
        <v>0</v>
      </c>
      <c r="H495" s="244">
        <f>SalesTracker!H499</f>
        <v>0</v>
      </c>
      <c r="I495" s="245">
        <f>SalesTracker!J499</f>
        <v>0</v>
      </c>
      <c r="J495" s="277">
        <f>SalesTracker!K499</f>
        <v>0</v>
      </c>
      <c r="K495" s="31">
        <f>SalesTracker!L499</f>
        <v>0</v>
      </c>
      <c r="L495" s="31">
        <f>SalesTracker!M499</f>
        <v>0</v>
      </c>
      <c r="M495" s="32">
        <f>SalesTracker!Q499</f>
        <v>0</v>
      </c>
      <c r="N495" s="254">
        <f>SalesTracker!T499</f>
        <v>0</v>
      </c>
      <c r="O495" s="255">
        <f>SalesTracker!W499</f>
        <v>0</v>
      </c>
      <c r="P495" s="26">
        <f>SalesTracker!X499</f>
        <v>0</v>
      </c>
      <c r="Q495" s="194"/>
    </row>
    <row r="496" spans="1:17" s="23" customFormat="1" x14ac:dyDescent="0.25">
      <c r="A496" s="109">
        <f>SalesTracker!B500</f>
        <v>20160492</v>
      </c>
      <c r="B496" s="278"/>
      <c r="C496" s="243">
        <f>SalesTracker!C500</f>
        <v>0</v>
      </c>
      <c r="D496" s="243">
        <f>SalesTracker!D500</f>
        <v>0</v>
      </c>
      <c r="E496" s="243">
        <f>SalesTracker!E500</f>
        <v>0</v>
      </c>
      <c r="F496" s="243">
        <f>SalesTracker!F500</f>
        <v>0</v>
      </c>
      <c r="G496" s="244">
        <f>SalesTracker!G500</f>
        <v>0</v>
      </c>
      <c r="H496" s="244">
        <f>SalesTracker!H500</f>
        <v>0</v>
      </c>
      <c r="I496" s="245">
        <f>SalesTracker!J500</f>
        <v>0</v>
      </c>
      <c r="J496" s="277">
        <f>SalesTracker!K500</f>
        <v>0</v>
      </c>
      <c r="K496" s="31">
        <f>SalesTracker!L500</f>
        <v>0</v>
      </c>
      <c r="L496" s="31">
        <f>SalesTracker!M500</f>
        <v>0</v>
      </c>
      <c r="M496" s="32">
        <f>SalesTracker!Q500</f>
        <v>0</v>
      </c>
      <c r="N496" s="254">
        <f>SalesTracker!T500</f>
        <v>0</v>
      </c>
      <c r="O496" s="255">
        <f>SalesTracker!W500</f>
        <v>0</v>
      </c>
      <c r="P496" s="26">
        <f>SalesTracker!X500</f>
        <v>0</v>
      </c>
      <c r="Q496" s="194"/>
    </row>
    <row r="497" spans="1:17" s="23" customFormat="1" x14ac:dyDescent="0.25">
      <c r="A497" s="109">
        <f>SalesTracker!B501</f>
        <v>20160493</v>
      </c>
      <c r="B497" s="278"/>
      <c r="C497" s="243">
        <f>SalesTracker!C501</f>
        <v>0</v>
      </c>
      <c r="D497" s="243">
        <f>SalesTracker!D501</f>
        <v>0</v>
      </c>
      <c r="E497" s="243">
        <f>SalesTracker!E501</f>
        <v>0</v>
      </c>
      <c r="F497" s="243">
        <f>SalesTracker!F501</f>
        <v>0</v>
      </c>
      <c r="G497" s="244">
        <f>SalesTracker!G501</f>
        <v>0</v>
      </c>
      <c r="H497" s="244">
        <f>SalesTracker!H501</f>
        <v>0</v>
      </c>
      <c r="I497" s="245">
        <f>SalesTracker!J501</f>
        <v>0</v>
      </c>
      <c r="J497" s="277">
        <f>SalesTracker!K501</f>
        <v>0</v>
      </c>
      <c r="K497" s="31">
        <f>SalesTracker!L501</f>
        <v>0</v>
      </c>
      <c r="L497" s="31">
        <f>SalesTracker!M501</f>
        <v>0</v>
      </c>
      <c r="M497" s="32">
        <f>SalesTracker!Q501</f>
        <v>0</v>
      </c>
      <c r="N497" s="254">
        <f>SalesTracker!T501</f>
        <v>0</v>
      </c>
      <c r="O497" s="255">
        <f>SalesTracker!W501</f>
        <v>0</v>
      </c>
      <c r="P497" s="26">
        <f>SalesTracker!X501</f>
        <v>0</v>
      </c>
      <c r="Q497" s="194"/>
    </row>
    <row r="498" spans="1:17" s="23" customFormat="1" x14ac:dyDescent="0.25">
      <c r="A498" s="109">
        <f>SalesTracker!B502</f>
        <v>20160494</v>
      </c>
      <c r="B498" s="278"/>
      <c r="C498" s="243">
        <f>SalesTracker!C502</f>
        <v>0</v>
      </c>
      <c r="D498" s="243">
        <f>SalesTracker!D502</f>
        <v>0</v>
      </c>
      <c r="E498" s="243">
        <f>SalesTracker!E502</f>
        <v>0</v>
      </c>
      <c r="F498" s="243">
        <f>SalesTracker!F502</f>
        <v>0</v>
      </c>
      <c r="G498" s="244">
        <f>SalesTracker!G502</f>
        <v>0</v>
      </c>
      <c r="H498" s="244">
        <f>SalesTracker!H502</f>
        <v>0</v>
      </c>
      <c r="I498" s="245">
        <f>SalesTracker!J502</f>
        <v>0</v>
      </c>
      <c r="J498" s="277">
        <f>SalesTracker!K502</f>
        <v>0</v>
      </c>
      <c r="K498" s="31">
        <f>SalesTracker!L502</f>
        <v>0</v>
      </c>
      <c r="L498" s="31">
        <f>SalesTracker!M502</f>
        <v>0</v>
      </c>
      <c r="M498" s="32">
        <f>SalesTracker!Q502</f>
        <v>0</v>
      </c>
      <c r="N498" s="254">
        <f>SalesTracker!T502</f>
        <v>0</v>
      </c>
      <c r="O498" s="255">
        <f>SalesTracker!W502</f>
        <v>0</v>
      </c>
      <c r="P498" s="26">
        <f>SalesTracker!X502</f>
        <v>0</v>
      </c>
      <c r="Q498" s="194"/>
    </row>
    <row r="499" spans="1:17" s="23" customFormat="1" x14ac:dyDescent="0.25">
      <c r="A499" s="109">
        <f>SalesTracker!B503</f>
        <v>20160495</v>
      </c>
      <c r="B499" s="278"/>
      <c r="C499" s="243">
        <f>SalesTracker!C503</f>
        <v>0</v>
      </c>
      <c r="D499" s="243">
        <f>SalesTracker!D503</f>
        <v>0</v>
      </c>
      <c r="E499" s="243">
        <f>SalesTracker!E503</f>
        <v>0</v>
      </c>
      <c r="F499" s="243">
        <f>SalesTracker!F503</f>
        <v>0</v>
      </c>
      <c r="G499" s="244">
        <f>SalesTracker!G503</f>
        <v>0</v>
      </c>
      <c r="H499" s="244">
        <f>SalesTracker!H503</f>
        <v>0</v>
      </c>
      <c r="I499" s="245">
        <f>SalesTracker!J503</f>
        <v>0</v>
      </c>
      <c r="J499" s="277">
        <f>SalesTracker!K503</f>
        <v>0</v>
      </c>
      <c r="K499" s="31">
        <f>SalesTracker!L503</f>
        <v>0</v>
      </c>
      <c r="L499" s="31">
        <f>SalesTracker!M503</f>
        <v>0</v>
      </c>
      <c r="M499" s="32">
        <f>SalesTracker!Q503</f>
        <v>0</v>
      </c>
      <c r="N499" s="254">
        <f>SalesTracker!T503</f>
        <v>0</v>
      </c>
      <c r="O499" s="255">
        <f>SalesTracker!W503</f>
        <v>0</v>
      </c>
      <c r="P499" s="26">
        <f>SalesTracker!X503</f>
        <v>0</v>
      </c>
      <c r="Q499" s="194"/>
    </row>
    <row r="500" spans="1:17" s="23" customFormat="1" x14ac:dyDescent="0.25">
      <c r="A500" s="109">
        <f>SalesTracker!B504</f>
        <v>20160496</v>
      </c>
      <c r="B500" s="278"/>
      <c r="C500" s="243">
        <f>SalesTracker!C504</f>
        <v>0</v>
      </c>
      <c r="D500" s="243">
        <f>SalesTracker!D504</f>
        <v>0</v>
      </c>
      <c r="E500" s="243">
        <f>SalesTracker!E504</f>
        <v>0</v>
      </c>
      <c r="F500" s="243">
        <f>SalesTracker!F504</f>
        <v>0</v>
      </c>
      <c r="G500" s="244">
        <f>SalesTracker!G504</f>
        <v>0</v>
      </c>
      <c r="H500" s="244">
        <f>SalesTracker!H504</f>
        <v>0</v>
      </c>
      <c r="I500" s="245">
        <f>SalesTracker!J504</f>
        <v>0</v>
      </c>
      <c r="J500" s="277">
        <f>SalesTracker!K504</f>
        <v>0</v>
      </c>
      <c r="K500" s="31">
        <f>SalesTracker!L504</f>
        <v>0</v>
      </c>
      <c r="L500" s="31">
        <f>SalesTracker!M504</f>
        <v>0</v>
      </c>
      <c r="M500" s="32">
        <f>SalesTracker!Q504</f>
        <v>0</v>
      </c>
      <c r="N500" s="254">
        <f>SalesTracker!T504</f>
        <v>0</v>
      </c>
      <c r="O500" s="255">
        <f>SalesTracker!W504</f>
        <v>0</v>
      </c>
      <c r="P500" s="26">
        <f>SalesTracker!X504</f>
        <v>0</v>
      </c>
      <c r="Q500" s="194"/>
    </row>
    <row r="501" spans="1:17" s="23" customFormat="1" x14ac:dyDescent="0.25">
      <c r="A501" s="109">
        <f>SalesTracker!B505</f>
        <v>20160497</v>
      </c>
      <c r="B501" s="278"/>
      <c r="C501" s="243">
        <f>SalesTracker!C505</f>
        <v>0</v>
      </c>
      <c r="D501" s="243">
        <f>SalesTracker!D505</f>
        <v>0</v>
      </c>
      <c r="E501" s="243">
        <f>SalesTracker!E505</f>
        <v>0</v>
      </c>
      <c r="F501" s="243">
        <f>SalesTracker!F505</f>
        <v>0</v>
      </c>
      <c r="G501" s="244">
        <f>SalesTracker!G505</f>
        <v>0</v>
      </c>
      <c r="H501" s="244">
        <f>SalesTracker!H505</f>
        <v>0</v>
      </c>
      <c r="I501" s="245">
        <f>SalesTracker!J505</f>
        <v>0</v>
      </c>
      <c r="J501" s="277">
        <f>SalesTracker!K505</f>
        <v>0</v>
      </c>
      <c r="K501" s="31">
        <f>SalesTracker!L505</f>
        <v>0</v>
      </c>
      <c r="L501" s="31">
        <f>SalesTracker!M505</f>
        <v>0</v>
      </c>
      <c r="M501" s="32">
        <f>SalesTracker!Q505</f>
        <v>0</v>
      </c>
      <c r="N501" s="254">
        <f>SalesTracker!T505</f>
        <v>0</v>
      </c>
      <c r="O501" s="255">
        <f>SalesTracker!W505</f>
        <v>0</v>
      </c>
      <c r="P501" s="26">
        <f>SalesTracker!X505</f>
        <v>0</v>
      </c>
      <c r="Q501" s="194"/>
    </row>
    <row r="502" spans="1:17" s="23" customFormat="1" x14ac:dyDescent="0.25">
      <c r="A502" s="109">
        <f>SalesTracker!B506</f>
        <v>20160498</v>
      </c>
      <c r="B502" s="278"/>
      <c r="C502" s="243">
        <f>SalesTracker!C506</f>
        <v>0</v>
      </c>
      <c r="D502" s="243">
        <f>SalesTracker!D506</f>
        <v>0</v>
      </c>
      <c r="E502" s="243">
        <f>SalesTracker!E506</f>
        <v>0</v>
      </c>
      <c r="F502" s="243">
        <f>SalesTracker!F506</f>
        <v>0</v>
      </c>
      <c r="G502" s="244">
        <f>SalesTracker!G506</f>
        <v>0</v>
      </c>
      <c r="H502" s="244">
        <f>SalesTracker!H506</f>
        <v>0</v>
      </c>
      <c r="I502" s="245">
        <f>SalesTracker!J506</f>
        <v>0</v>
      </c>
      <c r="J502" s="277">
        <f>SalesTracker!K506</f>
        <v>0</v>
      </c>
      <c r="K502" s="31">
        <f>SalesTracker!L506</f>
        <v>0</v>
      </c>
      <c r="L502" s="31">
        <f>SalesTracker!M506</f>
        <v>0</v>
      </c>
      <c r="M502" s="32">
        <f>SalesTracker!Q506</f>
        <v>0</v>
      </c>
      <c r="N502" s="254">
        <f>SalesTracker!T506</f>
        <v>0</v>
      </c>
      <c r="O502" s="255">
        <f>SalesTracker!W506</f>
        <v>0</v>
      </c>
      <c r="P502" s="26">
        <f>SalesTracker!X506</f>
        <v>0</v>
      </c>
      <c r="Q502" s="194"/>
    </row>
    <row r="503" spans="1:17" s="23" customFormat="1" x14ac:dyDescent="0.25">
      <c r="A503" s="109">
        <f>SalesTracker!B507</f>
        <v>20160499</v>
      </c>
      <c r="B503" s="278"/>
      <c r="C503" s="243">
        <f>SalesTracker!C507</f>
        <v>0</v>
      </c>
      <c r="D503" s="243">
        <f>SalesTracker!D507</f>
        <v>0</v>
      </c>
      <c r="E503" s="243">
        <f>SalesTracker!E507</f>
        <v>0</v>
      </c>
      <c r="F503" s="243">
        <f>SalesTracker!F507</f>
        <v>0</v>
      </c>
      <c r="G503" s="244">
        <f>SalesTracker!G507</f>
        <v>0</v>
      </c>
      <c r="H503" s="244">
        <f>SalesTracker!H507</f>
        <v>0</v>
      </c>
      <c r="I503" s="245">
        <f>SalesTracker!J507</f>
        <v>0</v>
      </c>
      <c r="J503" s="277">
        <f>SalesTracker!K507</f>
        <v>0</v>
      </c>
      <c r="K503" s="31">
        <f>SalesTracker!L507</f>
        <v>0</v>
      </c>
      <c r="L503" s="31">
        <f>SalesTracker!M507</f>
        <v>0</v>
      </c>
      <c r="M503" s="32">
        <f>SalesTracker!Q507</f>
        <v>0</v>
      </c>
      <c r="N503" s="254">
        <f>SalesTracker!T507</f>
        <v>0</v>
      </c>
      <c r="O503" s="255">
        <f>SalesTracker!W507</f>
        <v>0</v>
      </c>
      <c r="P503" s="26">
        <f>SalesTracker!X507</f>
        <v>0</v>
      </c>
      <c r="Q503" s="194"/>
    </row>
    <row r="504" spans="1:17" s="23" customFormat="1" x14ac:dyDescent="0.25">
      <c r="A504" s="109">
        <f>SalesTracker!B508</f>
        <v>20160500</v>
      </c>
      <c r="B504" s="278"/>
      <c r="C504" s="243">
        <f>SalesTracker!C508</f>
        <v>0</v>
      </c>
      <c r="D504" s="243">
        <f>SalesTracker!D508</f>
        <v>0</v>
      </c>
      <c r="E504" s="243">
        <f>SalesTracker!E508</f>
        <v>0</v>
      </c>
      <c r="F504" s="243">
        <f>SalesTracker!F508</f>
        <v>0</v>
      </c>
      <c r="G504" s="244">
        <f>SalesTracker!G508</f>
        <v>0</v>
      </c>
      <c r="H504" s="244">
        <f>SalesTracker!H508</f>
        <v>0</v>
      </c>
      <c r="I504" s="245">
        <f>SalesTracker!J508</f>
        <v>0</v>
      </c>
      <c r="J504" s="277">
        <f>SalesTracker!K508</f>
        <v>0</v>
      </c>
      <c r="K504" s="31">
        <f>SalesTracker!L508</f>
        <v>0</v>
      </c>
      <c r="L504" s="31">
        <f>SalesTracker!M508</f>
        <v>0</v>
      </c>
      <c r="M504" s="32">
        <f>SalesTracker!Q508</f>
        <v>0</v>
      </c>
      <c r="N504" s="254">
        <f>SalesTracker!T508</f>
        <v>0</v>
      </c>
      <c r="O504" s="255">
        <f>SalesTracker!W508</f>
        <v>0</v>
      </c>
      <c r="P504" s="26">
        <f>SalesTracker!X508</f>
        <v>0</v>
      </c>
      <c r="Q504" s="194"/>
    </row>
    <row r="505" spans="1:17" s="23" customFormat="1" x14ac:dyDescent="0.25">
      <c r="A505" s="109">
        <f>SalesTracker!B509</f>
        <v>20160501</v>
      </c>
      <c r="B505" s="278"/>
      <c r="C505" s="243">
        <f>SalesTracker!C509</f>
        <v>0</v>
      </c>
      <c r="D505" s="243">
        <f>SalesTracker!D509</f>
        <v>0</v>
      </c>
      <c r="E505" s="243">
        <f>SalesTracker!E509</f>
        <v>0</v>
      </c>
      <c r="F505" s="243">
        <f>SalesTracker!F509</f>
        <v>0</v>
      </c>
      <c r="G505" s="244">
        <f>SalesTracker!G509</f>
        <v>0</v>
      </c>
      <c r="H505" s="244">
        <f>SalesTracker!H509</f>
        <v>0</v>
      </c>
      <c r="I505" s="245">
        <f>SalesTracker!J509</f>
        <v>0</v>
      </c>
      <c r="J505" s="277">
        <f>SalesTracker!K509</f>
        <v>0</v>
      </c>
      <c r="K505" s="31">
        <f>SalesTracker!L509</f>
        <v>0</v>
      </c>
      <c r="L505" s="31">
        <f>SalesTracker!M509</f>
        <v>0</v>
      </c>
      <c r="M505" s="32">
        <f>SalesTracker!Q509</f>
        <v>0</v>
      </c>
      <c r="N505" s="254">
        <f>SalesTracker!T509</f>
        <v>0</v>
      </c>
      <c r="O505" s="255">
        <f>SalesTracker!W509</f>
        <v>0</v>
      </c>
      <c r="P505" s="26">
        <f>SalesTracker!X509</f>
        <v>0</v>
      </c>
      <c r="Q505" s="194"/>
    </row>
    <row r="506" spans="1:17" s="23" customFormat="1" x14ac:dyDescent="0.25">
      <c r="A506" s="109">
        <f>SalesTracker!B510</f>
        <v>20160502</v>
      </c>
      <c r="B506" s="278"/>
      <c r="C506" s="243">
        <f>SalesTracker!C510</f>
        <v>0</v>
      </c>
      <c r="D506" s="243">
        <f>SalesTracker!D510</f>
        <v>0</v>
      </c>
      <c r="E506" s="243">
        <f>SalesTracker!E510</f>
        <v>0</v>
      </c>
      <c r="F506" s="243">
        <f>SalesTracker!F510</f>
        <v>0</v>
      </c>
      <c r="G506" s="244">
        <f>SalesTracker!G510</f>
        <v>0</v>
      </c>
      <c r="H506" s="244">
        <f>SalesTracker!H510</f>
        <v>0</v>
      </c>
      <c r="I506" s="245">
        <f>SalesTracker!J510</f>
        <v>0</v>
      </c>
      <c r="J506" s="277">
        <f>SalesTracker!K510</f>
        <v>0</v>
      </c>
      <c r="K506" s="31">
        <f>SalesTracker!L510</f>
        <v>0</v>
      </c>
      <c r="L506" s="31">
        <f>SalesTracker!M510</f>
        <v>0</v>
      </c>
      <c r="M506" s="32">
        <f>SalesTracker!Q510</f>
        <v>0</v>
      </c>
      <c r="N506" s="254">
        <f>SalesTracker!T510</f>
        <v>0</v>
      </c>
      <c r="O506" s="255">
        <f>SalesTracker!W510</f>
        <v>0</v>
      </c>
      <c r="P506" s="26">
        <f>SalesTracker!X510</f>
        <v>0</v>
      </c>
      <c r="Q506" s="194"/>
    </row>
    <row r="507" spans="1:17" s="23" customFormat="1" x14ac:dyDescent="0.25">
      <c r="A507" s="109">
        <f>SalesTracker!B511</f>
        <v>20160503</v>
      </c>
      <c r="B507" s="278"/>
      <c r="C507" s="243">
        <f>SalesTracker!C511</f>
        <v>0</v>
      </c>
      <c r="D507" s="243">
        <f>SalesTracker!D511</f>
        <v>0</v>
      </c>
      <c r="E507" s="243">
        <f>SalesTracker!E511</f>
        <v>0</v>
      </c>
      <c r="F507" s="243">
        <f>SalesTracker!F511</f>
        <v>0</v>
      </c>
      <c r="G507" s="244">
        <f>SalesTracker!G511</f>
        <v>0</v>
      </c>
      <c r="H507" s="244">
        <f>SalesTracker!H511</f>
        <v>0</v>
      </c>
      <c r="I507" s="245">
        <f>SalesTracker!J511</f>
        <v>0</v>
      </c>
      <c r="J507" s="277">
        <f>SalesTracker!K511</f>
        <v>0</v>
      </c>
      <c r="K507" s="31">
        <f>SalesTracker!L511</f>
        <v>0</v>
      </c>
      <c r="L507" s="31">
        <f>SalesTracker!M511</f>
        <v>0</v>
      </c>
      <c r="M507" s="32">
        <f>SalesTracker!Q511</f>
        <v>0</v>
      </c>
      <c r="N507" s="254">
        <f>SalesTracker!T511</f>
        <v>0</v>
      </c>
      <c r="O507" s="255">
        <f>SalesTracker!W511</f>
        <v>0</v>
      </c>
      <c r="P507" s="26">
        <f>SalesTracker!X511</f>
        <v>0</v>
      </c>
      <c r="Q507" s="194"/>
    </row>
    <row r="508" spans="1:17" s="23" customFormat="1" x14ac:dyDescent="0.25">
      <c r="A508" s="109">
        <f>SalesTracker!B512</f>
        <v>20160504</v>
      </c>
      <c r="B508" s="278"/>
      <c r="C508" s="243">
        <f>SalesTracker!C512</f>
        <v>0</v>
      </c>
      <c r="D508" s="243">
        <f>SalesTracker!D512</f>
        <v>0</v>
      </c>
      <c r="E508" s="243">
        <f>SalesTracker!E512</f>
        <v>0</v>
      </c>
      <c r="F508" s="243">
        <f>SalesTracker!F512</f>
        <v>0</v>
      </c>
      <c r="G508" s="244">
        <f>SalesTracker!G512</f>
        <v>0</v>
      </c>
      <c r="H508" s="244">
        <f>SalesTracker!H512</f>
        <v>0</v>
      </c>
      <c r="I508" s="245">
        <f>SalesTracker!J512</f>
        <v>0</v>
      </c>
      <c r="J508" s="277">
        <f>SalesTracker!K512</f>
        <v>0</v>
      </c>
      <c r="K508" s="31">
        <f>SalesTracker!L512</f>
        <v>0</v>
      </c>
      <c r="L508" s="31">
        <f>SalesTracker!M512</f>
        <v>0</v>
      </c>
      <c r="M508" s="32">
        <f>SalesTracker!Q512</f>
        <v>0</v>
      </c>
      <c r="N508" s="254">
        <f>SalesTracker!T512</f>
        <v>0</v>
      </c>
      <c r="O508" s="255">
        <f>SalesTracker!W512</f>
        <v>0</v>
      </c>
      <c r="P508" s="26">
        <f>SalesTracker!X512</f>
        <v>0</v>
      </c>
      <c r="Q508" s="194"/>
    </row>
    <row r="509" spans="1:17" s="23" customFormat="1" x14ac:dyDescent="0.25">
      <c r="A509" s="109">
        <f>SalesTracker!B513</f>
        <v>20160505</v>
      </c>
      <c r="B509" s="278"/>
      <c r="C509" s="243">
        <f>SalesTracker!C513</f>
        <v>0</v>
      </c>
      <c r="D509" s="243">
        <f>SalesTracker!D513</f>
        <v>0</v>
      </c>
      <c r="E509" s="243">
        <f>SalesTracker!E513</f>
        <v>0</v>
      </c>
      <c r="F509" s="243">
        <f>SalesTracker!F513</f>
        <v>0</v>
      </c>
      <c r="G509" s="244">
        <f>SalesTracker!G513</f>
        <v>0</v>
      </c>
      <c r="H509" s="244">
        <f>SalesTracker!H513</f>
        <v>0</v>
      </c>
      <c r="I509" s="245">
        <f>SalesTracker!J513</f>
        <v>0</v>
      </c>
      <c r="J509" s="277">
        <f>SalesTracker!K513</f>
        <v>0</v>
      </c>
      <c r="K509" s="31">
        <f>SalesTracker!L513</f>
        <v>0</v>
      </c>
      <c r="L509" s="31">
        <f>SalesTracker!M513</f>
        <v>0</v>
      </c>
      <c r="M509" s="32">
        <f>SalesTracker!Q513</f>
        <v>0</v>
      </c>
      <c r="N509" s="254">
        <f>SalesTracker!T513</f>
        <v>0</v>
      </c>
      <c r="O509" s="255">
        <f>SalesTracker!W513</f>
        <v>0</v>
      </c>
      <c r="P509" s="26">
        <f>SalesTracker!X513</f>
        <v>0</v>
      </c>
      <c r="Q509" s="194"/>
    </row>
    <row r="510" spans="1:17" s="23" customFormat="1" x14ac:dyDescent="0.25">
      <c r="A510" s="109">
        <f>SalesTracker!B514</f>
        <v>20160506</v>
      </c>
      <c r="B510" s="278"/>
      <c r="C510" s="243">
        <f>SalesTracker!C514</f>
        <v>0</v>
      </c>
      <c r="D510" s="243">
        <f>SalesTracker!D514</f>
        <v>0</v>
      </c>
      <c r="E510" s="243">
        <f>SalesTracker!E514</f>
        <v>0</v>
      </c>
      <c r="F510" s="243">
        <f>SalesTracker!F514</f>
        <v>0</v>
      </c>
      <c r="G510" s="244">
        <f>SalesTracker!G514</f>
        <v>0</v>
      </c>
      <c r="H510" s="244">
        <f>SalesTracker!H514</f>
        <v>0</v>
      </c>
      <c r="I510" s="245">
        <f>SalesTracker!J514</f>
        <v>0</v>
      </c>
      <c r="J510" s="277">
        <f>SalesTracker!K514</f>
        <v>0</v>
      </c>
      <c r="K510" s="31">
        <f>SalesTracker!L514</f>
        <v>0</v>
      </c>
      <c r="L510" s="31">
        <f>SalesTracker!M514</f>
        <v>0</v>
      </c>
      <c r="M510" s="32">
        <f>SalesTracker!Q514</f>
        <v>0</v>
      </c>
      <c r="N510" s="254">
        <f>SalesTracker!T514</f>
        <v>0</v>
      </c>
      <c r="O510" s="255">
        <f>SalesTracker!W514</f>
        <v>0</v>
      </c>
      <c r="P510" s="26">
        <f>SalesTracker!X514</f>
        <v>0</v>
      </c>
      <c r="Q510" s="194"/>
    </row>
    <row r="511" spans="1:17" s="23" customFormat="1" x14ac:dyDescent="0.25">
      <c r="A511" s="109">
        <f>SalesTracker!B515</f>
        <v>20160507</v>
      </c>
      <c r="B511" s="278"/>
      <c r="C511" s="243">
        <f>SalesTracker!C515</f>
        <v>0</v>
      </c>
      <c r="D511" s="243">
        <f>SalesTracker!D515</f>
        <v>0</v>
      </c>
      <c r="E511" s="243">
        <f>SalesTracker!E515</f>
        <v>0</v>
      </c>
      <c r="F511" s="243">
        <f>SalesTracker!F515</f>
        <v>0</v>
      </c>
      <c r="G511" s="244">
        <f>SalesTracker!G515</f>
        <v>0</v>
      </c>
      <c r="H511" s="244">
        <f>SalesTracker!H515</f>
        <v>0</v>
      </c>
      <c r="I511" s="245">
        <f>SalesTracker!J515</f>
        <v>0</v>
      </c>
      <c r="J511" s="277">
        <f>SalesTracker!K515</f>
        <v>0</v>
      </c>
      <c r="K511" s="31">
        <f>SalesTracker!L515</f>
        <v>0</v>
      </c>
      <c r="L511" s="31">
        <f>SalesTracker!M515</f>
        <v>0</v>
      </c>
      <c r="M511" s="32">
        <f>SalesTracker!Q515</f>
        <v>0</v>
      </c>
      <c r="N511" s="254">
        <f>SalesTracker!T515</f>
        <v>0</v>
      </c>
      <c r="O511" s="255">
        <f>SalesTracker!W515</f>
        <v>0</v>
      </c>
      <c r="P511" s="26">
        <f>SalesTracker!X515</f>
        <v>0</v>
      </c>
      <c r="Q511" s="194"/>
    </row>
    <row r="512" spans="1:17" s="23" customFormat="1" x14ac:dyDescent="0.25">
      <c r="A512" s="109">
        <f>SalesTracker!B516</f>
        <v>20160508</v>
      </c>
      <c r="B512" s="278"/>
      <c r="C512" s="243">
        <f>SalesTracker!C516</f>
        <v>0</v>
      </c>
      <c r="D512" s="243">
        <f>SalesTracker!D516</f>
        <v>0</v>
      </c>
      <c r="E512" s="243">
        <f>SalesTracker!E516</f>
        <v>0</v>
      </c>
      <c r="F512" s="243">
        <f>SalesTracker!F516</f>
        <v>0</v>
      </c>
      <c r="G512" s="244">
        <f>SalesTracker!G516</f>
        <v>0</v>
      </c>
      <c r="H512" s="244">
        <f>SalesTracker!H516</f>
        <v>0</v>
      </c>
      <c r="I512" s="245">
        <f>SalesTracker!J516</f>
        <v>0</v>
      </c>
      <c r="J512" s="277">
        <f>SalesTracker!K516</f>
        <v>0</v>
      </c>
      <c r="K512" s="31">
        <f>SalesTracker!L516</f>
        <v>0</v>
      </c>
      <c r="L512" s="31">
        <f>SalesTracker!M516</f>
        <v>0</v>
      </c>
      <c r="M512" s="32">
        <f>SalesTracker!Q516</f>
        <v>0</v>
      </c>
      <c r="N512" s="254">
        <f>SalesTracker!T516</f>
        <v>0</v>
      </c>
      <c r="O512" s="255">
        <f>SalesTracker!W516</f>
        <v>0</v>
      </c>
      <c r="P512" s="26">
        <f>SalesTracker!X516</f>
        <v>0</v>
      </c>
      <c r="Q512" s="194"/>
    </row>
    <row r="513" spans="1:17" s="23" customFormat="1" x14ac:dyDescent="0.25">
      <c r="A513" s="109">
        <f>SalesTracker!B517</f>
        <v>20160509</v>
      </c>
      <c r="B513" s="278"/>
      <c r="C513" s="243">
        <f>SalesTracker!C517</f>
        <v>0</v>
      </c>
      <c r="D513" s="243">
        <f>SalesTracker!D517</f>
        <v>0</v>
      </c>
      <c r="E513" s="243">
        <f>SalesTracker!E517</f>
        <v>0</v>
      </c>
      <c r="F513" s="243">
        <f>SalesTracker!F517</f>
        <v>0</v>
      </c>
      <c r="G513" s="244">
        <f>SalesTracker!G517</f>
        <v>0</v>
      </c>
      <c r="H513" s="244">
        <f>SalesTracker!H517</f>
        <v>0</v>
      </c>
      <c r="I513" s="245">
        <f>SalesTracker!J517</f>
        <v>0</v>
      </c>
      <c r="J513" s="277">
        <f>SalesTracker!K517</f>
        <v>0</v>
      </c>
      <c r="K513" s="31">
        <f>SalesTracker!L517</f>
        <v>0</v>
      </c>
      <c r="L513" s="31">
        <f>SalesTracker!M517</f>
        <v>0</v>
      </c>
      <c r="M513" s="32">
        <f>SalesTracker!Q517</f>
        <v>0</v>
      </c>
      <c r="N513" s="254">
        <f>SalesTracker!T517</f>
        <v>0</v>
      </c>
      <c r="O513" s="255">
        <f>SalesTracker!W517</f>
        <v>0</v>
      </c>
      <c r="P513" s="26">
        <f>SalesTracker!X517</f>
        <v>0</v>
      </c>
      <c r="Q513" s="194"/>
    </row>
    <row r="514" spans="1:17" s="23" customFormat="1" x14ac:dyDescent="0.25">
      <c r="A514" s="109">
        <f>SalesTracker!B518</f>
        <v>20160510</v>
      </c>
      <c r="B514" s="278"/>
      <c r="C514" s="243">
        <f>SalesTracker!C518</f>
        <v>0</v>
      </c>
      <c r="D514" s="243">
        <f>SalesTracker!D518</f>
        <v>0</v>
      </c>
      <c r="E514" s="243">
        <f>SalesTracker!E518</f>
        <v>0</v>
      </c>
      <c r="F514" s="243">
        <f>SalesTracker!F518</f>
        <v>0</v>
      </c>
      <c r="G514" s="244">
        <f>SalesTracker!G518</f>
        <v>0</v>
      </c>
      <c r="H514" s="244">
        <f>SalesTracker!H518</f>
        <v>0</v>
      </c>
      <c r="I514" s="245">
        <f>SalesTracker!J518</f>
        <v>0</v>
      </c>
      <c r="J514" s="277">
        <f>SalesTracker!K518</f>
        <v>0</v>
      </c>
      <c r="K514" s="31">
        <f>SalesTracker!L518</f>
        <v>0</v>
      </c>
      <c r="L514" s="31">
        <f>SalesTracker!M518</f>
        <v>0</v>
      </c>
      <c r="M514" s="32">
        <f>SalesTracker!Q518</f>
        <v>0</v>
      </c>
      <c r="N514" s="254">
        <f>SalesTracker!T518</f>
        <v>0</v>
      </c>
      <c r="O514" s="255">
        <f>SalesTracker!W518</f>
        <v>0</v>
      </c>
      <c r="P514" s="26">
        <f>SalesTracker!X518</f>
        <v>0</v>
      </c>
      <c r="Q514" s="179"/>
    </row>
    <row r="515" spans="1:17" s="23" customFormat="1" x14ac:dyDescent="0.25">
      <c r="A515" s="109">
        <f>SalesTracker!B519</f>
        <v>20160511</v>
      </c>
      <c r="B515" s="278"/>
      <c r="C515" s="243">
        <f>SalesTracker!C519</f>
        <v>0</v>
      </c>
      <c r="D515" s="243">
        <f>SalesTracker!D519</f>
        <v>0</v>
      </c>
      <c r="E515" s="243">
        <f>SalesTracker!E519</f>
        <v>0</v>
      </c>
      <c r="F515" s="243">
        <f>SalesTracker!F519</f>
        <v>0</v>
      </c>
      <c r="G515" s="244">
        <f>SalesTracker!G519</f>
        <v>0</v>
      </c>
      <c r="H515" s="244">
        <f>SalesTracker!H519</f>
        <v>0</v>
      </c>
      <c r="I515" s="245">
        <f>SalesTracker!J519</f>
        <v>0</v>
      </c>
      <c r="J515" s="277">
        <f>SalesTracker!K519</f>
        <v>0</v>
      </c>
      <c r="K515" s="31">
        <f>SalesTracker!L519</f>
        <v>0</v>
      </c>
      <c r="L515" s="31">
        <f>SalesTracker!M519</f>
        <v>0</v>
      </c>
      <c r="M515" s="32">
        <f>SalesTracker!Q519</f>
        <v>0</v>
      </c>
      <c r="N515" s="254">
        <f>SalesTracker!T519</f>
        <v>0</v>
      </c>
      <c r="O515" s="255">
        <f>SalesTracker!W519</f>
        <v>0</v>
      </c>
      <c r="P515" s="26">
        <f>SalesTracker!X519</f>
        <v>0</v>
      </c>
      <c r="Q515" s="194"/>
    </row>
    <row r="516" spans="1:17" s="23" customFormat="1" x14ac:dyDescent="0.25">
      <c r="A516" s="109">
        <f>SalesTracker!B520</f>
        <v>20160512</v>
      </c>
      <c r="B516" s="278"/>
      <c r="C516" s="243">
        <f>SalesTracker!C520</f>
        <v>0</v>
      </c>
      <c r="D516" s="243">
        <f>SalesTracker!D520</f>
        <v>0</v>
      </c>
      <c r="E516" s="243">
        <f>SalesTracker!E520</f>
        <v>0</v>
      </c>
      <c r="F516" s="243">
        <f>SalesTracker!F520</f>
        <v>0</v>
      </c>
      <c r="G516" s="244">
        <f>SalesTracker!G520</f>
        <v>0</v>
      </c>
      <c r="H516" s="244">
        <f>SalesTracker!H520</f>
        <v>0</v>
      </c>
      <c r="I516" s="245">
        <f>SalesTracker!J520</f>
        <v>0</v>
      </c>
      <c r="J516" s="277">
        <f>SalesTracker!K520</f>
        <v>0</v>
      </c>
      <c r="K516" s="31">
        <f>SalesTracker!L520</f>
        <v>0</v>
      </c>
      <c r="L516" s="31">
        <f>SalesTracker!M520</f>
        <v>0</v>
      </c>
      <c r="M516" s="32">
        <f>SalesTracker!Q520</f>
        <v>0</v>
      </c>
      <c r="N516" s="254">
        <f>SalesTracker!T520</f>
        <v>0</v>
      </c>
      <c r="O516" s="255">
        <f>SalesTracker!W520</f>
        <v>0</v>
      </c>
      <c r="P516" s="26">
        <f>SalesTracker!X520</f>
        <v>0</v>
      </c>
      <c r="Q516" s="194"/>
    </row>
    <row r="517" spans="1:17" s="23" customFormat="1" x14ac:dyDescent="0.25">
      <c r="A517" s="109">
        <f>SalesTracker!B521</f>
        <v>20160513</v>
      </c>
      <c r="B517" s="278"/>
      <c r="C517" s="243">
        <f>SalesTracker!C521</f>
        <v>0</v>
      </c>
      <c r="D517" s="243">
        <f>SalesTracker!D521</f>
        <v>0</v>
      </c>
      <c r="E517" s="243">
        <f>SalesTracker!E521</f>
        <v>0</v>
      </c>
      <c r="F517" s="243">
        <f>SalesTracker!F521</f>
        <v>0</v>
      </c>
      <c r="G517" s="244">
        <f>SalesTracker!G521</f>
        <v>0</v>
      </c>
      <c r="H517" s="244">
        <f>SalesTracker!H521</f>
        <v>0</v>
      </c>
      <c r="I517" s="245">
        <f>SalesTracker!J521</f>
        <v>0</v>
      </c>
      <c r="J517" s="277">
        <f>SalesTracker!K521</f>
        <v>0</v>
      </c>
      <c r="K517" s="31">
        <f>SalesTracker!L521</f>
        <v>0</v>
      </c>
      <c r="L517" s="31">
        <f>SalesTracker!M521</f>
        <v>0</v>
      </c>
      <c r="M517" s="32">
        <f>SalesTracker!Q521</f>
        <v>0</v>
      </c>
      <c r="N517" s="254">
        <f>SalesTracker!T521</f>
        <v>0</v>
      </c>
      <c r="O517" s="255">
        <f>SalesTracker!W521</f>
        <v>0</v>
      </c>
      <c r="P517" s="26">
        <f>SalesTracker!X521</f>
        <v>0</v>
      </c>
      <c r="Q517" s="194"/>
    </row>
    <row r="518" spans="1:17" s="23" customFormat="1" x14ac:dyDescent="0.25">
      <c r="A518" s="109">
        <f>SalesTracker!B522</f>
        <v>20160514</v>
      </c>
      <c r="B518" s="278"/>
      <c r="C518" s="243">
        <f>SalesTracker!C522</f>
        <v>0</v>
      </c>
      <c r="D518" s="243">
        <f>SalesTracker!D522</f>
        <v>0</v>
      </c>
      <c r="E518" s="243">
        <f>SalesTracker!E522</f>
        <v>0</v>
      </c>
      <c r="F518" s="243">
        <f>SalesTracker!F522</f>
        <v>0</v>
      </c>
      <c r="G518" s="244">
        <f>SalesTracker!G522</f>
        <v>0</v>
      </c>
      <c r="H518" s="244">
        <f>SalesTracker!H522</f>
        <v>0</v>
      </c>
      <c r="I518" s="245">
        <f>SalesTracker!J522</f>
        <v>0</v>
      </c>
      <c r="J518" s="277">
        <f>SalesTracker!K522</f>
        <v>0</v>
      </c>
      <c r="K518" s="31">
        <f>SalesTracker!L522</f>
        <v>0</v>
      </c>
      <c r="L518" s="31">
        <f>SalesTracker!M522</f>
        <v>0</v>
      </c>
      <c r="M518" s="32">
        <f>SalesTracker!Q522</f>
        <v>0</v>
      </c>
      <c r="N518" s="254">
        <f>SalesTracker!T522</f>
        <v>0</v>
      </c>
      <c r="O518" s="255">
        <f>SalesTracker!W522</f>
        <v>0</v>
      </c>
      <c r="P518" s="26">
        <f>SalesTracker!X522</f>
        <v>0</v>
      </c>
      <c r="Q518" s="194"/>
    </row>
    <row r="519" spans="1:17" s="23" customFormat="1" x14ac:dyDescent="0.25">
      <c r="A519" s="109">
        <f>SalesTracker!B523</f>
        <v>20160515</v>
      </c>
      <c r="B519" s="278"/>
      <c r="C519" s="243">
        <f>SalesTracker!C523</f>
        <v>0</v>
      </c>
      <c r="D519" s="243">
        <f>SalesTracker!D523</f>
        <v>0</v>
      </c>
      <c r="E519" s="243">
        <f>SalesTracker!E523</f>
        <v>0</v>
      </c>
      <c r="F519" s="243">
        <f>SalesTracker!F523</f>
        <v>0</v>
      </c>
      <c r="G519" s="244">
        <f>SalesTracker!G523</f>
        <v>0</v>
      </c>
      <c r="H519" s="244">
        <f>SalesTracker!H523</f>
        <v>0</v>
      </c>
      <c r="I519" s="245">
        <f>SalesTracker!J523</f>
        <v>0</v>
      </c>
      <c r="J519" s="277">
        <f>SalesTracker!K523</f>
        <v>0</v>
      </c>
      <c r="K519" s="31">
        <f>SalesTracker!L523</f>
        <v>0</v>
      </c>
      <c r="L519" s="31">
        <f>SalesTracker!M523</f>
        <v>0</v>
      </c>
      <c r="M519" s="32">
        <f>SalesTracker!Q523</f>
        <v>0</v>
      </c>
      <c r="N519" s="254">
        <f>SalesTracker!T523</f>
        <v>0</v>
      </c>
      <c r="O519" s="255">
        <f>SalesTracker!W523</f>
        <v>0</v>
      </c>
      <c r="P519" s="26">
        <f>SalesTracker!X523</f>
        <v>0</v>
      </c>
      <c r="Q519" s="194"/>
    </row>
    <row r="520" spans="1:17" s="23" customFormat="1" x14ac:dyDescent="0.25">
      <c r="A520" s="109">
        <f>SalesTracker!B524</f>
        <v>20160516</v>
      </c>
      <c r="B520" s="278"/>
      <c r="C520" s="243">
        <f>SalesTracker!C524</f>
        <v>0</v>
      </c>
      <c r="D520" s="243">
        <f>SalesTracker!D524</f>
        <v>0</v>
      </c>
      <c r="E520" s="243">
        <f>SalesTracker!E524</f>
        <v>0</v>
      </c>
      <c r="F520" s="243">
        <f>SalesTracker!F524</f>
        <v>0</v>
      </c>
      <c r="G520" s="244">
        <f>SalesTracker!G524</f>
        <v>0</v>
      </c>
      <c r="H520" s="244">
        <f>SalesTracker!H524</f>
        <v>0</v>
      </c>
      <c r="I520" s="245">
        <f>SalesTracker!J524</f>
        <v>0</v>
      </c>
      <c r="J520" s="277">
        <f>SalesTracker!K524</f>
        <v>0</v>
      </c>
      <c r="K520" s="31">
        <f>SalesTracker!L524</f>
        <v>0</v>
      </c>
      <c r="L520" s="31">
        <f>SalesTracker!M524</f>
        <v>0</v>
      </c>
      <c r="M520" s="32">
        <f>SalesTracker!Q524</f>
        <v>0</v>
      </c>
      <c r="N520" s="254">
        <f>SalesTracker!T524</f>
        <v>0</v>
      </c>
      <c r="O520" s="255">
        <f>SalesTracker!W524</f>
        <v>0</v>
      </c>
      <c r="P520" s="26">
        <f>SalesTracker!X524</f>
        <v>0</v>
      </c>
      <c r="Q520" s="194"/>
    </row>
    <row r="521" spans="1:17" s="23" customFormat="1" x14ac:dyDescent="0.25">
      <c r="A521" s="109">
        <f>SalesTracker!B525</f>
        <v>20160517</v>
      </c>
      <c r="B521" s="278"/>
      <c r="C521" s="243">
        <f>SalesTracker!C525</f>
        <v>0</v>
      </c>
      <c r="D521" s="243">
        <f>SalesTracker!D525</f>
        <v>0</v>
      </c>
      <c r="E521" s="243">
        <f>SalesTracker!E525</f>
        <v>0</v>
      </c>
      <c r="F521" s="243">
        <f>SalesTracker!F525</f>
        <v>0</v>
      </c>
      <c r="G521" s="244">
        <f>SalesTracker!G525</f>
        <v>0</v>
      </c>
      <c r="H521" s="244">
        <f>SalesTracker!H525</f>
        <v>0</v>
      </c>
      <c r="I521" s="245">
        <f>SalesTracker!J525</f>
        <v>0</v>
      </c>
      <c r="J521" s="277">
        <f>SalesTracker!K525</f>
        <v>0</v>
      </c>
      <c r="K521" s="31">
        <f>SalesTracker!L525</f>
        <v>0</v>
      </c>
      <c r="L521" s="31">
        <f>SalesTracker!M525</f>
        <v>0</v>
      </c>
      <c r="M521" s="32">
        <f>SalesTracker!Q525</f>
        <v>0</v>
      </c>
      <c r="N521" s="254">
        <f>SalesTracker!T525</f>
        <v>0</v>
      </c>
      <c r="O521" s="255">
        <f>SalesTracker!W525</f>
        <v>0</v>
      </c>
      <c r="P521" s="26">
        <f>SalesTracker!X525</f>
        <v>0</v>
      </c>
      <c r="Q521" s="194"/>
    </row>
    <row r="522" spans="1:17" s="23" customFormat="1" x14ac:dyDescent="0.25">
      <c r="A522" s="109">
        <f>SalesTracker!B526</f>
        <v>20160518</v>
      </c>
      <c r="B522" s="278"/>
      <c r="C522" s="243">
        <f>SalesTracker!C526</f>
        <v>0</v>
      </c>
      <c r="D522" s="243">
        <f>SalesTracker!D526</f>
        <v>0</v>
      </c>
      <c r="E522" s="243">
        <f>SalesTracker!E526</f>
        <v>0</v>
      </c>
      <c r="F522" s="243">
        <f>SalesTracker!F526</f>
        <v>0</v>
      </c>
      <c r="G522" s="244">
        <f>SalesTracker!G526</f>
        <v>0</v>
      </c>
      <c r="H522" s="244">
        <f>SalesTracker!H526</f>
        <v>0</v>
      </c>
      <c r="I522" s="245">
        <f>SalesTracker!J526</f>
        <v>0</v>
      </c>
      <c r="J522" s="277">
        <f>SalesTracker!K526</f>
        <v>0</v>
      </c>
      <c r="K522" s="31">
        <f>SalesTracker!L526</f>
        <v>0</v>
      </c>
      <c r="L522" s="31">
        <f>SalesTracker!M526</f>
        <v>0</v>
      </c>
      <c r="M522" s="32">
        <f>SalesTracker!Q526</f>
        <v>0</v>
      </c>
      <c r="N522" s="254">
        <f>SalesTracker!T526</f>
        <v>0</v>
      </c>
      <c r="O522" s="255">
        <f>SalesTracker!W526</f>
        <v>0</v>
      </c>
      <c r="P522" s="26">
        <f>SalesTracker!X526</f>
        <v>0</v>
      </c>
      <c r="Q522" s="194"/>
    </row>
    <row r="523" spans="1:17" s="23" customFormat="1" x14ac:dyDescent="0.25">
      <c r="A523" s="109">
        <f>SalesTracker!B527</f>
        <v>20160519</v>
      </c>
      <c r="B523" s="278"/>
      <c r="C523" s="243">
        <f>SalesTracker!C527</f>
        <v>0</v>
      </c>
      <c r="D523" s="243">
        <f>SalesTracker!D527</f>
        <v>0</v>
      </c>
      <c r="E523" s="243">
        <f>SalesTracker!E527</f>
        <v>0</v>
      </c>
      <c r="F523" s="243">
        <f>SalesTracker!F527</f>
        <v>0</v>
      </c>
      <c r="G523" s="244">
        <f>SalesTracker!G527</f>
        <v>0</v>
      </c>
      <c r="H523" s="244">
        <f>SalesTracker!H527</f>
        <v>0</v>
      </c>
      <c r="I523" s="245">
        <f>SalesTracker!J527</f>
        <v>0</v>
      </c>
      <c r="J523" s="277">
        <f>SalesTracker!K527</f>
        <v>0</v>
      </c>
      <c r="K523" s="31">
        <f>SalesTracker!L527</f>
        <v>0</v>
      </c>
      <c r="L523" s="31">
        <f>SalesTracker!M527</f>
        <v>0</v>
      </c>
      <c r="M523" s="32">
        <f>SalesTracker!Q527</f>
        <v>0</v>
      </c>
      <c r="N523" s="254">
        <f>SalesTracker!T527</f>
        <v>0</v>
      </c>
      <c r="O523" s="255">
        <f>SalesTracker!W527</f>
        <v>0</v>
      </c>
      <c r="P523" s="26">
        <f>SalesTracker!X527</f>
        <v>0</v>
      </c>
      <c r="Q523" s="194"/>
    </row>
    <row r="524" spans="1:17" s="23" customFormat="1" x14ac:dyDescent="0.25">
      <c r="A524" s="109">
        <f>SalesTracker!B528</f>
        <v>20160520</v>
      </c>
      <c r="B524" s="278"/>
      <c r="C524" s="243">
        <f>SalesTracker!C528</f>
        <v>0</v>
      </c>
      <c r="D524" s="243">
        <f>SalesTracker!D528</f>
        <v>0</v>
      </c>
      <c r="E524" s="243">
        <f>SalesTracker!E528</f>
        <v>0</v>
      </c>
      <c r="F524" s="243">
        <f>SalesTracker!F528</f>
        <v>0</v>
      </c>
      <c r="G524" s="244">
        <f>SalesTracker!G528</f>
        <v>0</v>
      </c>
      <c r="H524" s="244">
        <f>SalesTracker!H528</f>
        <v>0</v>
      </c>
      <c r="I524" s="245">
        <f>SalesTracker!J528</f>
        <v>0</v>
      </c>
      <c r="J524" s="277">
        <f>SalesTracker!K528</f>
        <v>0</v>
      </c>
      <c r="K524" s="31">
        <f>SalesTracker!L528</f>
        <v>0</v>
      </c>
      <c r="L524" s="31">
        <f>SalesTracker!M528</f>
        <v>0</v>
      </c>
      <c r="M524" s="32">
        <f>SalesTracker!Q528</f>
        <v>0</v>
      </c>
      <c r="N524" s="254">
        <f>SalesTracker!T528</f>
        <v>0</v>
      </c>
      <c r="O524" s="255">
        <f>SalesTracker!W528</f>
        <v>0</v>
      </c>
      <c r="P524" s="26">
        <f>SalesTracker!X528</f>
        <v>0</v>
      </c>
      <c r="Q524" s="194"/>
    </row>
    <row r="525" spans="1:17" s="23" customFormat="1" x14ac:dyDescent="0.25">
      <c r="A525" s="109">
        <f>SalesTracker!B529</f>
        <v>20160521</v>
      </c>
      <c r="B525" s="278"/>
      <c r="C525" s="243">
        <f>SalesTracker!C529</f>
        <v>0</v>
      </c>
      <c r="D525" s="243">
        <f>SalesTracker!D529</f>
        <v>0</v>
      </c>
      <c r="E525" s="243">
        <f>SalesTracker!E529</f>
        <v>0</v>
      </c>
      <c r="F525" s="243">
        <f>SalesTracker!F529</f>
        <v>0</v>
      </c>
      <c r="G525" s="244">
        <f>SalesTracker!G529</f>
        <v>0</v>
      </c>
      <c r="H525" s="244">
        <f>SalesTracker!H529</f>
        <v>0</v>
      </c>
      <c r="I525" s="245">
        <f>SalesTracker!J529</f>
        <v>0</v>
      </c>
      <c r="J525" s="277">
        <f>SalesTracker!K529</f>
        <v>0</v>
      </c>
      <c r="K525" s="31">
        <f>SalesTracker!L529</f>
        <v>0</v>
      </c>
      <c r="L525" s="31">
        <f>SalesTracker!M529</f>
        <v>0</v>
      </c>
      <c r="M525" s="32">
        <f>SalesTracker!Q529</f>
        <v>0</v>
      </c>
      <c r="N525" s="254">
        <f>SalesTracker!T529</f>
        <v>0</v>
      </c>
      <c r="O525" s="255">
        <f>SalesTracker!W529</f>
        <v>0</v>
      </c>
      <c r="P525" s="26">
        <f>SalesTracker!X529</f>
        <v>0</v>
      </c>
      <c r="Q525" s="194"/>
    </row>
    <row r="526" spans="1:17" s="23" customFormat="1" x14ac:dyDescent="0.25">
      <c r="A526" s="109">
        <f>SalesTracker!B530</f>
        <v>20160522</v>
      </c>
      <c r="B526" s="278"/>
      <c r="C526" s="243">
        <f>SalesTracker!C530</f>
        <v>0</v>
      </c>
      <c r="D526" s="243">
        <f>SalesTracker!D530</f>
        <v>0</v>
      </c>
      <c r="E526" s="243">
        <f>SalesTracker!E530</f>
        <v>0</v>
      </c>
      <c r="F526" s="243">
        <f>SalesTracker!F530</f>
        <v>0</v>
      </c>
      <c r="G526" s="244">
        <f>SalesTracker!G530</f>
        <v>0</v>
      </c>
      <c r="H526" s="244">
        <f>SalesTracker!H530</f>
        <v>0</v>
      </c>
      <c r="I526" s="245">
        <f>SalesTracker!J530</f>
        <v>0</v>
      </c>
      <c r="J526" s="277">
        <f>SalesTracker!K530</f>
        <v>0</v>
      </c>
      <c r="K526" s="31">
        <f>SalesTracker!L530</f>
        <v>0</v>
      </c>
      <c r="L526" s="31">
        <f>SalesTracker!M530</f>
        <v>0</v>
      </c>
      <c r="M526" s="32">
        <f>SalesTracker!Q530</f>
        <v>0</v>
      </c>
      <c r="N526" s="254">
        <f>SalesTracker!T530</f>
        <v>0</v>
      </c>
      <c r="O526" s="255">
        <f>SalesTracker!W530</f>
        <v>0</v>
      </c>
      <c r="P526" s="26">
        <f>SalesTracker!X530</f>
        <v>0</v>
      </c>
      <c r="Q526" s="194"/>
    </row>
    <row r="527" spans="1:17" s="23" customFormat="1" x14ac:dyDescent="0.25">
      <c r="A527" s="109">
        <f>SalesTracker!B531</f>
        <v>20160523</v>
      </c>
      <c r="B527" s="278"/>
      <c r="C527" s="243">
        <f>SalesTracker!C531</f>
        <v>0</v>
      </c>
      <c r="D527" s="243">
        <f>SalesTracker!D531</f>
        <v>0</v>
      </c>
      <c r="E527" s="243">
        <f>SalesTracker!E531</f>
        <v>0</v>
      </c>
      <c r="F527" s="243">
        <f>SalesTracker!F531</f>
        <v>0</v>
      </c>
      <c r="G527" s="244">
        <f>SalesTracker!G531</f>
        <v>0</v>
      </c>
      <c r="H527" s="244">
        <f>SalesTracker!H531</f>
        <v>0</v>
      </c>
      <c r="I527" s="245">
        <f>SalesTracker!J531</f>
        <v>0</v>
      </c>
      <c r="J527" s="277">
        <f>SalesTracker!K531</f>
        <v>0</v>
      </c>
      <c r="K527" s="31">
        <f>SalesTracker!L531</f>
        <v>0</v>
      </c>
      <c r="L527" s="31">
        <f>SalesTracker!M531</f>
        <v>0</v>
      </c>
      <c r="M527" s="32">
        <f>SalesTracker!Q531</f>
        <v>0</v>
      </c>
      <c r="N527" s="254">
        <f>SalesTracker!T531</f>
        <v>0</v>
      </c>
      <c r="O527" s="255">
        <f>SalesTracker!W531</f>
        <v>0</v>
      </c>
      <c r="P527" s="26">
        <f>SalesTracker!X531</f>
        <v>0</v>
      </c>
      <c r="Q527" s="194"/>
    </row>
    <row r="528" spans="1:17" s="23" customFormat="1" x14ac:dyDescent="0.25">
      <c r="A528" s="109">
        <f>SalesTracker!B532</f>
        <v>20160524</v>
      </c>
      <c r="B528" s="278"/>
      <c r="C528" s="243">
        <f>SalesTracker!C532</f>
        <v>0</v>
      </c>
      <c r="D528" s="243">
        <f>SalesTracker!D532</f>
        <v>0</v>
      </c>
      <c r="E528" s="243">
        <f>SalesTracker!E532</f>
        <v>0</v>
      </c>
      <c r="F528" s="243">
        <f>SalesTracker!F532</f>
        <v>0</v>
      </c>
      <c r="G528" s="244">
        <f>SalesTracker!G532</f>
        <v>0</v>
      </c>
      <c r="H528" s="244">
        <f>SalesTracker!H532</f>
        <v>0</v>
      </c>
      <c r="I528" s="245">
        <f>SalesTracker!J532</f>
        <v>0</v>
      </c>
      <c r="J528" s="277">
        <f>SalesTracker!K532</f>
        <v>0</v>
      </c>
      <c r="K528" s="31">
        <f>SalesTracker!L532</f>
        <v>0</v>
      </c>
      <c r="L528" s="31">
        <f>SalesTracker!M532</f>
        <v>0</v>
      </c>
      <c r="M528" s="32">
        <f>SalesTracker!Q532</f>
        <v>0</v>
      </c>
      <c r="N528" s="254">
        <f>SalesTracker!T532</f>
        <v>0</v>
      </c>
      <c r="O528" s="255">
        <f>SalesTracker!W532</f>
        <v>0</v>
      </c>
      <c r="P528" s="26">
        <f>SalesTracker!X532</f>
        <v>0</v>
      </c>
      <c r="Q528" s="194"/>
    </row>
    <row r="529" spans="1:17" s="23" customFormat="1" x14ac:dyDescent="0.25">
      <c r="A529" s="109">
        <f>SalesTracker!B533</f>
        <v>20160525</v>
      </c>
      <c r="B529" s="278"/>
      <c r="C529" s="243">
        <f>SalesTracker!C533</f>
        <v>0</v>
      </c>
      <c r="D529" s="243">
        <f>SalesTracker!D533</f>
        <v>0</v>
      </c>
      <c r="E529" s="243">
        <f>SalesTracker!E533</f>
        <v>0</v>
      </c>
      <c r="F529" s="243">
        <f>SalesTracker!F533</f>
        <v>0</v>
      </c>
      <c r="G529" s="244">
        <f>SalesTracker!G533</f>
        <v>0</v>
      </c>
      <c r="H529" s="244">
        <f>SalesTracker!H533</f>
        <v>0</v>
      </c>
      <c r="I529" s="245">
        <f>SalesTracker!J533</f>
        <v>0</v>
      </c>
      <c r="J529" s="277">
        <f>SalesTracker!K533</f>
        <v>0</v>
      </c>
      <c r="K529" s="31">
        <f>SalesTracker!L533</f>
        <v>0</v>
      </c>
      <c r="L529" s="31">
        <f>SalesTracker!M533</f>
        <v>0</v>
      </c>
      <c r="M529" s="32">
        <f>SalesTracker!Q533</f>
        <v>0</v>
      </c>
      <c r="N529" s="254">
        <f>SalesTracker!T533</f>
        <v>0</v>
      </c>
      <c r="O529" s="255">
        <f>SalesTracker!W533</f>
        <v>0</v>
      </c>
      <c r="P529" s="26">
        <f>SalesTracker!X533</f>
        <v>0</v>
      </c>
      <c r="Q529" s="194"/>
    </row>
    <row r="530" spans="1:17" s="23" customFormat="1" x14ac:dyDescent="0.25">
      <c r="A530" s="109">
        <f>SalesTracker!B534</f>
        <v>20160526</v>
      </c>
      <c r="B530" s="278"/>
      <c r="C530" s="243">
        <f>SalesTracker!C534</f>
        <v>0</v>
      </c>
      <c r="D530" s="243">
        <f>SalesTracker!D534</f>
        <v>0</v>
      </c>
      <c r="E530" s="243">
        <f>SalesTracker!E534</f>
        <v>0</v>
      </c>
      <c r="F530" s="243">
        <f>SalesTracker!F534</f>
        <v>0</v>
      </c>
      <c r="G530" s="244">
        <f>SalesTracker!G534</f>
        <v>0</v>
      </c>
      <c r="H530" s="244">
        <f>SalesTracker!H534</f>
        <v>0</v>
      </c>
      <c r="I530" s="245">
        <f>SalesTracker!J534</f>
        <v>0</v>
      </c>
      <c r="J530" s="277">
        <f>SalesTracker!K534</f>
        <v>0</v>
      </c>
      <c r="K530" s="31">
        <f>SalesTracker!L534</f>
        <v>0</v>
      </c>
      <c r="L530" s="31">
        <f>SalesTracker!M534</f>
        <v>0</v>
      </c>
      <c r="M530" s="32">
        <f>SalesTracker!Q534</f>
        <v>0</v>
      </c>
      <c r="N530" s="254">
        <f>SalesTracker!T534</f>
        <v>0</v>
      </c>
      <c r="O530" s="255">
        <f>SalesTracker!W534</f>
        <v>0</v>
      </c>
      <c r="P530" s="26">
        <f>SalesTracker!X534</f>
        <v>0</v>
      </c>
      <c r="Q530" s="194"/>
    </row>
    <row r="531" spans="1:17" s="23" customFormat="1" x14ac:dyDescent="0.25">
      <c r="A531" s="109">
        <f>SalesTracker!B535</f>
        <v>20160527</v>
      </c>
      <c r="B531" s="278"/>
      <c r="C531" s="243">
        <f>SalesTracker!C535</f>
        <v>0</v>
      </c>
      <c r="D531" s="243">
        <f>SalesTracker!D535</f>
        <v>0</v>
      </c>
      <c r="E531" s="243">
        <f>SalesTracker!E535</f>
        <v>0</v>
      </c>
      <c r="F531" s="243">
        <f>SalesTracker!F535</f>
        <v>0</v>
      </c>
      <c r="G531" s="244">
        <f>SalesTracker!G535</f>
        <v>0</v>
      </c>
      <c r="H531" s="244">
        <f>SalesTracker!H535</f>
        <v>0</v>
      </c>
      <c r="I531" s="245">
        <f>SalesTracker!J535</f>
        <v>0</v>
      </c>
      <c r="J531" s="277">
        <f>SalesTracker!K535</f>
        <v>0</v>
      </c>
      <c r="K531" s="31">
        <f>SalesTracker!L535</f>
        <v>0</v>
      </c>
      <c r="L531" s="31">
        <f>SalesTracker!M535</f>
        <v>0</v>
      </c>
      <c r="M531" s="32">
        <f>SalesTracker!Q535</f>
        <v>0</v>
      </c>
      <c r="N531" s="254">
        <f>SalesTracker!T535</f>
        <v>0</v>
      </c>
      <c r="O531" s="255">
        <f>SalesTracker!W535</f>
        <v>0</v>
      </c>
      <c r="P531" s="26">
        <f>SalesTracker!X535</f>
        <v>0</v>
      </c>
      <c r="Q531" s="194"/>
    </row>
    <row r="532" spans="1:17" s="23" customFormat="1" x14ac:dyDescent="0.25">
      <c r="A532" s="109">
        <f>SalesTracker!B536</f>
        <v>20160528</v>
      </c>
      <c r="B532" s="32"/>
      <c r="C532" s="32">
        <f>SalesTracker!C536</f>
        <v>0</v>
      </c>
      <c r="D532" s="32">
        <f>SalesTracker!D536</f>
        <v>0</v>
      </c>
      <c r="E532" s="32">
        <f>SalesTracker!E536</f>
        <v>0</v>
      </c>
      <c r="F532" s="32">
        <f>SalesTracker!F536</f>
        <v>0</v>
      </c>
      <c r="G532" s="32">
        <f>SalesTracker!G536</f>
        <v>0</v>
      </c>
      <c r="H532" s="32">
        <f>SalesTracker!H536</f>
        <v>0</v>
      </c>
      <c r="I532" s="32">
        <f>SalesTracker!J536</f>
        <v>0</v>
      </c>
      <c r="J532" s="32">
        <f>SalesTracker!K536</f>
        <v>0</v>
      </c>
      <c r="K532" s="32">
        <f>SalesTracker!L536</f>
        <v>0</v>
      </c>
      <c r="L532" s="32">
        <f>SalesTracker!M536</f>
        <v>0</v>
      </c>
      <c r="M532" s="32">
        <f>SalesTracker!Q536</f>
        <v>0</v>
      </c>
      <c r="N532" s="32">
        <f>SalesTracker!T536</f>
        <v>0</v>
      </c>
      <c r="O532" s="32">
        <f>SalesTracker!W536</f>
        <v>0</v>
      </c>
      <c r="P532" s="32">
        <f>SalesTracker!X536</f>
        <v>0</v>
      </c>
      <c r="Q532" s="194"/>
    </row>
    <row r="533" spans="1:17" s="23" customFormat="1" x14ac:dyDescent="0.25">
      <c r="A533" s="109">
        <f>SalesTracker!B537</f>
        <v>20160529</v>
      </c>
      <c r="B533" s="32"/>
      <c r="C533" s="32">
        <f>SalesTracker!C537</f>
        <v>0</v>
      </c>
      <c r="D533" s="32">
        <f>SalesTracker!D537</f>
        <v>0</v>
      </c>
      <c r="E533" s="32">
        <f>SalesTracker!E537</f>
        <v>0</v>
      </c>
      <c r="F533" s="32">
        <f>SalesTracker!F537</f>
        <v>0</v>
      </c>
      <c r="G533" s="32">
        <f>SalesTracker!G537</f>
        <v>0</v>
      </c>
      <c r="H533" s="32">
        <f>SalesTracker!H537</f>
        <v>0</v>
      </c>
      <c r="I533" s="32">
        <f>SalesTracker!J537</f>
        <v>0</v>
      </c>
      <c r="J533" s="32">
        <f>SalesTracker!K537</f>
        <v>0</v>
      </c>
      <c r="K533" s="32">
        <f>SalesTracker!L537</f>
        <v>0</v>
      </c>
      <c r="L533" s="32">
        <f>SalesTracker!M537</f>
        <v>0</v>
      </c>
      <c r="M533" s="32">
        <f>SalesTracker!Q537</f>
        <v>0</v>
      </c>
      <c r="N533" s="32">
        <f>SalesTracker!T537</f>
        <v>0</v>
      </c>
      <c r="O533" s="32">
        <f>SalesTracker!W537</f>
        <v>0</v>
      </c>
      <c r="P533" s="32">
        <f>SalesTracker!X537</f>
        <v>0</v>
      </c>
      <c r="Q533" s="194"/>
    </row>
    <row r="534" spans="1:17" s="23" customFormat="1" x14ac:dyDescent="0.25">
      <c r="A534" s="109">
        <f>SalesTracker!B538</f>
        <v>20160530</v>
      </c>
      <c r="B534" s="32"/>
      <c r="C534" s="32">
        <f>SalesTracker!C538</f>
        <v>0</v>
      </c>
      <c r="D534" s="32">
        <f>SalesTracker!D538</f>
        <v>0</v>
      </c>
      <c r="E534" s="32">
        <f>SalesTracker!E538</f>
        <v>0</v>
      </c>
      <c r="F534" s="32">
        <f>SalesTracker!F538</f>
        <v>0</v>
      </c>
      <c r="G534" s="32">
        <f>SalesTracker!G538</f>
        <v>0</v>
      </c>
      <c r="H534" s="32">
        <f>SalesTracker!H538</f>
        <v>0</v>
      </c>
      <c r="I534" s="32">
        <f>SalesTracker!J538</f>
        <v>0</v>
      </c>
      <c r="J534" s="32">
        <f>SalesTracker!K538</f>
        <v>0</v>
      </c>
      <c r="K534" s="32">
        <f>SalesTracker!L538</f>
        <v>0</v>
      </c>
      <c r="L534" s="32">
        <f>SalesTracker!M538</f>
        <v>0</v>
      </c>
      <c r="M534" s="32">
        <f>SalesTracker!Q538</f>
        <v>0</v>
      </c>
      <c r="N534" s="32">
        <f>SalesTracker!T538</f>
        <v>0</v>
      </c>
      <c r="O534" s="32">
        <f>SalesTracker!W538</f>
        <v>0</v>
      </c>
      <c r="P534" s="32">
        <f>SalesTracker!X538</f>
        <v>0</v>
      </c>
      <c r="Q534" s="194"/>
    </row>
    <row r="535" spans="1:17" s="23" customFormat="1" x14ac:dyDescent="0.25">
      <c r="A535" s="109">
        <f>SalesTracker!B539</f>
        <v>20160531</v>
      </c>
      <c r="B535" s="32"/>
      <c r="C535" s="32">
        <f>SalesTracker!C539</f>
        <v>0</v>
      </c>
      <c r="D535" s="32">
        <f>SalesTracker!D539</f>
        <v>0</v>
      </c>
      <c r="E535" s="32">
        <f>SalesTracker!E539</f>
        <v>0</v>
      </c>
      <c r="F535" s="32">
        <f>SalesTracker!F539</f>
        <v>0</v>
      </c>
      <c r="G535" s="32">
        <f>SalesTracker!G539</f>
        <v>0</v>
      </c>
      <c r="H535" s="32">
        <f>SalesTracker!H539</f>
        <v>0</v>
      </c>
      <c r="I535" s="32">
        <f>SalesTracker!J539</f>
        <v>0</v>
      </c>
      <c r="J535" s="32">
        <f>SalesTracker!K539</f>
        <v>0</v>
      </c>
      <c r="K535" s="32">
        <f>SalesTracker!L539</f>
        <v>0</v>
      </c>
      <c r="L535" s="32">
        <f>SalesTracker!M539</f>
        <v>0</v>
      </c>
      <c r="M535" s="32">
        <f>SalesTracker!Q539</f>
        <v>0</v>
      </c>
      <c r="N535" s="32">
        <f>SalesTracker!T539</f>
        <v>0</v>
      </c>
      <c r="O535" s="32">
        <f>SalesTracker!W539</f>
        <v>0</v>
      </c>
      <c r="P535" s="32">
        <f>SalesTracker!X539</f>
        <v>0</v>
      </c>
      <c r="Q535" s="194"/>
    </row>
    <row r="536" spans="1:17" s="23" customFormat="1" x14ac:dyDescent="0.25">
      <c r="A536" s="109">
        <f>SalesTracker!B540</f>
        <v>20160532</v>
      </c>
      <c r="B536" s="32"/>
      <c r="C536" s="32">
        <f>SalesTracker!C540</f>
        <v>0</v>
      </c>
      <c r="D536" s="32">
        <f>SalesTracker!D540</f>
        <v>0</v>
      </c>
      <c r="E536" s="32">
        <f>SalesTracker!E540</f>
        <v>0</v>
      </c>
      <c r="F536" s="32">
        <f>SalesTracker!F540</f>
        <v>0</v>
      </c>
      <c r="G536" s="32">
        <f>SalesTracker!G540</f>
        <v>0</v>
      </c>
      <c r="H536" s="32">
        <f>SalesTracker!H540</f>
        <v>0</v>
      </c>
      <c r="I536" s="32">
        <f>SalesTracker!J540</f>
        <v>0</v>
      </c>
      <c r="J536" s="32">
        <f>SalesTracker!K540</f>
        <v>0</v>
      </c>
      <c r="K536" s="32">
        <f>SalesTracker!L540</f>
        <v>0</v>
      </c>
      <c r="L536" s="32">
        <f>SalesTracker!M540</f>
        <v>0</v>
      </c>
      <c r="M536" s="32">
        <f>SalesTracker!Q540</f>
        <v>0</v>
      </c>
      <c r="N536" s="32">
        <f>SalesTracker!T540</f>
        <v>0</v>
      </c>
      <c r="O536" s="32">
        <f>SalesTracker!W540</f>
        <v>0</v>
      </c>
      <c r="P536" s="32">
        <f>SalesTracker!X540</f>
        <v>0</v>
      </c>
      <c r="Q536" s="194"/>
    </row>
    <row r="537" spans="1:17" s="23" customFormat="1" x14ac:dyDescent="0.25">
      <c r="A537" s="109">
        <f>SalesTracker!B541</f>
        <v>20160533</v>
      </c>
      <c r="B537" s="32"/>
      <c r="C537" s="32">
        <f>SalesTracker!C541</f>
        <v>0</v>
      </c>
      <c r="D537" s="32">
        <f>SalesTracker!D541</f>
        <v>0</v>
      </c>
      <c r="E537" s="32">
        <f>SalesTracker!E541</f>
        <v>0</v>
      </c>
      <c r="F537" s="32">
        <f>SalesTracker!F541</f>
        <v>0</v>
      </c>
      <c r="G537" s="32">
        <f>SalesTracker!G541</f>
        <v>0</v>
      </c>
      <c r="H537" s="32">
        <f>SalesTracker!H541</f>
        <v>0</v>
      </c>
      <c r="I537" s="32">
        <f>SalesTracker!J541</f>
        <v>0</v>
      </c>
      <c r="J537" s="32">
        <f>SalesTracker!K541</f>
        <v>0</v>
      </c>
      <c r="K537" s="32">
        <f>SalesTracker!L541</f>
        <v>0</v>
      </c>
      <c r="L537" s="32">
        <f>SalesTracker!M541</f>
        <v>0</v>
      </c>
      <c r="M537" s="32">
        <f>SalesTracker!Q541</f>
        <v>0</v>
      </c>
      <c r="N537" s="32">
        <f>SalesTracker!T541</f>
        <v>0</v>
      </c>
      <c r="O537" s="32">
        <f>SalesTracker!W541</f>
        <v>0</v>
      </c>
      <c r="P537" s="32">
        <f>SalesTracker!X541</f>
        <v>0</v>
      </c>
      <c r="Q537" s="194"/>
    </row>
    <row r="538" spans="1:17" s="23" customFormat="1" x14ac:dyDescent="0.25">
      <c r="A538" s="109">
        <f>SalesTracker!B542</f>
        <v>20160534</v>
      </c>
      <c r="B538" s="32"/>
      <c r="C538" s="32">
        <f>SalesTracker!C542</f>
        <v>0</v>
      </c>
      <c r="D538" s="32">
        <f>SalesTracker!D542</f>
        <v>0</v>
      </c>
      <c r="E538" s="32">
        <f>SalesTracker!E542</f>
        <v>0</v>
      </c>
      <c r="F538" s="32">
        <f>SalesTracker!F542</f>
        <v>0</v>
      </c>
      <c r="G538" s="32">
        <f>SalesTracker!G542</f>
        <v>0</v>
      </c>
      <c r="H538" s="32">
        <f>SalesTracker!H542</f>
        <v>0</v>
      </c>
      <c r="I538" s="32">
        <f>SalesTracker!J542</f>
        <v>0</v>
      </c>
      <c r="J538" s="32">
        <f>SalesTracker!K542</f>
        <v>0</v>
      </c>
      <c r="K538" s="32">
        <f>SalesTracker!L542</f>
        <v>0</v>
      </c>
      <c r="L538" s="32">
        <f>SalesTracker!M542</f>
        <v>0</v>
      </c>
      <c r="M538" s="32">
        <f>SalesTracker!Q542</f>
        <v>0</v>
      </c>
      <c r="N538" s="32">
        <f>SalesTracker!T542</f>
        <v>0</v>
      </c>
      <c r="O538" s="32">
        <f>SalesTracker!W542</f>
        <v>0</v>
      </c>
      <c r="P538" s="32">
        <f>SalesTracker!X542</f>
        <v>0</v>
      </c>
      <c r="Q538" s="194"/>
    </row>
    <row r="539" spans="1:17" s="23" customFormat="1" x14ac:dyDescent="0.25">
      <c r="A539" s="109">
        <f>SalesTracker!B543</f>
        <v>20160535</v>
      </c>
      <c r="B539" s="32"/>
      <c r="C539" s="32">
        <f>SalesTracker!C543</f>
        <v>0</v>
      </c>
      <c r="D539" s="32">
        <f>SalesTracker!D543</f>
        <v>0</v>
      </c>
      <c r="E539" s="32">
        <f>SalesTracker!E543</f>
        <v>0</v>
      </c>
      <c r="F539" s="32">
        <f>SalesTracker!F543</f>
        <v>0</v>
      </c>
      <c r="G539" s="32">
        <f>SalesTracker!G543</f>
        <v>0</v>
      </c>
      <c r="H539" s="32">
        <f>SalesTracker!H543</f>
        <v>0</v>
      </c>
      <c r="I539" s="32">
        <f>SalesTracker!J543</f>
        <v>0</v>
      </c>
      <c r="J539" s="32">
        <f>SalesTracker!K543</f>
        <v>0</v>
      </c>
      <c r="K539" s="32">
        <f>SalesTracker!L543</f>
        <v>0</v>
      </c>
      <c r="L539" s="32">
        <f>SalesTracker!M543</f>
        <v>0</v>
      </c>
      <c r="M539" s="32">
        <f>SalesTracker!Q543</f>
        <v>0</v>
      </c>
      <c r="N539" s="32">
        <f>SalesTracker!T543</f>
        <v>0</v>
      </c>
      <c r="O539" s="32">
        <f>SalesTracker!W543</f>
        <v>0</v>
      </c>
      <c r="P539" s="32">
        <f>SalesTracker!X543</f>
        <v>0</v>
      </c>
      <c r="Q539" s="194"/>
    </row>
    <row r="540" spans="1:17" s="23" customFormat="1" x14ac:dyDescent="0.25">
      <c r="A540" s="109">
        <f>SalesTracker!B544</f>
        <v>20160536</v>
      </c>
      <c r="B540" s="32"/>
      <c r="C540" s="32">
        <f>SalesTracker!C544</f>
        <v>0</v>
      </c>
      <c r="D540" s="32">
        <f>SalesTracker!D544</f>
        <v>0</v>
      </c>
      <c r="E540" s="32">
        <f>SalesTracker!E544</f>
        <v>0</v>
      </c>
      <c r="F540" s="32">
        <f>SalesTracker!F544</f>
        <v>0</v>
      </c>
      <c r="G540" s="32">
        <f>SalesTracker!G544</f>
        <v>0</v>
      </c>
      <c r="H540" s="32">
        <f>SalesTracker!H544</f>
        <v>0</v>
      </c>
      <c r="I540" s="32">
        <f>SalesTracker!J544</f>
        <v>0</v>
      </c>
      <c r="J540" s="32">
        <f>SalesTracker!K544</f>
        <v>0</v>
      </c>
      <c r="K540" s="32">
        <f>SalesTracker!L544</f>
        <v>0</v>
      </c>
      <c r="L540" s="32">
        <f>SalesTracker!M544</f>
        <v>0</v>
      </c>
      <c r="M540" s="32">
        <f>SalesTracker!Q544</f>
        <v>0</v>
      </c>
      <c r="N540" s="32">
        <f>SalesTracker!T544</f>
        <v>0</v>
      </c>
      <c r="O540" s="32">
        <f>SalesTracker!W544</f>
        <v>0</v>
      </c>
      <c r="P540" s="32">
        <f>SalesTracker!X544</f>
        <v>0</v>
      </c>
      <c r="Q540" s="194"/>
    </row>
    <row r="541" spans="1:17" s="23" customFormat="1" x14ac:dyDescent="0.25">
      <c r="A541" s="109">
        <f>SalesTracker!B545</f>
        <v>20160537</v>
      </c>
      <c r="B541" s="32"/>
      <c r="C541" s="32">
        <f>SalesTracker!C545</f>
        <v>0</v>
      </c>
      <c r="D541" s="32">
        <f>SalesTracker!D545</f>
        <v>0</v>
      </c>
      <c r="E541" s="32">
        <f>SalesTracker!E545</f>
        <v>0</v>
      </c>
      <c r="F541" s="32">
        <f>SalesTracker!F545</f>
        <v>0</v>
      </c>
      <c r="G541" s="32">
        <f>SalesTracker!G545</f>
        <v>0</v>
      </c>
      <c r="H541" s="32">
        <f>SalesTracker!H545</f>
        <v>0</v>
      </c>
      <c r="I541" s="32">
        <f>SalesTracker!J545</f>
        <v>0</v>
      </c>
      <c r="J541" s="32">
        <f>SalesTracker!K545</f>
        <v>0</v>
      </c>
      <c r="K541" s="32">
        <f>SalesTracker!L545</f>
        <v>0</v>
      </c>
      <c r="L541" s="32">
        <f>SalesTracker!M545</f>
        <v>0</v>
      </c>
      <c r="M541" s="32">
        <f>SalesTracker!Q545</f>
        <v>0</v>
      </c>
      <c r="N541" s="32">
        <f>SalesTracker!T545</f>
        <v>0</v>
      </c>
      <c r="O541" s="32">
        <f>SalesTracker!W545</f>
        <v>0</v>
      </c>
      <c r="P541" s="32">
        <f>SalesTracker!X545</f>
        <v>0</v>
      </c>
      <c r="Q541" s="194"/>
    </row>
    <row r="542" spans="1:17" s="23" customFormat="1" x14ac:dyDescent="0.25">
      <c r="A542" s="109">
        <f>SalesTracker!B546</f>
        <v>20160538</v>
      </c>
      <c r="B542" s="32"/>
      <c r="C542" s="32">
        <f>SalesTracker!C546</f>
        <v>0</v>
      </c>
      <c r="D542" s="32">
        <f>SalesTracker!D546</f>
        <v>0</v>
      </c>
      <c r="E542" s="32">
        <f>SalesTracker!E546</f>
        <v>0</v>
      </c>
      <c r="F542" s="32">
        <f>SalesTracker!F546</f>
        <v>0</v>
      </c>
      <c r="G542" s="32">
        <f>SalesTracker!G546</f>
        <v>0</v>
      </c>
      <c r="H542" s="32">
        <f>SalesTracker!H546</f>
        <v>0</v>
      </c>
      <c r="I542" s="32">
        <f>SalesTracker!J546</f>
        <v>0</v>
      </c>
      <c r="J542" s="32">
        <f>SalesTracker!K546</f>
        <v>0</v>
      </c>
      <c r="K542" s="32">
        <f>SalesTracker!L546</f>
        <v>0</v>
      </c>
      <c r="L542" s="32">
        <f>SalesTracker!M546</f>
        <v>0</v>
      </c>
      <c r="M542" s="32">
        <f>SalesTracker!Q546</f>
        <v>0</v>
      </c>
      <c r="N542" s="32">
        <f>SalesTracker!T546</f>
        <v>0</v>
      </c>
      <c r="O542" s="32">
        <f>SalesTracker!W546</f>
        <v>0</v>
      </c>
      <c r="P542" s="32">
        <f>SalesTracker!X546</f>
        <v>0</v>
      </c>
      <c r="Q542" s="194"/>
    </row>
    <row r="543" spans="1:17" s="23" customFormat="1" x14ac:dyDescent="0.25">
      <c r="A543" s="109">
        <f>SalesTracker!B547</f>
        <v>20160539</v>
      </c>
      <c r="B543" s="32"/>
      <c r="C543" s="32">
        <f>SalesTracker!C547</f>
        <v>0</v>
      </c>
      <c r="D543" s="32">
        <f>SalesTracker!D547</f>
        <v>0</v>
      </c>
      <c r="E543" s="32">
        <f>SalesTracker!E547</f>
        <v>0</v>
      </c>
      <c r="F543" s="32">
        <f>SalesTracker!F547</f>
        <v>0</v>
      </c>
      <c r="G543" s="32">
        <f>SalesTracker!G547</f>
        <v>0</v>
      </c>
      <c r="H543" s="32">
        <f>SalesTracker!H547</f>
        <v>0</v>
      </c>
      <c r="I543" s="32">
        <f>SalesTracker!J547</f>
        <v>0</v>
      </c>
      <c r="J543" s="32">
        <f>SalesTracker!K547</f>
        <v>0</v>
      </c>
      <c r="K543" s="32">
        <f>SalesTracker!L547</f>
        <v>0</v>
      </c>
      <c r="L543" s="32">
        <f>SalesTracker!M547</f>
        <v>0</v>
      </c>
      <c r="M543" s="32">
        <f>SalesTracker!Q547</f>
        <v>0</v>
      </c>
      <c r="N543" s="32">
        <f>SalesTracker!T547</f>
        <v>0</v>
      </c>
      <c r="O543" s="32">
        <f>SalesTracker!W547</f>
        <v>0</v>
      </c>
      <c r="P543" s="32">
        <f>SalesTracker!X547</f>
        <v>0</v>
      </c>
      <c r="Q543" s="194"/>
    </row>
    <row r="544" spans="1:17" s="23" customFormat="1" x14ac:dyDescent="0.25">
      <c r="A544" s="109">
        <f>SalesTracker!B548</f>
        <v>20160540</v>
      </c>
      <c r="B544" s="32"/>
      <c r="C544" s="32">
        <f>SalesTracker!C548</f>
        <v>0</v>
      </c>
      <c r="D544" s="32">
        <f>SalesTracker!D548</f>
        <v>0</v>
      </c>
      <c r="E544" s="32">
        <f>SalesTracker!E548</f>
        <v>0</v>
      </c>
      <c r="F544" s="32">
        <f>SalesTracker!F548</f>
        <v>0</v>
      </c>
      <c r="G544" s="32">
        <f>SalesTracker!G548</f>
        <v>0</v>
      </c>
      <c r="H544" s="32">
        <f>SalesTracker!H548</f>
        <v>0</v>
      </c>
      <c r="I544" s="32">
        <f>SalesTracker!J548</f>
        <v>0</v>
      </c>
      <c r="J544" s="32">
        <f>SalesTracker!K548</f>
        <v>0</v>
      </c>
      <c r="K544" s="32">
        <f>SalesTracker!L548</f>
        <v>0</v>
      </c>
      <c r="L544" s="32">
        <f>SalesTracker!M548</f>
        <v>0</v>
      </c>
      <c r="M544" s="32">
        <f>SalesTracker!Q548</f>
        <v>0</v>
      </c>
      <c r="N544" s="32">
        <f>SalesTracker!T548</f>
        <v>0</v>
      </c>
      <c r="O544" s="32">
        <f>SalesTracker!W548</f>
        <v>0</v>
      </c>
      <c r="P544" s="32">
        <f>SalesTracker!X548</f>
        <v>0</v>
      </c>
      <c r="Q544" s="194"/>
    </row>
    <row r="545" spans="1:17" s="23" customFormat="1" x14ac:dyDescent="0.25">
      <c r="A545" s="109">
        <f>SalesTracker!B549</f>
        <v>20160541</v>
      </c>
      <c r="B545" s="32"/>
      <c r="C545" s="32">
        <f>SalesTracker!C549</f>
        <v>0</v>
      </c>
      <c r="D545" s="32">
        <f>SalesTracker!D549</f>
        <v>0</v>
      </c>
      <c r="E545" s="32">
        <f>SalesTracker!E549</f>
        <v>0</v>
      </c>
      <c r="F545" s="32">
        <f>SalesTracker!F549</f>
        <v>0</v>
      </c>
      <c r="G545" s="32">
        <f>SalesTracker!G549</f>
        <v>0</v>
      </c>
      <c r="H545" s="32">
        <f>SalesTracker!H549</f>
        <v>0</v>
      </c>
      <c r="I545" s="32">
        <f>SalesTracker!J549</f>
        <v>0</v>
      </c>
      <c r="J545" s="32">
        <f>SalesTracker!K549</f>
        <v>0</v>
      </c>
      <c r="K545" s="32">
        <f>SalesTracker!L549</f>
        <v>0</v>
      </c>
      <c r="L545" s="32">
        <f>SalesTracker!M549</f>
        <v>0</v>
      </c>
      <c r="M545" s="32">
        <f>SalesTracker!Q549</f>
        <v>0</v>
      </c>
      <c r="N545" s="32">
        <f>SalesTracker!T549</f>
        <v>0</v>
      </c>
      <c r="O545" s="32">
        <f>SalesTracker!W549</f>
        <v>0</v>
      </c>
      <c r="P545" s="32">
        <f>SalesTracker!X549</f>
        <v>0</v>
      </c>
      <c r="Q545" s="194"/>
    </row>
    <row r="546" spans="1:17" s="23" customFormat="1" x14ac:dyDescent="0.25">
      <c r="A546" s="109">
        <f>SalesTracker!B550</f>
        <v>20160542</v>
      </c>
      <c r="B546" s="32"/>
      <c r="C546" s="32">
        <f>SalesTracker!C550</f>
        <v>0</v>
      </c>
      <c r="D546" s="32">
        <f>SalesTracker!D550</f>
        <v>0</v>
      </c>
      <c r="E546" s="32">
        <f>SalesTracker!E550</f>
        <v>0</v>
      </c>
      <c r="F546" s="32">
        <f>SalesTracker!F550</f>
        <v>0</v>
      </c>
      <c r="G546" s="32">
        <f>SalesTracker!G550</f>
        <v>0</v>
      </c>
      <c r="H546" s="32">
        <f>SalesTracker!H550</f>
        <v>0</v>
      </c>
      <c r="I546" s="32">
        <f>SalesTracker!J550</f>
        <v>0</v>
      </c>
      <c r="J546" s="32">
        <f>SalesTracker!K550</f>
        <v>0</v>
      </c>
      <c r="K546" s="32">
        <f>SalesTracker!L550</f>
        <v>0</v>
      </c>
      <c r="L546" s="32">
        <f>SalesTracker!M550</f>
        <v>0</v>
      </c>
      <c r="M546" s="32">
        <f>SalesTracker!Q550</f>
        <v>0</v>
      </c>
      <c r="N546" s="32">
        <f>SalesTracker!T550</f>
        <v>0</v>
      </c>
      <c r="O546" s="32">
        <f>SalesTracker!W550</f>
        <v>0</v>
      </c>
      <c r="P546" s="32">
        <f>SalesTracker!X550</f>
        <v>0</v>
      </c>
      <c r="Q546" s="194"/>
    </row>
    <row r="547" spans="1:17" s="23" customFormat="1" x14ac:dyDescent="0.25">
      <c r="A547" s="109">
        <f>SalesTracker!B551</f>
        <v>20160543</v>
      </c>
      <c r="B547" s="32"/>
      <c r="C547" s="32">
        <f>SalesTracker!C551</f>
        <v>0</v>
      </c>
      <c r="D547" s="32">
        <f>SalesTracker!D551</f>
        <v>0</v>
      </c>
      <c r="E547" s="32">
        <f>SalesTracker!E551</f>
        <v>0</v>
      </c>
      <c r="F547" s="32">
        <f>SalesTracker!F551</f>
        <v>0</v>
      </c>
      <c r="G547" s="32">
        <f>SalesTracker!G551</f>
        <v>0</v>
      </c>
      <c r="H547" s="32">
        <f>SalesTracker!H551</f>
        <v>0</v>
      </c>
      <c r="I547" s="32">
        <f>SalesTracker!J551</f>
        <v>0</v>
      </c>
      <c r="J547" s="32">
        <f>SalesTracker!K551</f>
        <v>0</v>
      </c>
      <c r="K547" s="32">
        <f>SalesTracker!L551</f>
        <v>0</v>
      </c>
      <c r="L547" s="32">
        <f>SalesTracker!M551</f>
        <v>0</v>
      </c>
      <c r="M547" s="32">
        <f>SalesTracker!Q551</f>
        <v>0</v>
      </c>
      <c r="N547" s="32">
        <f>SalesTracker!T551</f>
        <v>0</v>
      </c>
      <c r="O547" s="32">
        <f>SalesTracker!W551</f>
        <v>0</v>
      </c>
      <c r="P547" s="32">
        <f>SalesTracker!X551</f>
        <v>0</v>
      </c>
      <c r="Q547" s="194"/>
    </row>
    <row r="548" spans="1:17" s="23" customFormat="1" x14ac:dyDescent="0.25">
      <c r="A548" s="109">
        <f>SalesTracker!B552</f>
        <v>20160544</v>
      </c>
      <c r="B548" s="32"/>
      <c r="C548" s="32">
        <f>SalesTracker!C552</f>
        <v>0</v>
      </c>
      <c r="D548" s="32">
        <f>SalesTracker!D552</f>
        <v>0</v>
      </c>
      <c r="E548" s="32">
        <f>SalesTracker!E552</f>
        <v>0</v>
      </c>
      <c r="F548" s="32">
        <f>SalesTracker!F552</f>
        <v>0</v>
      </c>
      <c r="G548" s="32">
        <f>SalesTracker!G552</f>
        <v>0</v>
      </c>
      <c r="H548" s="32">
        <f>SalesTracker!H552</f>
        <v>0</v>
      </c>
      <c r="I548" s="32">
        <f>SalesTracker!J552</f>
        <v>0</v>
      </c>
      <c r="J548" s="32">
        <f>SalesTracker!K552</f>
        <v>0</v>
      </c>
      <c r="K548" s="32">
        <f>SalesTracker!L552</f>
        <v>0</v>
      </c>
      <c r="L548" s="32">
        <f>SalesTracker!M552</f>
        <v>0</v>
      </c>
      <c r="M548" s="32">
        <f>SalesTracker!Q552</f>
        <v>0</v>
      </c>
      <c r="N548" s="32">
        <f>SalesTracker!T552</f>
        <v>0</v>
      </c>
      <c r="O548" s="32">
        <f>SalesTracker!W552</f>
        <v>0</v>
      </c>
      <c r="P548" s="32">
        <f>SalesTracker!X552</f>
        <v>0</v>
      </c>
      <c r="Q548" s="194"/>
    </row>
    <row r="549" spans="1:17" s="23" customFormat="1" x14ac:dyDescent="0.25">
      <c r="A549" s="109">
        <f>SalesTracker!B553</f>
        <v>20160545</v>
      </c>
      <c r="B549" s="32"/>
      <c r="C549" s="32">
        <f>SalesTracker!C553</f>
        <v>0</v>
      </c>
      <c r="D549" s="32">
        <f>SalesTracker!D553</f>
        <v>0</v>
      </c>
      <c r="E549" s="32">
        <f>SalesTracker!E553</f>
        <v>0</v>
      </c>
      <c r="F549" s="32">
        <f>SalesTracker!F553</f>
        <v>0</v>
      </c>
      <c r="G549" s="32">
        <f>SalesTracker!G553</f>
        <v>0</v>
      </c>
      <c r="H549" s="32">
        <f>SalesTracker!H553</f>
        <v>0</v>
      </c>
      <c r="I549" s="32">
        <f>SalesTracker!J553</f>
        <v>0</v>
      </c>
      <c r="J549" s="32">
        <f>SalesTracker!K553</f>
        <v>0</v>
      </c>
      <c r="K549" s="32">
        <f>SalesTracker!L553</f>
        <v>0</v>
      </c>
      <c r="L549" s="32">
        <f>SalesTracker!M553</f>
        <v>0</v>
      </c>
      <c r="M549" s="32">
        <f>SalesTracker!Q553</f>
        <v>0</v>
      </c>
      <c r="N549" s="32">
        <f>SalesTracker!T553</f>
        <v>0</v>
      </c>
      <c r="O549" s="32">
        <f>SalesTracker!W553</f>
        <v>0</v>
      </c>
      <c r="P549" s="32">
        <f>SalesTracker!X553</f>
        <v>0</v>
      </c>
      <c r="Q549" s="194"/>
    </row>
    <row r="550" spans="1:17" s="23" customFormat="1" x14ac:dyDescent="0.25">
      <c r="A550" s="109">
        <f>SalesTracker!B554</f>
        <v>20160546</v>
      </c>
      <c r="B550" s="32"/>
      <c r="C550" s="32">
        <f>SalesTracker!C554</f>
        <v>0</v>
      </c>
      <c r="D550" s="32">
        <f>SalesTracker!D554</f>
        <v>0</v>
      </c>
      <c r="E550" s="32">
        <f>SalesTracker!E554</f>
        <v>0</v>
      </c>
      <c r="F550" s="32">
        <f>SalesTracker!F554</f>
        <v>0</v>
      </c>
      <c r="G550" s="32">
        <f>SalesTracker!G554</f>
        <v>0</v>
      </c>
      <c r="H550" s="32">
        <f>SalesTracker!H554</f>
        <v>0</v>
      </c>
      <c r="I550" s="32">
        <f>SalesTracker!J554</f>
        <v>0</v>
      </c>
      <c r="J550" s="32">
        <f>SalesTracker!K554</f>
        <v>0</v>
      </c>
      <c r="K550" s="32">
        <f>SalesTracker!L554</f>
        <v>0</v>
      </c>
      <c r="L550" s="32">
        <f>SalesTracker!M554</f>
        <v>0</v>
      </c>
      <c r="M550" s="32">
        <f>SalesTracker!Q554</f>
        <v>0</v>
      </c>
      <c r="N550" s="32">
        <f>SalesTracker!T554</f>
        <v>0</v>
      </c>
      <c r="O550" s="32">
        <f>SalesTracker!W554</f>
        <v>0</v>
      </c>
      <c r="P550" s="32">
        <f>SalesTracker!X554</f>
        <v>0</v>
      </c>
      <c r="Q550" s="194"/>
    </row>
    <row r="551" spans="1:17" s="23" customFormat="1" x14ac:dyDescent="0.25">
      <c r="A551" s="109">
        <f>SalesTracker!B555</f>
        <v>20160547</v>
      </c>
      <c r="B551" s="32"/>
      <c r="C551" s="32">
        <f>SalesTracker!C555</f>
        <v>0</v>
      </c>
      <c r="D551" s="32">
        <f>SalesTracker!D555</f>
        <v>0</v>
      </c>
      <c r="E551" s="32">
        <f>SalesTracker!E555</f>
        <v>0</v>
      </c>
      <c r="F551" s="32">
        <f>SalesTracker!F555</f>
        <v>0</v>
      </c>
      <c r="G551" s="32">
        <f>SalesTracker!G555</f>
        <v>0</v>
      </c>
      <c r="H551" s="32">
        <f>SalesTracker!H555</f>
        <v>0</v>
      </c>
      <c r="I551" s="32">
        <f>SalesTracker!J555</f>
        <v>0</v>
      </c>
      <c r="J551" s="32">
        <f>SalesTracker!K555</f>
        <v>0</v>
      </c>
      <c r="K551" s="32">
        <f>SalesTracker!L555</f>
        <v>0</v>
      </c>
      <c r="L551" s="32">
        <f>SalesTracker!M555</f>
        <v>0</v>
      </c>
      <c r="M551" s="32">
        <f>SalesTracker!Q555</f>
        <v>0</v>
      </c>
      <c r="N551" s="32">
        <f>SalesTracker!T555</f>
        <v>0</v>
      </c>
      <c r="O551" s="32">
        <f>SalesTracker!W555</f>
        <v>0</v>
      </c>
      <c r="P551" s="32">
        <f>SalesTracker!X555</f>
        <v>0</v>
      </c>
      <c r="Q551" s="194"/>
    </row>
    <row r="552" spans="1:17" s="23" customFormat="1" x14ac:dyDescent="0.25">
      <c r="A552" s="109">
        <f>SalesTracker!B556</f>
        <v>20160548</v>
      </c>
      <c r="B552" s="32"/>
      <c r="C552" s="32">
        <f>SalesTracker!C556</f>
        <v>0</v>
      </c>
      <c r="D552" s="32">
        <f>SalesTracker!D556</f>
        <v>0</v>
      </c>
      <c r="E552" s="32">
        <f>SalesTracker!E556</f>
        <v>0</v>
      </c>
      <c r="F552" s="32">
        <f>SalesTracker!F556</f>
        <v>0</v>
      </c>
      <c r="G552" s="32">
        <f>SalesTracker!G556</f>
        <v>0</v>
      </c>
      <c r="H552" s="32">
        <f>SalesTracker!H556</f>
        <v>0</v>
      </c>
      <c r="I552" s="32">
        <f>SalesTracker!J556</f>
        <v>0</v>
      </c>
      <c r="J552" s="32">
        <f>SalesTracker!K556</f>
        <v>0</v>
      </c>
      <c r="K552" s="32">
        <f>SalesTracker!L556</f>
        <v>0</v>
      </c>
      <c r="L552" s="32">
        <f>SalesTracker!M556</f>
        <v>0</v>
      </c>
      <c r="M552" s="32">
        <f>SalesTracker!Q556</f>
        <v>0</v>
      </c>
      <c r="N552" s="32">
        <f>SalesTracker!T556</f>
        <v>0</v>
      </c>
      <c r="O552" s="32">
        <f>SalesTracker!W556</f>
        <v>0</v>
      </c>
      <c r="P552" s="32">
        <f>SalesTracker!X556</f>
        <v>0</v>
      </c>
      <c r="Q552" s="194"/>
    </row>
    <row r="553" spans="1:17" s="23" customFormat="1" x14ac:dyDescent="0.25">
      <c r="A553" s="109">
        <f>SalesTracker!B557</f>
        <v>20160549</v>
      </c>
      <c r="B553" s="32"/>
      <c r="C553" s="32">
        <f>SalesTracker!C557</f>
        <v>0</v>
      </c>
      <c r="D553" s="32">
        <f>SalesTracker!D557</f>
        <v>0</v>
      </c>
      <c r="E553" s="32">
        <f>SalesTracker!E557</f>
        <v>0</v>
      </c>
      <c r="F553" s="32">
        <f>SalesTracker!F557</f>
        <v>0</v>
      </c>
      <c r="G553" s="32">
        <f>SalesTracker!G557</f>
        <v>0</v>
      </c>
      <c r="H553" s="32">
        <f>SalesTracker!H557</f>
        <v>0</v>
      </c>
      <c r="I553" s="32">
        <f>SalesTracker!J557</f>
        <v>0</v>
      </c>
      <c r="J553" s="32">
        <f>SalesTracker!K557</f>
        <v>0</v>
      </c>
      <c r="K553" s="32">
        <f>SalesTracker!L557</f>
        <v>0</v>
      </c>
      <c r="L553" s="32">
        <f>SalesTracker!M557</f>
        <v>0</v>
      </c>
      <c r="M553" s="32">
        <f>SalesTracker!Q557</f>
        <v>0</v>
      </c>
      <c r="N553" s="32">
        <f>SalesTracker!T557</f>
        <v>0</v>
      </c>
      <c r="O553" s="32">
        <f>SalesTracker!W557</f>
        <v>0</v>
      </c>
      <c r="P553" s="32">
        <f>SalesTracker!X557</f>
        <v>0</v>
      </c>
      <c r="Q553" s="194"/>
    </row>
    <row r="554" spans="1:17" s="23" customFormat="1" x14ac:dyDescent="0.25">
      <c r="A554" s="109">
        <f>SalesTracker!B558</f>
        <v>20160550</v>
      </c>
      <c r="B554" s="32"/>
      <c r="C554" s="32">
        <f>SalesTracker!C558</f>
        <v>0</v>
      </c>
      <c r="D554" s="32">
        <f>SalesTracker!D558</f>
        <v>0</v>
      </c>
      <c r="E554" s="32">
        <f>SalesTracker!E558</f>
        <v>0</v>
      </c>
      <c r="F554" s="32">
        <f>SalesTracker!F558</f>
        <v>0</v>
      </c>
      <c r="G554" s="32">
        <f>SalesTracker!G558</f>
        <v>0</v>
      </c>
      <c r="H554" s="32">
        <f>SalesTracker!H558</f>
        <v>0</v>
      </c>
      <c r="I554" s="32">
        <f>SalesTracker!J558</f>
        <v>0</v>
      </c>
      <c r="J554" s="32">
        <f>SalesTracker!K558</f>
        <v>0</v>
      </c>
      <c r="K554" s="32">
        <f>SalesTracker!L558</f>
        <v>0</v>
      </c>
      <c r="L554" s="32">
        <f>SalesTracker!M558</f>
        <v>0</v>
      </c>
      <c r="M554" s="32">
        <f>SalesTracker!Q558</f>
        <v>0</v>
      </c>
      <c r="N554" s="32">
        <f>SalesTracker!T558</f>
        <v>0</v>
      </c>
      <c r="O554" s="32">
        <f>SalesTracker!W558</f>
        <v>0</v>
      </c>
      <c r="P554" s="32">
        <f>SalesTracker!X558</f>
        <v>0</v>
      </c>
      <c r="Q554" s="194"/>
    </row>
    <row r="555" spans="1:17" s="23" customFormat="1" x14ac:dyDescent="0.25">
      <c r="A555" s="109">
        <f>SalesTracker!B559</f>
        <v>20160551</v>
      </c>
      <c r="B555" s="32"/>
      <c r="C555" s="32">
        <f>SalesTracker!C559</f>
        <v>0</v>
      </c>
      <c r="D555" s="32">
        <f>SalesTracker!D559</f>
        <v>0</v>
      </c>
      <c r="E555" s="32">
        <f>SalesTracker!E559</f>
        <v>0</v>
      </c>
      <c r="F555" s="32">
        <f>SalesTracker!F559</f>
        <v>0</v>
      </c>
      <c r="G555" s="32">
        <f>SalesTracker!G559</f>
        <v>0</v>
      </c>
      <c r="H555" s="32">
        <f>SalesTracker!H559</f>
        <v>0</v>
      </c>
      <c r="I555" s="32">
        <f>SalesTracker!J559</f>
        <v>0</v>
      </c>
      <c r="J555" s="32">
        <f>SalesTracker!K559</f>
        <v>0</v>
      </c>
      <c r="K555" s="32">
        <f>SalesTracker!L559</f>
        <v>0</v>
      </c>
      <c r="L555" s="32">
        <f>SalesTracker!M559</f>
        <v>0</v>
      </c>
      <c r="M555" s="32">
        <f>SalesTracker!Q559</f>
        <v>0</v>
      </c>
      <c r="N555" s="32">
        <f>SalesTracker!T559</f>
        <v>0</v>
      </c>
      <c r="O555" s="32">
        <f>SalesTracker!W559</f>
        <v>0</v>
      </c>
      <c r="P555" s="32">
        <f>SalesTracker!X559</f>
        <v>0</v>
      </c>
      <c r="Q555" s="194"/>
    </row>
    <row r="556" spans="1:17" s="23" customFormat="1" x14ac:dyDescent="0.25">
      <c r="A556" s="109">
        <f>SalesTracker!B560</f>
        <v>20160552</v>
      </c>
      <c r="B556" s="32"/>
      <c r="C556" s="32">
        <f>SalesTracker!C560</f>
        <v>0</v>
      </c>
      <c r="D556" s="32">
        <f>SalesTracker!D560</f>
        <v>0</v>
      </c>
      <c r="E556" s="32">
        <f>SalesTracker!E560</f>
        <v>0</v>
      </c>
      <c r="F556" s="32">
        <f>SalesTracker!F560</f>
        <v>0</v>
      </c>
      <c r="G556" s="32">
        <f>SalesTracker!G560</f>
        <v>0</v>
      </c>
      <c r="H556" s="32">
        <f>SalesTracker!H560</f>
        <v>0</v>
      </c>
      <c r="I556" s="32">
        <f>SalesTracker!J560</f>
        <v>0</v>
      </c>
      <c r="J556" s="32">
        <f>SalesTracker!K560</f>
        <v>0</v>
      </c>
      <c r="K556" s="32">
        <f>SalesTracker!L560</f>
        <v>0</v>
      </c>
      <c r="L556" s="32">
        <f>SalesTracker!M560</f>
        <v>0</v>
      </c>
      <c r="M556" s="32">
        <f>SalesTracker!Q560</f>
        <v>0</v>
      </c>
      <c r="N556" s="32">
        <f>SalesTracker!T560</f>
        <v>0</v>
      </c>
      <c r="O556" s="32">
        <f>SalesTracker!W560</f>
        <v>0</v>
      </c>
      <c r="P556" s="32">
        <f>SalesTracker!X560</f>
        <v>0</v>
      </c>
      <c r="Q556" s="194"/>
    </row>
    <row r="557" spans="1:17" s="23" customFormat="1" x14ac:dyDescent="0.25">
      <c r="A557" s="109">
        <f>SalesTracker!B561</f>
        <v>20160553</v>
      </c>
      <c r="B557" s="32"/>
      <c r="C557" s="32">
        <f>SalesTracker!C561</f>
        <v>0</v>
      </c>
      <c r="D557" s="32">
        <f>SalesTracker!D561</f>
        <v>0</v>
      </c>
      <c r="E557" s="32">
        <f>SalesTracker!E561</f>
        <v>0</v>
      </c>
      <c r="F557" s="32">
        <f>SalesTracker!F561</f>
        <v>0</v>
      </c>
      <c r="G557" s="32">
        <f>SalesTracker!G561</f>
        <v>0</v>
      </c>
      <c r="H557" s="32">
        <f>SalesTracker!H561</f>
        <v>0</v>
      </c>
      <c r="I557" s="32">
        <f>SalesTracker!J561</f>
        <v>0</v>
      </c>
      <c r="J557" s="32">
        <f>SalesTracker!K561</f>
        <v>0</v>
      </c>
      <c r="K557" s="32">
        <f>SalesTracker!L561</f>
        <v>0</v>
      </c>
      <c r="L557" s="32">
        <f>SalesTracker!M561</f>
        <v>0</v>
      </c>
      <c r="M557" s="32">
        <f>SalesTracker!Q561</f>
        <v>0</v>
      </c>
      <c r="N557" s="32">
        <f>SalesTracker!T561</f>
        <v>0</v>
      </c>
      <c r="O557" s="32">
        <f>SalesTracker!W561</f>
        <v>0</v>
      </c>
      <c r="P557" s="32">
        <f>SalesTracker!X561</f>
        <v>0</v>
      </c>
      <c r="Q557" s="194"/>
    </row>
    <row r="558" spans="1:17" s="23" customFormat="1" x14ac:dyDescent="0.25">
      <c r="A558" s="109">
        <f>SalesTracker!B562</f>
        <v>20160554</v>
      </c>
      <c r="B558" s="32"/>
      <c r="C558" s="32">
        <f>SalesTracker!C562</f>
        <v>0</v>
      </c>
      <c r="D558" s="32">
        <f>SalesTracker!D562</f>
        <v>0</v>
      </c>
      <c r="E558" s="32">
        <f>SalesTracker!E562</f>
        <v>0</v>
      </c>
      <c r="F558" s="32">
        <f>SalesTracker!F562</f>
        <v>0</v>
      </c>
      <c r="G558" s="32">
        <f>SalesTracker!G562</f>
        <v>0</v>
      </c>
      <c r="H558" s="32">
        <f>SalesTracker!H562</f>
        <v>0</v>
      </c>
      <c r="I558" s="32">
        <f>SalesTracker!J562</f>
        <v>0</v>
      </c>
      <c r="J558" s="32">
        <f>SalesTracker!K562</f>
        <v>0</v>
      </c>
      <c r="K558" s="32">
        <f>SalesTracker!L562</f>
        <v>0</v>
      </c>
      <c r="L558" s="32">
        <f>SalesTracker!M562</f>
        <v>0</v>
      </c>
      <c r="M558" s="32">
        <f>SalesTracker!Q562</f>
        <v>0</v>
      </c>
      <c r="N558" s="32">
        <f>SalesTracker!T562</f>
        <v>0</v>
      </c>
      <c r="O558" s="32">
        <f>SalesTracker!W562</f>
        <v>0</v>
      </c>
      <c r="P558" s="32">
        <f>SalesTracker!X562</f>
        <v>0</v>
      </c>
      <c r="Q558" s="194"/>
    </row>
    <row r="559" spans="1:17" s="23" customFormat="1" x14ac:dyDescent="0.25">
      <c r="A559" s="109">
        <f>SalesTracker!B563</f>
        <v>20160555</v>
      </c>
      <c r="B559" s="32"/>
      <c r="C559" s="32">
        <f>SalesTracker!C563</f>
        <v>0</v>
      </c>
      <c r="D559" s="32">
        <f>SalesTracker!D563</f>
        <v>0</v>
      </c>
      <c r="E559" s="32">
        <f>SalesTracker!E563</f>
        <v>0</v>
      </c>
      <c r="F559" s="32">
        <f>SalesTracker!F563</f>
        <v>0</v>
      </c>
      <c r="G559" s="32">
        <f>SalesTracker!G563</f>
        <v>0</v>
      </c>
      <c r="H559" s="32">
        <f>SalesTracker!H563</f>
        <v>0</v>
      </c>
      <c r="I559" s="32">
        <f>SalesTracker!J563</f>
        <v>0</v>
      </c>
      <c r="J559" s="32">
        <f>SalesTracker!K563</f>
        <v>0</v>
      </c>
      <c r="K559" s="32">
        <f>SalesTracker!L563</f>
        <v>0</v>
      </c>
      <c r="L559" s="32">
        <f>SalesTracker!M563</f>
        <v>0</v>
      </c>
      <c r="M559" s="32">
        <f>SalesTracker!Q563</f>
        <v>0</v>
      </c>
      <c r="N559" s="32">
        <f>SalesTracker!T563</f>
        <v>0</v>
      </c>
      <c r="O559" s="32">
        <f>SalesTracker!W563</f>
        <v>0</v>
      </c>
      <c r="P559" s="32">
        <f>SalesTracker!X563</f>
        <v>0</v>
      </c>
      <c r="Q559" s="194"/>
    </row>
    <row r="560" spans="1:17" s="23" customFormat="1" x14ac:dyDescent="0.25">
      <c r="A560" s="109">
        <f>SalesTracker!B564</f>
        <v>20160556</v>
      </c>
      <c r="B560" s="32"/>
      <c r="C560" s="32">
        <f>SalesTracker!C564</f>
        <v>0</v>
      </c>
      <c r="D560" s="32">
        <f>SalesTracker!D564</f>
        <v>0</v>
      </c>
      <c r="E560" s="32">
        <f>SalesTracker!E564</f>
        <v>0</v>
      </c>
      <c r="F560" s="32">
        <f>SalesTracker!F564</f>
        <v>0</v>
      </c>
      <c r="G560" s="32">
        <f>SalesTracker!G564</f>
        <v>0</v>
      </c>
      <c r="H560" s="32">
        <f>SalesTracker!H564</f>
        <v>0</v>
      </c>
      <c r="I560" s="32">
        <f>SalesTracker!J564</f>
        <v>0</v>
      </c>
      <c r="J560" s="32">
        <f>SalesTracker!K564</f>
        <v>0</v>
      </c>
      <c r="K560" s="32">
        <f>SalesTracker!L564</f>
        <v>0</v>
      </c>
      <c r="L560" s="32">
        <f>SalesTracker!M564</f>
        <v>0</v>
      </c>
      <c r="M560" s="32">
        <f>SalesTracker!Q564</f>
        <v>0</v>
      </c>
      <c r="N560" s="32">
        <f>SalesTracker!T564</f>
        <v>0</v>
      </c>
      <c r="O560" s="32">
        <f>SalesTracker!W564</f>
        <v>0</v>
      </c>
      <c r="P560" s="32">
        <f>SalesTracker!X564</f>
        <v>0</v>
      </c>
      <c r="Q560" s="194"/>
    </row>
    <row r="561" spans="1:17" s="23" customFormat="1" x14ac:dyDescent="0.25">
      <c r="A561" s="109">
        <f>SalesTracker!B565</f>
        <v>20160557</v>
      </c>
      <c r="B561" s="32"/>
      <c r="C561" s="32">
        <f>SalesTracker!C565</f>
        <v>0</v>
      </c>
      <c r="D561" s="32">
        <f>SalesTracker!D565</f>
        <v>0</v>
      </c>
      <c r="E561" s="32">
        <f>SalesTracker!E565</f>
        <v>0</v>
      </c>
      <c r="F561" s="32">
        <f>SalesTracker!F565</f>
        <v>0</v>
      </c>
      <c r="G561" s="32">
        <f>SalesTracker!G565</f>
        <v>0</v>
      </c>
      <c r="H561" s="32">
        <f>SalesTracker!H565</f>
        <v>0</v>
      </c>
      <c r="I561" s="32">
        <f>SalesTracker!J565</f>
        <v>0</v>
      </c>
      <c r="J561" s="32">
        <f>SalesTracker!K565</f>
        <v>0</v>
      </c>
      <c r="K561" s="32">
        <f>SalesTracker!L565</f>
        <v>0</v>
      </c>
      <c r="L561" s="32">
        <f>SalesTracker!M565</f>
        <v>0</v>
      </c>
      <c r="M561" s="32">
        <f>SalesTracker!Q565</f>
        <v>0</v>
      </c>
      <c r="N561" s="32">
        <f>SalesTracker!T565</f>
        <v>0</v>
      </c>
      <c r="O561" s="32">
        <f>SalesTracker!W565</f>
        <v>0</v>
      </c>
      <c r="P561" s="32">
        <f>SalesTracker!X565</f>
        <v>0</v>
      </c>
      <c r="Q561" s="194"/>
    </row>
    <row r="562" spans="1:17" s="23" customFormat="1" x14ac:dyDescent="0.25">
      <c r="A562" s="109">
        <f>SalesTracker!B566</f>
        <v>20160558</v>
      </c>
      <c r="B562" s="32"/>
      <c r="C562" s="32">
        <f>SalesTracker!C566</f>
        <v>0</v>
      </c>
      <c r="D562" s="32">
        <f>SalesTracker!D566</f>
        <v>0</v>
      </c>
      <c r="E562" s="32">
        <f>SalesTracker!E566</f>
        <v>0</v>
      </c>
      <c r="F562" s="32">
        <f>SalesTracker!F566</f>
        <v>0</v>
      </c>
      <c r="G562" s="32">
        <f>SalesTracker!G566</f>
        <v>0</v>
      </c>
      <c r="H562" s="32">
        <f>SalesTracker!H566</f>
        <v>0</v>
      </c>
      <c r="I562" s="32">
        <f>SalesTracker!J566</f>
        <v>0</v>
      </c>
      <c r="J562" s="32">
        <f>SalesTracker!K566</f>
        <v>0</v>
      </c>
      <c r="K562" s="32">
        <f>SalesTracker!L566</f>
        <v>0</v>
      </c>
      <c r="L562" s="32">
        <f>SalesTracker!M566</f>
        <v>0</v>
      </c>
      <c r="M562" s="32">
        <f>SalesTracker!Q566</f>
        <v>0</v>
      </c>
      <c r="N562" s="32">
        <f>SalesTracker!T566</f>
        <v>0</v>
      </c>
      <c r="O562" s="32">
        <f>SalesTracker!W566</f>
        <v>0</v>
      </c>
      <c r="P562" s="32">
        <f>SalesTracker!X566</f>
        <v>0</v>
      </c>
      <c r="Q562" s="194"/>
    </row>
    <row r="563" spans="1:17" s="23" customFormat="1" x14ac:dyDescent="0.25">
      <c r="A563" s="109">
        <f>SalesTracker!B567</f>
        <v>20160559</v>
      </c>
      <c r="B563" s="32"/>
      <c r="C563" s="32">
        <f>SalesTracker!C567</f>
        <v>0</v>
      </c>
      <c r="D563" s="32">
        <f>SalesTracker!D567</f>
        <v>0</v>
      </c>
      <c r="E563" s="32">
        <f>SalesTracker!E567</f>
        <v>0</v>
      </c>
      <c r="F563" s="32">
        <f>SalesTracker!F567</f>
        <v>0</v>
      </c>
      <c r="G563" s="32">
        <f>SalesTracker!G567</f>
        <v>0</v>
      </c>
      <c r="H563" s="32">
        <f>SalesTracker!H567</f>
        <v>0</v>
      </c>
      <c r="I563" s="32">
        <f>SalesTracker!J567</f>
        <v>0</v>
      </c>
      <c r="J563" s="32">
        <f>SalesTracker!K567</f>
        <v>0</v>
      </c>
      <c r="K563" s="32">
        <f>SalesTracker!L567</f>
        <v>0</v>
      </c>
      <c r="L563" s="32">
        <f>SalesTracker!M567</f>
        <v>0</v>
      </c>
      <c r="M563" s="32">
        <f>SalesTracker!Q567</f>
        <v>0</v>
      </c>
      <c r="N563" s="32">
        <f>SalesTracker!T567</f>
        <v>0</v>
      </c>
      <c r="O563" s="32">
        <f>SalesTracker!W567</f>
        <v>0</v>
      </c>
      <c r="P563" s="32">
        <f>SalesTracker!X567</f>
        <v>0</v>
      </c>
      <c r="Q563" s="194"/>
    </row>
    <row r="564" spans="1:17" s="23" customFormat="1" x14ac:dyDescent="0.25">
      <c r="A564" s="109">
        <f>SalesTracker!B568</f>
        <v>20160560</v>
      </c>
      <c r="B564" s="32"/>
      <c r="C564" s="32">
        <f>SalesTracker!C568</f>
        <v>0</v>
      </c>
      <c r="D564" s="32">
        <f>SalesTracker!D568</f>
        <v>0</v>
      </c>
      <c r="E564" s="32">
        <f>SalesTracker!E568</f>
        <v>0</v>
      </c>
      <c r="F564" s="32">
        <f>SalesTracker!F568</f>
        <v>0</v>
      </c>
      <c r="G564" s="32">
        <f>SalesTracker!G568</f>
        <v>0</v>
      </c>
      <c r="H564" s="32">
        <f>SalesTracker!H568</f>
        <v>0</v>
      </c>
      <c r="I564" s="32">
        <f>SalesTracker!J568</f>
        <v>0</v>
      </c>
      <c r="J564" s="32">
        <f>SalesTracker!K568</f>
        <v>0</v>
      </c>
      <c r="K564" s="32">
        <f>SalesTracker!L568</f>
        <v>0</v>
      </c>
      <c r="L564" s="32">
        <f>SalesTracker!M568</f>
        <v>0</v>
      </c>
      <c r="M564" s="32">
        <f>SalesTracker!Q568</f>
        <v>0</v>
      </c>
      <c r="N564" s="32">
        <f>SalesTracker!T568</f>
        <v>0</v>
      </c>
      <c r="O564" s="32">
        <f>SalesTracker!W568</f>
        <v>0</v>
      </c>
      <c r="P564" s="32">
        <f>SalesTracker!X568</f>
        <v>0</v>
      </c>
      <c r="Q564" s="194"/>
    </row>
    <row r="565" spans="1:17" s="23" customFormat="1" x14ac:dyDescent="0.25">
      <c r="A565" s="109">
        <f>SalesTracker!B569</f>
        <v>20160561</v>
      </c>
      <c r="B565" s="32"/>
      <c r="C565" s="32">
        <f>SalesTracker!C569</f>
        <v>0</v>
      </c>
      <c r="D565" s="32">
        <f>SalesTracker!D569</f>
        <v>0</v>
      </c>
      <c r="E565" s="32">
        <f>SalesTracker!E569</f>
        <v>0</v>
      </c>
      <c r="F565" s="32">
        <f>SalesTracker!F569</f>
        <v>0</v>
      </c>
      <c r="G565" s="32">
        <f>SalesTracker!G569</f>
        <v>0</v>
      </c>
      <c r="H565" s="32">
        <f>SalesTracker!H569</f>
        <v>0</v>
      </c>
      <c r="I565" s="32">
        <f>SalesTracker!J569</f>
        <v>0</v>
      </c>
      <c r="J565" s="32">
        <f>SalesTracker!K569</f>
        <v>0</v>
      </c>
      <c r="K565" s="32">
        <f>SalesTracker!L569</f>
        <v>0</v>
      </c>
      <c r="L565" s="32">
        <f>SalesTracker!M569</f>
        <v>0</v>
      </c>
      <c r="M565" s="32">
        <f>SalesTracker!Q569</f>
        <v>0</v>
      </c>
      <c r="N565" s="32">
        <f>SalesTracker!T569</f>
        <v>0</v>
      </c>
      <c r="O565" s="32">
        <f>SalesTracker!W569</f>
        <v>0</v>
      </c>
      <c r="P565" s="32">
        <f>SalesTracker!X569</f>
        <v>0</v>
      </c>
      <c r="Q565" s="194"/>
    </row>
    <row r="566" spans="1:17" s="23" customFormat="1" x14ac:dyDescent="0.25">
      <c r="A566" s="109">
        <f>SalesTracker!B570</f>
        <v>20160562</v>
      </c>
      <c r="B566" s="32"/>
      <c r="C566" s="32">
        <f>SalesTracker!C570</f>
        <v>0</v>
      </c>
      <c r="D566" s="32">
        <f>SalesTracker!D570</f>
        <v>0</v>
      </c>
      <c r="E566" s="32">
        <f>SalesTracker!E570</f>
        <v>0</v>
      </c>
      <c r="F566" s="32">
        <f>SalesTracker!F570</f>
        <v>0</v>
      </c>
      <c r="G566" s="32">
        <f>SalesTracker!G570</f>
        <v>0</v>
      </c>
      <c r="H566" s="32">
        <f>SalesTracker!H570</f>
        <v>0</v>
      </c>
      <c r="I566" s="32">
        <f>SalesTracker!J570</f>
        <v>0</v>
      </c>
      <c r="J566" s="32">
        <f>SalesTracker!K570</f>
        <v>0</v>
      </c>
      <c r="K566" s="32">
        <f>SalesTracker!L570</f>
        <v>0</v>
      </c>
      <c r="L566" s="32">
        <f>SalesTracker!M570</f>
        <v>0</v>
      </c>
      <c r="M566" s="32">
        <f>SalesTracker!Q570</f>
        <v>0</v>
      </c>
      <c r="N566" s="32">
        <f>SalesTracker!T570</f>
        <v>0</v>
      </c>
      <c r="O566" s="32">
        <f>SalesTracker!W570</f>
        <v>0</v>
      </c>
      <c r="P566" s="32">
        <f>SalesTracker!X570</f>
        <v>0</v>
      </c>
      <c r="Q566" s="194"/>
    </row>
    <row r="567" spans="1:17" s="23" customFormat="1" x14ac:dyDescent="0.25">
      <c r="A567" s="109">
        <f>SalesTracker!B571</f>
        <v>20160563</v>
      </c>
      <c r="B567" s="32"/>
      <c r="C567" s="32">
        <f>SalesTracker!C571</f>
        <v>0</v>
      </c>
      <c r="D567" s="32">
        <f>SalesTracker!D571</f>
        <v>0</v>
      </c>
      <c r="E567" s="32">
        <f>SalesTracker!E571</f>
        <v>0</v>
      </c>
      <c r="F567" s="32">
        <f>SalesTracker!F571</f>
        <v>0</v>
      </c>
      <c r="G567" s="32">
        <f>SalesTracker!G571</f>
        <v>0</v>
      </c>
      <c r="H567" s="32">
        <f>SalesTracker!H571</f>
        <v>0</v>
      </c>
      <c r="I567" s="32">
        <f>SalesTracker!J571</f>
        <v>0</v>
      </c>
      <c r="J567" s="32">
        <f>SalesTracker!K571</f>
        <v>0</v>
      </c>
      <c r="K567" s="32">
        <f>SalesTracker!L571</f>
        <v>0</v>
      </c>
      <c r="L567" s="32">
        <f>SalesTracker!M571</f>
        <v>0</v>
      </c>
      <c r="M567" s="32">
        <f>SalesTracker!Q571</f>
        <v>0</v>
      </c>
      <c r="N567" s="32">
        <f>SalesTracker!T571</f>
        <v>0</v>
      </c>
      <c r="O567" s="32">
        <f>SalesTracker!W571</f>
        <v>0</v>
      </c>
      <c r="P567" s="32">
        <f>SalesTracker!X571</f>
        <v>0</v>
      </c>
      <c r="Q567" s="194"/>
    </row>
    <row r="568" spans="1:17" s="23" customFormat="1" x14ac:dyDescent="0.25">
      <c r="A568" s="109">
        <f>SalesTracker!B572</f>
        <v>20160564</v>
      </c>
      <c r="B568" s="32"/>
      <c r="C568" s="32">
        <f>SalesTracker!C572</f>
        <v>0</v>
      </c>
      <c r="D568" s="32">
        <f>SalesTracker!D572</f>
        <v>0</v>
      </c>
      <c r="E568" s="32">
        <f>SalesTracker!E572</f>
        <v>0</v>
      </c>
      <c r="F568" s="32">
        <f>SalesTracker!F572</f>
        <v>0</v>
      </c>
      <c r="G568" s="32">
        <f>SalesTracker!G572</f>
        <v>0</v>
      </c>
      <c r="H568" s="32">
        <f>SalesTracker!H572</f>
        <v>0</v>
      </c>
      <c r="I568" s="32">
        <f>SalesTracker!J572</f>
        <v>0</v>
      </c>
      <c r="J568" s="32">
        <f>SalesTracker!K572</f>
        <v>0</v>
      </c>
      <c r="K568" s="32">
        <f>SalesTracker!L572</f>
        <v>0</v>
      </c>
      <c r="L568" s="32">
        <f>SalesTracker!M572</f>
        <v>0</v>
      </c>
      <c r="M568" s="32">
        <f>SalesTracker!Q572</f>
        <v>0</v>
      </c>
      <c r="N568" s="32">
        <f>SalesTracker!T572</f>
        <v>0</v>
      </c>
      <c r="O568" s="32">
        <f>SalesTracker!W572</f>
        <v>0</v>
      </c>
      <c r="P568" s="32">
        <f>SalesTracker!X572</f>
        <v>0</v>
      </c>
      <c r="Q568" s="194"/>
    </row>
    <row r="569" spans="1:17" s="23" customFormat="1" x14ac:dyDescent="0.25">
      <c r="A569" s="109">
        <f>SalesTracker!B573</f>
        <v>20160565</v>
      </c>
      <c r="B569" s="32"/>
      <c r="C569" s="32">
        <f>SalesTracker!C573</f>
        <v>0</v>
      </c>
      <c r="D569" s="32">
        <f>SalesTracker!D573</f>
        <v>0</v>
      </c>
      <c r="E569" s="32">
        <f>SalesTracker!E573</f>
        <v>0</v>
      </c>
      <c r="F569" s="32">
        <f>SalesTracker!F573</f>
        <v>0</v>
      </c>
      <c r="G569" s="32">
        <f>SalesTracker!G573</f>
        <v>0</v>
      </c>
      <c r="H569" s="32">
        <f>SalesTracker!H573</f>
        <v>0</v>
      </c>
      <c r="I569" s="32">
        <f>SalesTracker!J573</f>
        <v>0</v>
      </c>
      <c r="J569" s="32">
        <f>SalesTracker!K573</f>
        <v>0</v>
      </c>
      <c r="K569" s="32">
        <f>SalesTracker!L573</f>
        <v>0</v>
      </c>
      <c r="L569" s="32">
        <f>SalesTracker!M573</f>
        <v>0</v>
      </c>
      <c r="M569" s="32">
        <f>SalesTracker!Q573</f>
        <v>0</v>
      </c>
      <c r="N569" s="32">
        <f>SalesTracker!T573</f>
        <v>0</v>
      </c>
      <c r="O569" s="32">
        <f>SalesTracker!W573</f>
        <v>0</v>
      </c>
      <c r="P569" s="32">
        <f>SalesTracker!X573</f>
        <v>0</v>
      </c>
      <c r="Q569" s="194"/>
    </row>
    <row r="570" spans="1:17" s="23" customFormat="1" x14ac:dyDescent="0.25">
      <c r="A570" s="109">
        <f>SalesTracker!B574</f>
        <v>20160566</v>
      </c>
      <c r="B570" s="32"/>
      <c r="C570" s="32">
        <f>SalesTracker!C574</f>
        <v>0</v>
      </c>
      <c r="D570" s="32">
        <f>SalesTracker!D574</f>
        <v>0</v>
      </c>
      <c r="E570" s="32">
        <f>SalesTracker!E574</f>
        <v>0</v>
      </c>
      <c r="F570" s="32">
        <f>SalesTracker!F574</f>
        <v>0</v>
      </c>
      <c r="G570" s="32">
        <f>SalesTracker!G574</f>
        <v>0</v>
      </c>
      <c r="H570" s="32">
        <f>SalesTracker!H574</f>
        <v>0</v>
      </c>
      <c r="I570" s="32">
        <f>SalesTracker!J574</f>
        <v>0</v>
      </c>
      <c r="J570" s="32">
        <f>SalesTracker!K574</f>
        <v>0</v>
      </c>
      <c r="K570" s="32">
        <f>SalesTracker!L574</f>
        <v>0</v>
      </c>
      <c r="L570" s="32">
        <f>SalesTracker!M574</f>
        <v>0</v>
      </c>
      <c r="M570" s="32">
        <f>SalesTracker!Q574</f>
        <v>0</v>
      </c>
      <c r="N570" s="32">
        <f>SalesTracker!T574</f>
        <v>0</v>
      </c>
      <c r="O570" s="32">
        <f>SalesTracker!W574</f>
        <v>0</v>
      </c>
      <c r="P570" s="32">
        <f>SalesTracker!X574</f>
        <v>0</v>
      </c>
      <c r="Q570" s="194"/>
    </row>
    <row r="571" spans="1:17" s="23" customFormat="1" x14ac:dyDescent="0.25">
      <c r="A571" s="109">
        <f>SalesTracker!B575</f>
        <v>20160567</v>
      </c>
      <c r="B571" s="32"/>
      <c r="C571" s="32">
        <f>SalesTracker!C575</f>
        <v>0</v>
      </c>
      <c r="D571" s="32">
        <f>SalesTracker!D575</f>
        <v>0</v>
      </c>
      <c r="E571" s="32">
        <f>SalesTracker!E575</f>
        <v>0</v>
      </c>
      <c r="F571" s="32">
        <f>SalesTracker!F575</f>
        <v>0</v>
      </c>
      <c r="G571" s="32">
        <f>SalesTracker!G575</f>
        <v>0</v>
      </c>
      <c r="H571" s="32">
        <f>SalesTracker!H575</f>
        <v>0</v>
      </c>
      <c r="I571" s="32">
        <f>SalesTracker!J575</f>
        <v>0</v>
      </c>
      <c r="J571" s="32">
        <f>SalesTracker!K575</f>
        <v>0</v>
      </c>
      <c r="K571" s="32">
        <f>SalesTracker!L575</f>
        <v>0</v>
      </c>
      <c r="L571" s="32">
        <f>SalesTracker!M575</f>
        <v>0</v>
      </c>
      <c r="M571" s="32">
        <f>SalesTracker!Q575</f>
        <v>0</v>
      </c>
      <c r="N571" s="32">
        <f>SalesTracker!T575</f>
        <v>0</v>
      </c>
      <c r="O571" s="32">
        <f>SalesTracker!W575</f>
        <v>0</v>
      </c>
      <c r="P571" s="32">
        <f>SalesTracker!X575</f>
        <v>0</v>
      </c>
      <c r="Q571" s="194"/>
    </row>
    <row r="572" spans="1:17" s="23" customFormat="1" x14ac:dyDescent="0.25">
      <c r="A572" s="109">
        <f>SalesTracker!B576</f>
        <v>20160568</v>
      </c>
      <c r="B572" s="32"/>
      <c r="C572" s="32">
        <f>SalesTracker!C576</f>
        <v>0</v>
      </c>
      <c r="D572" s="32">
        <f>SalesTracker!D576</f>
        <v>0</v>
      </c>
      <c r="E572" s="32">
        <f>SalesTracker!E576</f>
        <v>0</v>
      </c>
      <c r="F572" s="32">
        <f>SalesTracker!F576</f>
        <v>0</v>
      </c>
      <c r="G572" s="32">
        <f>SalesTracker!G576</f>
        <v>0</v>
      </c>
      <c r="H572" s="32">
        <f>SalesTracker!H576</f>
        <v>0</v>
      </c>
      <c r="I572" s="32">
        <f>SalesTracker!J576</f>
        <v>0</v>
      </c>
      <c r="J572" s="32">
        <f>SalesTracker!K576</f>
        <v>0</v>
      </c>
      <c r="K572" s="32">
        <f>SalesTracker!L576</f>
        <v>0</v>
      </c>
      <c r="L572" s="32">
        <f>SalesTracker!M576</f>
        <v>0</v>
      </c>
      <c r="M572" s="32">
        <f>SalesTracker!Q576</f>
        <v>0</v>
      </c>
      <c r="N572" s="32">
        <f>SalesTracker!T576</f>
        <v>0</v>
      </c>
      <c r="O572" s="32">
        <f>SalesTracker!W576</f>
        <v>0</v>
      </c>
      <c r="P572" s="32">
        <f>SalesTracker!X576</f>
        <v>0</v>
      </c>
      <c r="Q572" s="194"/>
    </row>
    <row r="573" spans="1:17" s="23" customFormat="1" x14ac:dyDescent="0.25">
      <c r="A573" s="109">
        <f>SalesTracker!B577</f>
        <v>20160569</v>
      </c>
      <c r="B573" s="32"/>
      <c r="C573" s="32">
        <f>SalesTracker!C577</f>
        <v>0</v>
      </c>
      <c r="D573" s="32">
        <f>SalesTracker!D577</f>
        <v>0</v>
      </c>
      <c r="E573" s="32">
        <f>SalesTracker!E577</f>
        <v>0</v>
      </c>
      <c r="F573" s="32">
        <f>SalesTracker!F577</f>
        <v>0</v>
      </c>
      <c r="G573" s="32">
        <f>SalesTracker!G577</f>
        <v>0</v>
      </c>
      <c r="H573" s="32">
        <f>SalesTracker!H577</f>
        <v>0</v>
      </c>
      <c r="I573" s="32">
        <f>SalesTracker!J577</f>
        <v>0</v>
      </c>
      <c r="J573" s="32">
        <f>SalesTracker!K577</f>
        <v>0</v>
      </c>
      <c r="K573" s="32">
        <f>SalesTracker!L577</f>
        <v>0</v>
      </c>
      <c r="L573" s="32">
        <f>SalesTracker!M577</f>
        <v>0</v>
      </c>
      <c r="M573" s="32">
        <f>SalesTracker!Q577</f>
        <v>0</v>
      </c>
      <c r="N573" s="32">
        <f>SalesTracker!T577</f>
        <v>0</v>
      </c>
      <c r="O573" s="32">
        <f>SalesTracker!W577</f>
        <v>0</v>
      </c>
      <c r="P573" s="32">
        <f>SalesTracker!X577</f>
        <v>0</v>
      </c>
      <c r="Q573" s="194"/>
    </row>
    <row r="574" spans="1:17" s="23" customFormat="1" x14ac:dyDescent="0.25">
      <c r="A574" s="109">
        <f>SalesTracker!B578</f>
        <v>20160570</v>
      </c>
      <c r="B574" s="32"/>
      <c r="C574" s="32">
        <f>SalesTracker!C578</f>
        <v>0</v>
      </c>
      <c r="D574" s="32">
        <f>SalesTracker!D578</f>
        <v>0</v>
      </c>
      <c r="E574" s="32">
        <f>SalesTracker!E578</f>
        <v>0</v>
      </c>
      <c r="F574" s="32">
        <f>SalesTracker!F578</f>
        <v>0</v>
      </c>
      <c r="G574" s="32">
        <f>SalesTracker!G578</f>
        <v>0</v>
      </c>
      <c r="H574" s="32">
        <f>SalesTracker!H578</f>
        <v>0</v>
      </c>
      <c r="I574" s="32">
        <f>SalesTracker!J578</f>
        <v>0</v>
      </c>
      <c r="J574" s="32">
        <f>SalesTracker!K578</f>
        <v>0</v>
      </c>
      <c r="K574" s="32">
        <f>SalesTracker!L578</f>
        <v>0</v>
      </c>
      <c r="L574" s="32">
        <f>SalesTracker!M578</f>
        <v>0</v>
      </c>
      <c r="M574" s="32">
        <f>SalesTracker!Q578</f>
        <v>0</v>
      </c>
      <c r="N574" s="32">
        <f>SalesTracker!T578</f>
        <v>0</v>
      </c>
      <c r="O574" s="32">
        <f>SalesTracker!W578</f>
        <v>0</v>
      </c>
      <c r="P574" s="32">
        <f>SalesTracker!X578</f>
        <v>0</v>
      </c>
      <c r="Q574" s="194"/>
    </row>
    <row r="575" spans="1:17" s="23" customFormat="1" x14ac:dyDescent="0.25">
      <c r="A575" s="109">
        <f>SalesTracker!B579</f>
        <v>20160571</v>
      </c>
      <c r="B575" s="32"/>
      <c r="C575" s="32">
        <f>SalesTracker!C579</f>
        <v>0</v>
      </c>
      <c r="D575" s="32">
        <f>SalesTracker!D579</f>
        <v>0</v>
      </c>
      <c r="E575" s="32">
        <f>SalesTracker!E579</f>
        <v>0</v>
      </c>
      <c r="F575" s="32">
        <f>SalesTracker!F579</f>
        <v>0</v>
      </c>
      <c r="G575" s="32">
        <f>SalesTracker!G579</f>
        <v>0</v>
      </c>
      <c r="H575" s="32">
        <f>SalesTracker!H579</f>
        <v>0</v>
      </c>
      <c r="I575" s="32">
        <f>SalesTracker!J579</f>
        <v>0</v>
      </c>
      <c r="J575" s="32">
        <f>SalesTracker!K579</f>
        <v>0</v>
      </c>
      <c r="K575" s="32">
        <f>SalesTracker!L579</f>
        <v>0</v>
      </c>
      <c r="L575" s="32">
        <f>SalesTracker!M579</f>
        <v>0</v>
      </c>
      <c r="M575" s="32">
        <f>SalesTracker!Q579</f>
        <v>0</v>
      </c>
      <c r="N575" s="32">
        <f>SalesTracker!T579</f>
        <v>0</v>
      </c>
      <c r="O575" s="32">
        <f>SalesTracker!W579</f>
        <v>0</v>
      </c>
      <c r="P575" s="32">
        <f>SalesTracker!X579</f>
        <v>0</v>
      </c>
      <c r="Q575" s="194"/>
    </row>
    <row r="576" spans="1:17" s="23" customFormat="1" x14ac:dyDescent="0.25">
      <c r="A576" s="109">
        <f>SalesTracker!B580</f>
        <v>20160572</v>
      </c>
      <c r="B576" s="32"/>
      <c r="C576" s="32">
        <f>SalesTracker!C580</f>
        <v>0</v>
      </c>
      <c r="D576" s="32">
        <f>SalesTracker!D580</f>
        <v>0</v>
      </c>
      <c r="E576" s="32">
        <f>SalesTracker!E580</f>
        <v>0</v>
      </c>
      <c r="F576" s="32">
        <f>SalesTracker!F580</f>
        <v>0</v>
      </c>
      <c r="G576" s="32">
        <f>SalesTracker!G580</f>
        <v>0</v>
      </c>
      <c r="H576" s="32">
        <f>SalesTracker!H580</f>
        <v>0</v>
      </c>
      <c r="I576" s="32">
        <f>SalesTracker!J580</f>
        <v>0</v>
      </c>
      <c r="J576" s="32">
        <f>SalesTracker!K580</f>
        <v>0</v>
      </c>
      <c r="K576" s="32">
        <f>SalesTracker!L580</f>
        <v>0</v>
      </c>
      <c r="L576" s="32">
        <f>SalesTracker!M580</f>
        <v>0</v>
      </c>
      <c r="M576" s="32">
        <f>SalesTracker!Q580</f>
        <v>0</v>
      </c>
      <c r="N576" s="32">
        <f>SalesTracker!T580</f>
        <v>0</v>
      </c>
      <c r="O576" s="32">
        <f>SalesTracker!W580</f>
        <v>0</v>
      </c>
      <c r="P576" s="32">
        <f>SalesTracker!X580</f>
        <v>0</v>
      </c>
      <c r="Q576" s="194"/>
    </row>
    <row r="577" spans="1:17" s="23" customFormat="1" x14ac:dyDescent="0.25">
      <c r="A577" s="109">
        <f>SalesTracker!B581</f>
        <v>20160573</v>
      </c>
      <c r="B577" s="32"/>
      <c r="C577" s="32">
        <f>SalesTracker!C581</f>
        <v>0</v>
      </c>
      <c r="D577" s="32">
        <f>SalesTracker!D581</f>
        <v>0</v>
      </c>
      <c r="E577" s="32">
        <f>SalesTracker!E581</f>
        <v>0</v>
      </c>
      <c r="F577" s="32">
        <f>SalesTracker!F581</f>
        <v>0</v>
      </c>
      <c r="G577" s="32">
        <f>SalesTracker!G581</f>
        <v>0</v>
      </c>
      <c r="H577" s="32">
        <f>SalesTracker!H581</f>
        <v>0</v>
      </c>
      <c r="I577" s="32">
        <f>SalesTracker!J581</f>
        <v>0</v>
      </c>
      <c r="J577" s="32">
        <f>SalesTracker!K581</f>
        <v>0</v>
      </c>
      <c r="K577" s="32">
        <f>SalesTracker!L581</f>
        <v>0</v>
      </c>
      <c r="L577" s="32">
        <f>SalesTracker!M581</f>
        <v>0</v>
      </c>
      <c r="M577" s="32">
        <f>SalesTracker!Q581</f>
        <v>0</v>
      </c>
      <c r="N577" s="32">
        <f>SalesTracker!T581</f>
        <v>0</v>
      </c>
      <c r="O577" s="32">
        <f>SalesTracker!W581</f>
        <v>0</v>
      </c>
      <c r="P577" s="32">
        <f>SalesTracker!X581</f>
        <v>0</v>
      </c>
      <c r="Q577" s="194"/>
    </row>
    <row r="578" spans="1:17" s="23" customFormat="1" x14ac:dyDescent="0.25">
      <c r="A578" s="109">
        <f>SalesTracker!B582</f>
        <v>20160574</v>
      </c>
      <c r="B578" s="32"/>
      <c r="C578" s="32">
        <f>SalesTracker!C582</f>
        <v>0</v>
      </c>
      <c r="D578" s="32">
        <f>SalesTracker!D582</f>
        <v>0</v>
      </c>
      <c r="E578" s="32">
        <f>SalesTracker!E582</f>
        <v>0</v>
      </c>
      <c r="F578" s="32">
        <f>SalesTracker!F582</f>
        <v>0</v>
      </c>
      <c r="G578" s="32">
        <f>SalesTracker!G582</f>
        <v>0</v>
      </c>
      <c r="H578" s="32">
        <f>SalesTracker!H582</f>
        <v>0</v>
      </c>
      <c r="I578" s="32">
        <f>SalesTracker!J582</f>
        <v>0</v>
      </c>
      <c r="J578" s="32">
        <f>SalesTracker!K582</f>
        <v>0</v>
      </c>
      <c r="K578" s="32">
        <f>SalesTracker!L582</f>
        <v>0</v>
      </c>
      <c r="L578" s="32">
        <f>SalesTracker!M582</f>
        <v>0</v>
      </c>
      <c r="M578" s="32">
        <f>SalesTracker!Q582</f>
        <v>0</v>
      </c>
      <c r="N578" s="32">
        <f>SalesTracker!T582</f>
        <v>0</v>
      </c>
      <c r="O578" s="32">
        <f>SalesTracker!W582</f>
        <v>0</v>
      </c>
      <c r="P578" s="32">
        <f>SalesTracker!X582</f>
        <v>0</v>
      </c>
      <c r="Q578" s="194"/>
    </row>
    <row r="579" spans="1:17" s="23" customFormat="1" x14ac:dyDescent="0.25">
      <c r="A579" s="109">
        <f>SalesTracker!B583</f>
        <v>20160575</v>
      </c>
      <c r="B579" s="32"/>
      <c r="C579" s="32">
        <f>SalesTracker!C583</f>
        <v>0</v>
      </c>
      <c r="D579" s="32">
        <f>SalesTracker!D583</f>
        <v>0</v>
      </c>
      <c r="E579" s="32">
        <f>SalesTracker!E583</f>
        <v>0</v>
      </c>
      <c r="F579" s="32">
        <f>SalesTracker!F583</f>
        <v>0</v>
      </c>
      <c r="G579" s="32">
        <f>SalesTracker!G583</f>
        <v>0</v>
      </c>
      <c r="H579" s="32">
        <f>SalesTracker!H583</f>
        <v>0</v>
      </c>
      <c r="I579" s="32">
        <f>SalesTracker!J583</f>
        <v>0</v>
      </c>
      <c r="J579" s="32">
        <f>SalesTracker!K583</f>
        <v>0</v>
      </c>
      <c r="K579" s="32">
        <f>SalesTracker!L583</f>
        <v>0</v>
      </c>
      <c r="L579" s="32">
        <f>SalesTracker!M583</f>
        <v>0</v>
      </c>
      <c r="M579" s="32">
        <f>SalesTracker!Q583</f>
        <v>0</v>
      </c>
      <c r="N579" s="32">
        <f>SalesTracker!T583</f>
        <v>0</v>
      </c>
      <c r="O579" s="32">
        <f>SalesTracker!W583</f>
        <v>0</v>
      </c>
      <c r="P579" s="32">
        <f>SalesTracker!X583</f>
        <v>0</v>
      </c>
      <c r="Q579" s="194"/>
    </row>
    <row r="580" spans="1:17" s="23" customFormat="1" x14ac:dyDescent="0.25">
      <c r="A580" s="109">
        <f>SalesTracker!B584</f>
        <v>20160576</v>
      </c>
      <c r="B580" s="32"/>
      <c r="C580" s="32">
        <f>SalesTracker!C584</f>
        <v>0</v>
      </c>
      <c r="D580" s="32">
        <f>SalesTracker!D584</f>
        <v>0</v>
      </c>
      <c r="E580" s="32">
        <f>SalesTracker!E584</f>
        <v>0</v>
      </c>
      <c r="F580" s="32">
        <f>SalesTracker!F584</f>
        <v>0</v>
      </c>
      <c r="G580" s="32">
        <f>SalesTracker!G584</f>
        <v>0</v>
      </c>
      <c r="H580" s="32">
        <f>SalesTracker!H584</f>
        <v>0</v>
      </c>
      <c r="I580" s="32">
        <f>SalesTracker!J584</f>
        <v>0</v>
      </c>
      <c r="J580" s="32">
        <f>SalesTracker!K584</f>
        <v>0</v>
      </c>
      <c r="K580" s="32">
        <f>SalesTracker!L584</f>
        <v>0</v>
      </c>
      <c r="L580" s="32">
        <f>SalesTracker!M584</f>
        <v>0</v>
      </c>
      <c r="M580" s="32">
        <f>SalesTracker!Q584</f>
        <v>0</v>
      </c>
      <c r="N580" s="32">
        <f>SalesTracker!T584</f>
        <v>0</v>
      </c>
      <c r="O580" s="32">
        <f>SalesTracker!W584</f>
        <v>0</v>
      </c>
      <c r="P580" s="32">
        <f>SalesTracker!X584</f>
        <v>0</v>
      </c>
      <c r="Q580" s="194"/>
    </row>
    <row r="581" spans="1:17" s="23" customFormat="1" x14ac:dyDescent="0.25">
      <c r="A581" s="109">
        <f>SalesTracker!B585</f>
        <v>20160577</v>
      </c>
      <c r="B581" s="32"/>
      <c r="C581" s="32">
        <f>SalesTracker!C585</f>
        <v>0</v>
      </c>
      <c r="D581" s="32">
        <f>SalesTracker!D585</f>
        <v>0</v>
      </c>
      <c r="E581" s="32">
        <f>SalesTracker!E585</f>
        <v>0</v>
      </c>
      <c r="F581" s="32">
        <f>SalesTracker!F585</f>
        <v>0</v>
      </c>
      <c r="G581" s="32">
        <f>SalesTracker!G585</f>
        <v>0</v>
      </c>
      <c r="H581" s="32">
        <f>SalesTracker!H585</f>
        <v>0</v>
      </c>
      <c r="I581" s="32">
        <f>SalesTracker!J585</f>
        <v>0</v>
      </c>
      <c r="J581" s="32">
        <f>SalesTracker!K585</f>
        <v>0</v>
      </c>
      <c r="K581" s="32">
        <f>SalesTracker!L585</f>
        <v>0</v>
      </c>
      <c r="L581" s="32">
        <f>SalesTracker!M585</f>
        <v>0</v>
      </c>
      <c r="M581" s="32">
        <f>SalesTracker!Q585</f>
        <v>0</v>
      </c>
      <c r="N581" s="32">
        <f>SalesTracker!T585</f>
        <v>0</v>
      </c>
      <c r="O581" s="32">
        <f>SalesTracker!W585</f>
        <v>0</v>
      </c>
      <c r="P581" s="32">
        <f>SalesTracker!X585</f>
        <v>0</v>
      </c>
      <c r="Q581" s="194"/>
    </row>
    <row r="582" spans="1:17" s="23" customFormat="1" x14ac:dyDescent="0.25">
      <c r="A582" s="109">
        <f>SalesTracker!B586</f>
        <v>20160578</v>
      </c>
      <c r="B582" s="32"/>
      <c r="C582" s="32">
        <f>SalesTracker!C586</f>
        <v>0</v>
      </c>
      <c r="D582" s="32">
        <f>SalesTracker!D586</f>
        <v>0</v>
      </c>
      <c r="E582" s="32">
        <f>SalesTracker!E586</f>
        <v>0</v>
      </c>
      <c r="F582" s="32">
        <f>SalesTracker!F586</f>
        <v>0</v>
      </c>
      <c r="G582" s="32">
        <f>SalesTracker!G586</f>
        <v>0</v>
      </c>
      <c r="H582" s="32">
        <f>SalesTracker!H586</f>
        <v>0</v>
      </c>
      <c r="I582" s="32">
        <f>SalesTracker!J586</f>
        <v>0</v>
      </c>
      <c r="J582" s="32">
        <f>SalesTracker!K586</f>
        <v>0</v>
      </c>
      <c r="K582" s="32">
        <f>SalesTracker!L586</f>
        <v>0</v>
      </c>
      <c r="L582" s="32">
        <f>SalesTracker!M586</f>
        <v>0</v>
      </c>
      <c r="M582" s="32">
        <f>SalesTracker!Q586</f>
        <v>0</v>
      </c>
      <c r="N582" s="32">
        <f>SalesTracker!T586</f>
        <v>0</v>
      </c>
      <c r="O582" s="32">
        <f>SalesTracker!W586</f>
        <v>0</v>
      </c>
      <c r="P582" s="32">
        <f>SalesTracker!X586</f>
        <v>0</v>
      </c>
      <c r="Q582" s="194"/>
    </row>
    <row r="583" spans="1:17" s="23" customFormat="1" x14ac:dyDescent="0.25">
      <c r="A583" s="109">
        <f>SalesTracker!B587</f>
        <v>20160579</v>
      </c>
      <c r="B583" s="32"/>
      <c r="C583" s="32">
        <f>SalesTracker!C587</f>
        <v>0</v>
      </c>
      <c r="D583" s="32">
        <f>SalesTracker!D587</f>
        <v>0</v>
      </c>
      <c r="E583" s="32">
        <f>SalesTracker!E587</f>
        <v>0</v>
      </c>
      <c r="F583" s="32">
        <f>SalesTracker!F587</f>
        <v>0</v>
      </c>
      <c r="G583" s="32">
        <f>SalesTracker!G587</f>
        <v>0</v>
      </c>
      <c r="H583" s="32">
        <f>SalesTracker!H587</f>
        <v>0</v>
      </c>
      <c r="I583" s="32">
        <f>SalesTracker!J587</f>
        <v>0</v>
      </c>
      <c r="J583" s="32">
        <f>SalesTracker!K587</f>
        <v>0</v>
      </c>
      <c r="K583" s="32">
        <f>SalesTracker!L587</f>
        <v>0</v>
      </c>
      <c r="L583" s="32">
        <f>SalesTracker!M587</f>
        <v>0</v>
      </c>
      <c r="M583" s="32">
        <f>SalesTracker!Q587</f>
        <v>0</v>
      </c>
      <c r="N583" s="32">
        <f>SalesTracker!T587</f>
        <v>0</v>
      </c>
      <c r="O583" s="32">
        <f>SalesTracker!W587</f>
        <v>0</v>
      </c>
      <c r="P583" s="32">
        <f>SalesTracker!X587</f>
        <v>0</v>
      </c>
      <c r="Q583" s="194"/>
    </row>
    <row r="584" spans="1:17" s="23" customFormat="1" x14ac:dyDescent="0.25">
      <c r="A584" s="109">
        <f>SalesTracker!B588</f>
        <v>20160580</v>
      </c>
      <c r="B584" s="32"/>
      <c r="C584" s="32">
        <f>SalesTracker!C588</f>
        <v>0</v>
      </c>
      <c r="D584" s="32">
        <f>SalesTracker!D588</f>
        <v>0</v>
      </c>
      <c r="E584" s="32">
        <f>SalesTracker!E588</f>
        <v>0</v>
      </c>
      <c r="F584" s="32">
        <f>SalesTracker!F588</f>
        <v>0</v>
      </c>
      <c r="G584" s="32">
        <f>SalesTracker!G588</f>
        <v>0</v>
      </c>
      <c r="H584" s="32">
        <f>SalesTracker!H588</f>
        <v>0</v>
      </c>
      <c r="I584" s="32">
        <f>SalesTracker!J588</f>
        <v>0</v>
      </c>
      <c r="J584" s="32">
        <f>SalesTracker!K588</f>
        <v>0</v>
      </c>
      <c r="K584" s="32">
        <f>SalesTracker!L588</f>
        <v>0</v>
      </c>
      <c r="L584" s="32">
        <f>SalesTracker!M588</f>
        <v>0</v>
      </c>
      <c r="M584" s="32">
        <f>SalesTracker!Q588</f>
        <v>0</v>
      </c>
      <c r="N584" s="32">
        <f>SalesTracker!T588</f>
        <v>0</v>
      </c>
      <c r="O584" s="32">
        <f>SalesTracker!W588</f>
        <v>0</v>
      </c>
      <c r="P584" s="32">
        <f>SalesTracker!X588</f>
        <v>0</v>
      </c>
      <c r="Q584" s="194"/>
    </row>
    <row r="585" spans="1:17" s="23" customFormat="1" x14ac:dyDescent="0.25">
      <c r="A585" s="109">
        <f>SalesTracker!B589</f>
        <v>20160581</v>
      </c>
      <c r="B585" s="32"/>
      <c r="C585" s="32">
        <f>SalesTracker!C589</f>
        <v>0</v>
      </c>
      <c r="D585" s="32">
        <f>SalesTracker!D589</f>
        <v>0</v>
      </c>
      <c r="E585" s="32">
        <f>SalesTracker!E589</f>
        <v>0</v>
      </c>
      <c r="F585" s="32">
        <f>SalesTracker!F589</f>
        <v>0</v>
      </c>
      <c r="G585" s="32">
        <f>SalesTracker!G589</f>
        <v>0</v>
      </c>
      <c r="H585" s="32">
        <f>SalesTracker!H589</f>
        <v>0</v>
      </c>
      <c r="I585" s="32">
        <f>SalesTracker!J589</f>
        <v>0</v>
      </c>
      <c r="J585" s="32">
        <f>SalesTracker!K589</f>
        <v>0</v>
      </c>
      <c r="K585" s="32">
        <f>SalesTracker!L589</f>
        <v>0</v>
      </c>
      <c r="L585" s="32">
        <f>SalesTracker!M589</f>
        <v>0</v>
      </c>
      <c r="M585" s="32">
        <f>SalesTracker!Q589</f>
        <v>0</v>
      </c>
      <c r="N585" s="32">
        <f>SalesTracker!T589</f>
        <v>0</v>
      </c>
      <c r="O585" s="32">
        <f>SalesTracker!W589</f>
        <v>0</v>
      </c>
      <c r="P585" s="32">
        <f>SalesTracker!X589</f>
        <v>0</v>
      </c>
      <c r="Q585" s="194"/>
    </row>
    <row r="586" spans="1:17" s="23" customFormat="1" x14ac:dyDescent="0.25">
      <c r="A586" s="109">
        <f>SalesTracker!B590</f>
        <v>20160582</v>
      </c>
      <c r="B586" s="32"/>
      <c r="C586" s="32">
        <f>SalesTracker!C590</f>
        <v>0</v>
      </c>
      <c r="D586" s="32">
        <f>SalesTracker!D590</f>
        <v>0</v>
      </c>
      <c r="E586" s="32">
        <f>SalesTracker!E590</f>
        <v>0</v>
      </c>
      <c r="F586" s="32">
        <f>SalesTracker!F590</f>
        <v>0</v>
      </c>
      <c r="G586" s="32">
        <f>SalesTracker!G590</f>
        <v>0</v>
      </c>
      <c r="H586" s="32">
        <f>SalesTracker!H590</f>
        <v>0</v>
      </c>
      <c r="I586" s="32">
        <f>SalesTracker!J590</f>
        <v>0</v>
      </c>
      <c r="J586" s="32">
        <f>SalesTracker!K590</f>
        <v>0</v>
      </c>
      <c r="K586" s="32">
        <f>SalesTracker!L590</f>
        <v>0</v>
      </c>
      <c r="L586" s="32">
        <f>SalesTracker!M590</f>
        <v>0</v>
      </c>
      <c r="M586" s="32">
        <f>SalesTracker!Q590</f>
        <v>0</v>
      </c>
      <c r="N586" s="32">
        <f>SalesTracker!T590</f>
        <v>0</v>
      </c>
      <c r="O586" s="32">
        <f>SalesTracker!W590</f>
        <v>0</v>
      </c>
      <c r="P586" s="32">
        <f>SalesTracker!X590</f>
        <v>0</v>
      </c>
      <c r="Q586" s="194"/>
    </row>
    <row r="587" spans="1:17" s="23" customFormat="1" x14ac:dyDescent="0.25">
      <c r="A587" s="109">
        <f>SalesTracker!B591</f>
        <v>20160583</v>
      </c>
      <c r="B587" s="32"/>
      <c r="C587" s="32">
        <f>SalesTracker!C591</f>
        <v>0</v>
      </c>
      <c r="D587" s="32">
        <f>SalesTracker!D591</f>
        <v>0</v>
      </c>
      <c r="E587" s="32">
        <f>SalesTracker!E591</f>
        <v>0</v>
      </c>
      <c r="F587" s="32">
        <f>SalesTracker!F591</f>
        <v>0</v>
      </c>
      <c r="G587" s="32">
        <f>SalesTracker!G591</f>
        <v>0</v>
      </c>
      <c r="H587" s="32">
        <f>SalesTracker!H591</f>
        <v>0</v>
      </c>
      <c r="I587" s="32">
        <f>SalesTracker!J591</f>
        <v>0</v>
      </c>
      <c r="J587" s="32">
        <f>SalesTracker!K591</f>
        <v>0</v>
      </c>
      <c r="K587" s="32">
        <f>SalesTracker!L591</f>
        <v>0</v>
      </c>
      <c r="L587" s="32">
        <f>SalesTracker!M591</f>
        <v>0</v>
      </c>
      <c r="M587" s="32">
        <f>SalesTracker!Q591</f>
        <v>0</v>
      </c>
      <c r="N587" s="32">
        <f>SalesTracker!T591</f>
        <v>0</v>
      </c>
      <c r="O587" s="32">
        <f>SalesTracker!W591</f>
        <v>0</v>
      </c>
      <c r="P587" s="32">
        <f>SalesTracker!X591</f>
        <v>0</v>
      </c>
      <c r="Q587" s="194"/>
    </row>
    <row r="588" spans="1:17" s="23" customFormat="1" x14ac:dyDescent="0.25">
      <c r="A588" s="109">
        <f>SalesTracker!B592</f>
        <v>20160584</v>
      </c>
      <c r="B588" s="32"/>
      <c r="C588" s="32">
        <f>SalesTracker!C592</f>
        <v>0</v>
      </c>
      <c r="D588" s="32">
        <f>SalesTracker!D592</f>
        <v>0</v>
      </c>
      <c r="E588" s="32">
        <f>SalesTracker!E592</f>
        <v>0</v>
      </c>
      <c r="F588" s="32">
        <f>SalesTracker!F592</f>
        <v>0</v>
      </c>
      <c r="G588" s="32">
        <f>SalesTracker!G592</f>
        <v>0</v>
      </c>
      <c r="H588" s="32">
        <f>SalesTracker!H592</f>
        <v>0</v>
      </c>
      <c r="I588" s="32">
        <f>SalesTracker!J592</f>
        <v>0</v>
      </c>
      <c r="J588" s="32">
        <f>SalesTracker!K592</f>
        <v>0</v>
      </c>
      <c r="K588" s="32">
        <f>SalesTracker!L592</f>
        <v>0</v>
      </c>
      <c r="L588" s="32">
        <f>SalesTracker!M592</f>
        <v>0</v>
      </c>
      <c r="M588" s="32">
        <f>SalesTracker!Q592</f>
        <v>0</v>
      </c>
      <c r="N588" s="32">
        <f>SalesTracker!T592</f>
        <v>0</v>
      </c>
      <c r="O588" s="32">
        <f>SalesTracker!W592</f>
        <v>0</v>
      </c>
      <c r="P588" s="32">
        <f>SalesTracker!X592</f>
        <v>0</v>
      </c>
      <c r="Q588" s="194"/>
    </row>
    <row r="589" spans="1:17" s="23" customFormat="1" x14ac:dyDescent="0.25">
      <c r="A589" s="109">
        <f>SalesTracker!B593</f>
        <v>20160585</v>
      </c>
      <c r="B589" s="32"/>
      <c r="C589" s="32">
        <f>SalesTracker!C593</f>
        <v>0</v>
      </c>
      <c r="D589" s="32">
        <f>SalesTracker!D593</f>
        <v>0</v>
      </c>
      <c r="E589" s="32">
        <f>SalesTracker!E593</f>
        <v>0</v>
      </c>
      <c r="F589" s="32">
        <f>SalesTracker!F593</f>
        <v>0</v>
      </c>
      <c r="G589" s="32">
        <f>SalesTracker!G593</f>
        <v>0</v>
      </c>
      <c r="H589" s="32">
        <f>SalesTracker!H593</f>
        <v>0</v>
      </c>
      <c r="I589" s="32">
        <f>SalesTracker!J593</f>
        <v>0</v>
      </c>
      <c r="J589" s="32">
        <f>SalesTracker!K593</f>
        <v>0</v>
      </c>
      <c r="K589" s="32">
        <f>SalesTracker!L593</f>
        <v>0</v>
      </c>
      <c r="L589" s="32">
        <f>SalesTracker!M593</f>
        <v>0</v>
      </c>
      <c r="M589" s="32">
        <f>SalesTracker!Q593</f>
        <v>0</v>
      </c>
      <c r="N589" s="32">
        <f>SalesTracker!T593</f>
        <v>0</v>
      </c>
      <c r="O589" s="32">
        <f>SalesTracker!W593</f>
        <v>0</v>
      </c>
      <c r="P589" s="32">
        <f>SalesTracker!X593</f>
        <v>0</v>
      </c>
      <c r="Q589" s="194"/>
    </row>
    <row r="590" spans="1:17" s="23" customFormat="1" x14ac:dyDescent="0.25">
      <c r="A590" s="109">
        <f>SalesTracker!B594</f>
        <v>20160586</v>
      </c>
      <c r="B590" s="32"/>
      <c r="C590" s="32">
        <f>SalesTracker!C594</f>
        <v>0</v>
      </c>
      <c r="D590" s="32">
        <f>SalesTracker!D594</f>
        <v>0</v>
      </c>
      <c r="E590" s="32">
        <f>SalesTracker!E594</f>
        <v>0</v>
      </c>
      <c r="F590" s="32">
        <f>SalesTracker!F594</f>
        <v>0</v>
      </c>
      <c r="G590" s="32">
        <f>SalesTracker!G594</f>
        <v>0</v>
      </c>
      <c r="H590" s="32">
        <f>SalesTracker!H594</f>
        <v>0</v>
      </c>
      <c r="I590" s="32">
        <f>SalesTracker!J594</f>
        <v>0</v>
      </c>
      <c r="J590" s="32">
        <f>SalesTracker!K594</f>
        <v>0</v>
      </c>
      <c r="K590" s="32">
        <f>SalesTracker!L594</f>
        <v>0</v>
      </c>
      <c r="L590" s="32">
        <f>SalesTracker!M594</f>
        <v>0</v>
      </c>
      <c r="M590" s="32">
        <f>SalesTracker!Q594</f>
        <v>0</v>
      </c>
      <c r="N590" s="32">
        <f>SalesTracker!T594</f>
        <v>0</v>
      </c>
      <c r="O590" s="32">
        <f>SalesTracker!W594</f>
        <v>0</v>
      </c>
      <c r="P590" s="32">
        <f>SalesTracker!X594</f>
        <v>0</v>
      </c>
      <c r="Q590" s="194"/>
    </row>
    <row r="591" spans="1:17" s="23" customFormat="1" x14ac:dyDescent="0.25">
      <c r="A591" s="109">
        <f>SalesTracker!B595</f>
        <v>20160587</v>
      </c>
      <c r="B591" s="32"/>
      <c r="C591" s="32">
        <f>SalesTracker!C595</f>
        <v>0</v>
      </c>
      <c r="D591" s="32">
        <f>SalesTracker!D595</f>
        <v>0</v>
      </c>
      <c r="E591" s="32">
        <f>SalesTracker!E595</f>
        <v>0</v>
      </c>
      <c r="F591" s="32">
        <f>SalesTracker!F595</f>
        <v>0</v>
      </c>
      <c r="G591" s="32">
        <f>SalesTracker!G595</f>
        <v>0</v>
      </c>
      <c r="H591" s="32">
        <f>SalesTracker!H595</f>
        <v>0</v>
      </c>
      <c r="I591" s="32">
        <f>SalesTracker!J595</f>
        <v>0</v>
      </c>
      <c r="J591" s="32">
        <f>SalesTracker!K595</f>
        <v>0</v>
      </c>
      <c r="K591" s="32">
        <f>SalesTracker!L595</f>
        <v>0</v>
      </c>
      <c r="L591" s="32">
        <f>SalesTracker!M595</f>
        <v>0</v>
      </c>
      <c r="M591" s="32">
        <f>SalesTracker!Q595</f>
        <v>0</v>
      </c>
      <c r="N591" s="32">
        <f>SalesTracker!T595</f>
        <v>0</v>
      </c>
      <c r="O591" s="32">
        <f>SalesTracker!W595</f>
        <v>0</v>
      </c>
      <c r="P591" s="32">
        <f>SalesTracker!X595</f>
        <v>0</v>
      </c>
      <c r="Q591" s="194"/>
    </row>
    <row r="592" spans="1:17" s="23" customFormat="1" x14ac:dyDescent="0.25">
      <c r="A592" s="109">
        <f>SalesTracker!B596</f>
        <v>20160588</v>
      </c>
      <c r="B592" s="32"/>
      <c r="C592" s="32">
        <f>SalesTracker!C596</f>
        <v>0</v>
      </c>
      <c r="D592" s="32">
        <f>SalesTracker!D596</f>
        <v>0</v>
      </c>
      <c r="E592" s="32">
        <f>SalesTracker!E596</f>
        <v>0</v>
      </c>
      <c r="F592" s="32">
        <f>SalesTracker!F596</f>
        <v>0</v>
      </c>
      <c r="G592" s="32">
        <f>SalesTracker!G596</f>
        <v>0</v>
      </c>
      <c r="H592" s="32">
        <f>SalesTracker!H596</f>
        <v>0</v>
      </c>
      <c r="I592" s="32">
        <f>SalesTracker!J596</f>
        <v>0</v>
      </c>
      <c r="J592" s="32">
        <f>SalesTracker!K596</f>
        <v>0</v>
      </c>
      <c r="K592" s="32">
        <f>SalesTracker!L596</f>
        <v>0</v>
      </c>
      <c r="L592" s="32">
        <f>SalesTracker!M596</f>
        <v>0</v>
      </c>
      <c r="M592" s="32">
        <f>SalesTracker!Q596</f>
        <v>0</v>
      </c>
      <c r="N592" s="32">
        <f>SalesTracker!T596</f>
        <v>0</v>
      </c>
      <c r="O592" s="32">
        <f>SalesTracker!W596</f>
        <v>0</v>
      </c>
      <c r="P592" s="32">
        <f>SalesTracker!X596</f>
        <v>0</v>
      </c>
      <c r="Q592" s="194"/>
    </row>
    <row r="593" spans="1:17" s="23" customFormat="1" x14ac:dyDescent="0.25">
      <c r="A593" s="109">
        <f>SalesTracker!B597</f>
        <v>20160589</v>
      </c>
      <c r="B593" s="32"/>
      <c r="C593" s="32">
        <f>SalesTracker!C597</f>
        <v>0</v>
      </c>
      <c r="D593" s="32">
        <f>SalesTracker!D597</f>
        <v>0</v>
      </c>
      <c r="E593" s="32">
        <f>SalesTracker!E597</f>
        <v>0</v>
      </c>
      <c r="F593" s="32">
        <f>SalesTracker!F597</f>
        <v>0</v>
      </c>
      <c r="G593" s="32">
        <f>SalesTracker!G597</f>
        <v>0</v>
      </c>
      <c r="H593" s="32">
        <f>SalesTracker!H597</f>
        <v>0</v>
      </c>
      <c r="I593" s="32">
        <f>SalesTracker!J597</f>
        <v>0</v>
      </c>
      <c r="J593" s="32">
        <f>SalesTracker!K597</f>
        <v>0</v>
      </c>
      <c r="K593" s="32">
        <f>SalesTracker!L597</f>
        <v>0</v>
      </c>
      <c r="L593" s="32">
        <f>SalesTracker!M597</f>
        <v>0</v>
      </c>
      <c r="M593" s="32">
        <f>SalesTracker!Q597</f>
        <v>0</v>
      </c>
      <c r="N593" s="32">
        <f>SalesTracker!T597</f>
        <v>0</v>
      </c>
      <c r="O593" s="32">
        <f>SalesTracker!W597</f>
        <v>0</v>
      </c>
      <c r="P593" s="32">
        <f>SalesTracker!X597</f>
        <v>0</v>
      </c>
      <c r="Q593" s="194"/>
    </row>
    <row r="594" spans="1:17" s="23" customFormat="1" x14ac:dyDescent="0.25">
      <c r="A594" s="109">
        <f>SalesTracker!B598</f>
        <v>20160590</v>
      </c>
      <c r="B594" s="32"/>
      <c r="C594" s="32">
        <f>SalesTracker!C598</f>
        <v>0</v>
      </c>
      <c r="D594" s="32">
        <f>SalesTracker!D598</f>
        <v>0</v>
      </c>
      <c r="E594" s="32">
        <f>SalesTracker!E598</f>
        <v>0</v>
      </c>
      <c r="F594" s="32">
        <f>SalesTracker!F598</f>
        <v>0</v>
      </c>
      <c r="G594" s="32">
        <f>SalesTracker!G598</f>
        <v>0</v>
      </c>
      <c r="H594" s="32">
        <f>SalesTracker!H598</f>
        <v>0</v>
      </c>
      <c r="I594" s="32">
        <f>SalesTracker!J598</f>
        <v>0</v>
      </c>
      <c r="J594" s="32">
        <f>SalesTracker!K598</f>
        <v>0</v>
      </c>
      <c r="K594" s="32">
        <f>SalesTracker!L598</f>
        <v>0</v>
      </c>
      <c r="L594" s="32">
        <f>SalesTracker!M598</f>
        <v>0</v>
      </c>
      <c r="M594" s="32">
        <f>SalesTracker!Q598</f>
        <v>0</v>
      </c>
      <c r="N594" s="32">
        <f>SalesTracker!T598</f>
        <v>0</v>
      </c>
      <c r="O594" s="32">
        <f>SalesTracker!W598</f>
        <v>0</v>
      </c>
      <c r="P594" s="32">
        <f>SalesTracker!X598</f>
        <v>0</v>
      </c>
      <c r="Q594" s="194"/>
    </row>
    <row r="595" spans="1:17" s="23" customFormat="1" x14ac:dyDescent="0.25">
      <c r="A595" s="109">
        <f>SalesTracker!B599</f>
        <v>20160591</v>
      </c>
      <c r="B595" s="32"/>
      <c r="C595" s="32">
        <f>SalesTracker!C599</f>
        <v>0</v>
      </c>
      <c r="D595" s="32">
        <f>SalesTracker!D599</f>
        <v>0</v>
      </c>
      <c r="E595" s="32">
        <f>SalesTracker!E599</f>
        <v>0</v>
      </c>
      <c r="F595" s="32">
        <f>SalesTracker!F599</f>
        <v>0</v>
      </c>
      <c r="G595" s="32">
        <f>SalesTracker!G599</f>
        <v>0</v>
      </c>
      <c r="H595" s="32">
        <f>SalesTracker!H599</f>
        <v>0</v>
      </c>
      <c r="I595" s="32">
        <f>SalesTracker!J599</f>
        <v>0</v>
      </c>
      <c r="J595" s="32">
        <f>SalesTracker!K599</f>
        <v>0</v>
      </c>
      <c r="K595" s="32">
        <f>SalesTracker!L599</f>
        <v>0</v>
      </c>
      <c r="L595" s="32">
        <f>SalesTracker!M599</f>
        <v>0</v>
      </c>
      <c r="M595" s="32">
        <f>SalesTracker!Q599</f>
        <v>0</v>
      </c>
      <c r="N595" s="32">
        <f>SalesTracker!T599</f>
        <v>0</v>
      </c>
      <c r="O595" s="32">
        <f>SalesTracker!W599</f>
        <v>0</v>
      </c>
      <c r="P595" s="32">
        <f>SalesTracker!X599</f>
        <v>0</v>
      </c>
      <c r="Q595" s="194"/>
    </row>
    <row r="596" spans="1:17" s="23" customFormat="1" x14ac:dyDescent="0.25">
      <c r="A596" s="109">
        <f>SalesTracker!B600</f>
        <v>20160592</v>
      </c>
      <c r="B596" s="32"/>
      <c r="C596" s="32">
        <f>SalesTracker!C600</f>
        <v>0</v>
      </c>
      <c r="D596" s="32">
        <f>SalesTracker!D600</f>
        <v>0</v>
      </c>
      <c r="E596" s="32">
        <f>SalesTracker!E600</f>
        <v>0</v>
      </c>
      <c r="F596" s="32">
        <f>SalesTracker!F600</f>
        <v>0</v>
      </c>
      <c r="G596" s="32">
        <f>SalesTracker!G600</f>
        <v>0</v>
      </c>
      <c r="H596" s="32">
        <f>SalesTracker!H600</f>
        <v>0</v>
      </c>
      <c r="I596" s="32">
        <f>SalesTracker!J600</f>
        <v>0</v>
      </c>
      <c r="J596" s="32">
        <f>SalesTracker!K600</f>
        <v>0</v>
      </c>
      <c r="K596" s="32">
        <f>SalesTracker!L600</f>
        <v>0</v>
      </c>
      <c r="L596" s="32">
        <f>SalesTracker!M600</f>
        <v>0</v>
      </c>
      <c r="M596" s="32">
        <f>SalesTracker!Q600</f>
        <v>0</v>
      </c>
      <c r="N596" s="32">
        <f>SalesTracker!T600</f>
        <v>0</v>
      </c>
      <c r="O596" s="32">
        <f>SalesTracker!W600</f>
        <v>0</v>
      </c>
      <c r="P596" s="32">
        <f>SalesTracker!X600</f>
        <v>0</v>
      </c>
      <c r="Q596" s="194"/>
    </row>
    <row r="597" spans="1:17" s="23" customFormat="1" x14ac:dyDescent="0.25">
      <c r="A597" s="109">
        <f>SalesTracker!B601</f>
        <v>20160593</v>
      </c>
      <c r="B597" s="32"/>
      <c r="C597" s="32">
        <f>SalesTracker!C601</f>
        <v>0</v>
      </c>
      <c r="D597" s="32">
        <f>SalesTracker!D601</f>
        <v>0</v>
      </c>
      <c r="E597" s="32">
        <f>SalesTracker!E601</f>
        <v>0</v>
      </c>
      <c r="F597" s="32">
        <f>SalesTracker!F601</f>
        <v>0</v>
      </c>
      <c r="G597" s="32">
        <f>SalesTracker!G601</f>
        <v>0</v>
      </c>
      <c r="H597" s="32">
        <f>SalesTracker!H601</f>
        <v>0</v>
      </c>
      <c r="I597" s="32">
        <f>SalesTracker!J601</f>
        <v>0</v>
      </c>
      <c r="J597" s="32">
        <f>SalesTracker!K601</f>
        <v>0</v>
      </c>
      <c r="K597" s="32">
        <f>SalesTracker!L601</f>
        <v>0</v>
      </c>
      <c r="L597" s="32">
        <f>SalesTracker!M601</f>
        <v>0</v>
      </c>
      <c r="M597" s="32">
        <f>SalesTracker!Q601</f>
        <v>0</v>
      </c>
      <c r="N597" s="32">
        <f>SalesTracker!T601</f>
        <v>0</v>
      </c>
      <c r="O597" s="32">
        <f>SalesTracker!W601</f>
        <v>0</v>
      </c>
      <c r="P597" s="32">
        <f>SalesTracker!X601</f>
        <v>0</v>
      </c>
      <c r="Q597" s="194"/>
    </row>
    <row r="598" spans="1:17" s="23" customFormat="1" x14ac:dyDescent="0.25">
      <c r="A598" s="109">
        <f>SalesTracker!B602</f>
        <v>20160594</v>
      </c>
      <c r="B598" s="32"/>
      <c r="C598" s="32">
        <f>SalesTracker!C602</f>
        <v>0</v>
      </c>
      <c r="D598" s="32">
        <f>SalesTracker!D602</f>
        <v>0</v>
      </c>
      <c r="E598" s="32">
        <f>SalesTracker!E602</f>
        <v>0</v>
      </c>
      <c r="F598" s="32">
        <f>SalesTracker!F602</f>
        <v>0</v>
      </c>
      <c r="G598" s="32">
        <f>SalesTracker!G602</f>
        <v>0</v>
      </c>
      <c r="H598" s="32">
        <f>SalesTracker!H602</f>
        <v>0</v>
      </c>
      <c r="I598" s="32">
        <f>SalesTracker!J602</f>
        <v>0</v>
      </c>
      <c r="J598" s="32">
        <f>SalesTracker!K602</f>
        <v>0</v>
      </c>
      <c r="K598" s="32">
        <f>SalesTracker!L602</f>
        <v>0</v>
      </c>
      <c r="L598" s="32">
        <f>SalesTracker!M602</f>
        <v>0</v>
      </c>
      <c r="M598" s="32">
        <f>SalesTracker!Q602</f>
        <v>0</v>
      </c>
      <c r="N598" s="32">
        <f>SalesTracker!T602</f>
        <v>0</v>
      </c>
      <c r="O598" s="32">
        <f>SalesTracker!W602</f>
        <v>0</v>
      </c>
      <c r="P598" s="32">
        <f>SalesTracker!X602</f>
        <v>0</v>
      </c>
      <c r="Q598" s="194"/>
    </row>
    <row r="599" spans="1:17" s="23" customFormat="1" x14ac:dyDescent="0.25">
      <c r="A599" s="109">
        <f>SalesTracker!B603</f>
        <v>20160595</v>
      </c>
      <c r="B599" s="32"/>
      <c r="C599" s="32">
        <f>SalesTracker!C603</f>
        <v>0</v>
      </c>
      <c r="D599" s="32">
        <f>SalesTracker!D603</f>
        <v>0</v>
      </c>
      <c r="E599" s="32">
        <f>SalesTracker!E603</f>
        <v>0</v>
      </c>
      <c r="F599" s="32">
        <f>SalesTracker!F603</f>
        <v>0</v>
      </c>
      <c r="G599" s="32">
        <f>SalesTracker!G603</f>
        <v>0</v>
      </c>
      <c r="H599" s="32">
        <f>SalesTracker!H603</f>
        <v>0</v>
      </c>
      <c r="I599" s="32">
        <f>SalesTracker!J603</f>
        <v>0</v>
      </c>
      <c r="J599" s="32">
        <f>SalesTracker!K603</f>
        <v>0</v>
      </c>
      <c r="K599" s="32">
        <f>SalesTracker!L603</f>
        <v>0</v>
      </c>
      <c r="L599" s="32">
        <f>SalesTracker!M603</f>
        <v>0</v>
      </c>
      <c r="M599" s="32">
        <f>SalesTracker!Q603</f>
        <v>0</v>
      </c>
      <c r="N599" s="32">
        <f>SalesTracker!T603</f>
        <v>0</v>
      </c>
      <c r="O599" s="32">
        <f>SalesTracker!W603</f>
        <v>0</v>
      </c>
      <c r="P599" s="32">
        <f>SalesTracker!X603</f>
        <v>0</v>
      </c>
      <c r="Q599" s="194"/>
    </row>
    <row r="600" spans="1:17" s="23" customFormat="1" x14ac:dyDescent="0.25">
      <c r="A600" s="109">
        <f>SalesTracker!B604</f>
        <v>20160596</v>
      </c>
      <c r="B600" s="32"/>
      <c r="C600" s="32">
        <f>SalesTracker!C604</f>
        <v>0</v>
      </c>
      <c r="D600" s="32">
        <f>SalesTracker!D604</f>
        <v>0</v>
      </c>
      <c r="E600" s="32">
        <f>SalesTracker!E604</f>
        <v>0</v>
      </c>
      <c r="F600" s="32">
        <f>SalesTracker!F604</f>
        <v>0</v>
      </c>
      <c r="G600" s="32">
        <f>SalesTracker!G604</f>
        <v>0</v>
      </c>
      <c r="H600" s="32">
        <f>SalesTracker!H604</f>
        <v>0</v>
      </c>
      <c r="I600" s="32">
        <f>SalesTracker!J604</f>
        <v>0</v>
      </c>
      <c r="J600" s="32">
        <f>SalesTracker!K604</f>
        <v>0</v>
      </c>
      <c r="K600" s="32">
        <f>SalesTracker!L604</f>
        <v>0</v>
      </c>
      <c r="L600" s="32">
        <f>SalesTracker!M604</f>
        <v>0</v>
      </c>
      <c r="M600" s="32">
        <f>SalesTracker!Q604</f>
        <v>0</v>
      </c>
      <c r="N600" s="32">
        <f>SalesTracker!T604</f>
        <v>0</v>
      </c>
      <c r="O600" s="32">
        <f>SalesTracker!W604</f>
        <v>0</v>
      </c>
      <c r="P600" s="32">
        <f>SalesTracker!X604</f>
        <v>0</v>
      </c>
      <c r="Q600" s="194"/>
    </row>
    <row r="601" spans="1:17" s="23" customFormat="1" x14ac:dyDescent="0.25">
      <c r="A601" s="109">
        <f>SalesTracker!B605</f>
        <v>20160597</v>
      </c>
      <c r="B601" s="32"/>
      <c r="C601" s="32">
        <f>SalesTracker!C605</f>
        <v>0</v>
      </c>
      <c r="D601" s="32">
        <f>SalesTracker!D605</f>
        <v>0</v>
      </c>
      <c r="E601" s="32">
        <f>SalesTracker!E605</f>
        <v>0</v>
      </c>
      <c r="F601" s="32">
        <f>SalesTracker!F605</f>
        <v>0</v>
      </c>
      <c r="G601" s="32">
        <f>SalesTracker!G605</f>
        <v>0</v>
      </c>
      <c r="H601" s="32">
        <f>SalesTracker!H605</f>
        <v>0</v>
      </c>
      <c r="I601" s="32">
        <f>SalesTracker!J605</f>
        <v>0</v>
      </c>
      <c r="J601" s="32">
        <f>SalesTracker!K605</f>
        <v>0</v>
      </c>
      <c r="K601" s="32">
        <f>SalesTracker!L605</f>
        <v>0</v>
      </c>
      <c r="L601" s="32">
        <f>SalesTracker!M605</f>
        <v>0</v>
      </c>
      <c r="M601" s="32">
        <f>SalesTracker!Q605</f>
        <v>0</v>
      </c>
      <c r="N601" s="32">
        <f>SalesTracker!T605</f>
        <v>0</v>
      </c>
      <c r="O601" s="32">
        <f>SalesTracker!W605</f>
        <v>0</v>
      </c>
      <c r="P601" s="32">
        <f>SalesTracker!X605</f>
        <v>0</v>
      </c>
      <c r="Q601" s="194"/>
    </row>
    <row r="602" spans="1:17" s="23" customFormat="1" x14ac:dyDescent="0.25">
      <c r="A602" s="109">
        <f>SalesTracker!B606</f>
        <v>20160598</v>
      </c>
      <c r="B602" s="32"/>
      <c r="C602" s="32">
        <f>SalesTracker!C606</f>
        <v>0</v>
      </c>
      <c r="D602" s="32">
        <f>SalesTracker!D606</f>
        <v>0</v>
      </c>
      <c r="E602" s="32">
        <f>SalesTracker!E606</f>
        <v>0</v>
      </c>
      <c r="F602" s="32">
        <f>SalesTracker!F606</f>
        <v>0</v>
      </c>
      <c r="G602" s="32">
        <f>SalesTracker!G606</f>
        <v>0</v>
      </c>
      <c r="H602" s="32">
        <f>SalesTracker!H606</f>
        <v>0</v>
      </c>
      <c r="I602" s="32">
        <f>SalesTracker!J606</f>
        <v>0</v>
      </c>
      <c r="J602" s="32">
        <f>SalesTracker!K606</f>
        <v>0</v>
      </c>
      <c r="K602" s="32">
        <f>SalesTracker!L606</f>
        <v>0</v>
      </c>
      <c r="L602" s="32">
        <f>SalesTracker!M606</f>
        <v>0</v>
      </c>
      <c r="M602" s="32">
        <f>SalesTracker!Q606</f>
        <v>0</v>
      </c>
      <c r="N602" s="32">
        <f>SalesTracker!T606</f>
        <v>0</v>
      </c>
      <c r="O602" s="32">
        <f>SalesTracker!W606</f>
        <v>0</v>
      </c>
      <c r="P602" s="32">
        <f>SalesTracker!X606</f>
        <v>0</v>
      </c>
      <c r="Q602" s="194"/>
    </row>
    <row r="603" spans="1:17" s="23" customFormat="1" x14ac:dyDescent="0.25">
      <c r="A603" s="109">
        <f>SalesTracker!B607</f>
        <v>20160599</v>
      </c>
      <c r="B603" s="32"/>
      <c r="C603" s="32">
        <f>SalesTracker!C607</f>
        <v>0</v>
      </c>
      <c r="D603" s="32">
        <f>SalesTracker!D607</f>
        <v>0</v>
      </c>
      <c r="E603" s="32">
        <f>SalesTracker!E607</f>
        <v>0</v>
      </c>
      <c r="F603" s="32">
        <f>SalesTracker!F607</f>
        <v>0</v>
      </c>
      <c r="G603" s="32">
        <f>SalesTracker!G607</f>
        <v>0</v>
      </c>
      <c r="H603" s="32">
        <f>SalesTracker!H607</f>
        <v>0</v>
      </c>
      <c r="I603" s="32">
        <f>SalesTracker!J607</f>
        <v>0</v>
      </c>
      <c r="J603" s="32">
        <f>SalesTracker!K607</f>
        <v>0</v>
      </c>
      <c r="K603" s="32">
        <f>SalesTracker!L607</f>
        <v>0</v>
      </c>
      <c r="L603" s="32">
        <f>SalesTracker!M607</f>
        <v>0</v>
      </c>
      <c r="M603" s="32">
        <f>SalesTracker!Q607</f>
        <v>0</v>
      </c>
      <c r="N603" s="32">
        <f>SalesTracker!T607</f>
        <v>0</v>
      </c>
      <c r="O603" s="32">
        <f>SalesTracker!W607</f>
        <v>0</v>
      </c>
      <c r="P603" s="32">
        <f>SalesTracker!X607</f>
        <v>0</v>
      </c>
      <c r="Q603" s="194"/>
    </row>
    <row r="604" spans="1:17" s="23" customFormat="1" x14ac:dyDescent="0.25">
      <c r="A604" s="109">
        <f>SalesTracker!B608</f>
        <v>20160600</v>
      </c>
      <c r="B604" s="32"/>
      <c r="C604" s="32">
        <f>SalesTracker!C608</f>
        <v>0</v>
      </c>
      <c r="D604" s="32">
        <f>SalesTracker!D608</f>
        <v>0</v>
      </c>
      <c r="E604" s="32">
        <f>SalesTracker!E608</f>
        <v>0</v>
      </c>
      <c r="F604" s="32">
        <f>SalesTracker!F608</f>
        <v>0</v>
      </c>
      <c r="G604" s="32">
        <f>SalesTracker!G608</f>
        <v>0</v>
      </c>
      <c r="H604" s="32">
        <f>SalesTracker!H608</f>
        <v>0</v>
      </c>
      <c r="I604" s="32">
        <f>SalesTracker!J608</f>
        <v>0</v>
      </c>
      <c r="J604" s="32">
        <f>SalesTracker!K608</f>
        <v>0</v>
      </c>
      <c r="K604" s="32">
        <f>SalesTracker!L608</f>
        <v>0</v>
      </c>
      <c r="L604" s="32">
        <f>SalesTracker!M608</f>
        <v>0</v>
      </c>
      <c r="M604" s="32">
        <f>SalesTracker!Q608</f>
        <v>0</v>
      </c>
      <c r="N604" s="32">
        <f>SalesTracker!T608</f>
        <v>0</v>
      </c>
      <c r="O604" s="32">
        <f>SalesTracker!W608</f>
        <v>0</v>
      </c>
      <c r="P604" s="32">
        <f>SalesTracker!X608</f>
        <v>0</v>
      </c>
      <c r="Q604" s="194"/>
    </row>
    <row r="605" spans="1:17" s="23" customFormat="1" x14ac:dyDescent="0.25">
      <c r="A605" s="109">
        <f>SalesTracker!B609</f>
        <v>20160601</v>
      </c>
      <c r="B605" s="32"/>
      <c r="C605" s="32">
        <f>SalesTracker!C609</f>
        <v>0</v>
      </c>
      <c r="D605" s="32">
        <f>SalesTracker!D609</f>
        <v>0</v>
      </c>
      <c r="E605" s="32">
        <f>SalesTracker!E609</f>
        <v>0</v>
      </c>
      <c r="F605" s="32">
        <f>SalesTracker!F609</f>
        <v>0</v>
      </c>
      <c r="G605" s="32">
        <f>SalesTracker!G609</f>
        <v>0</v>
      </c>
      <c r="H605" s="32">
        <f>SalesTracker!H609</f>
        <v>0</v>
      </c>
      <c r="I605" s="32">
        <f>SalesTracker!J609</f>
        <v>0</v>
      </c>
      <c r="J605" s="32">
        <f>SalesTracker!K609</f>
        <v>0</v>
      </c>
      <c r="K605" s="32">
        <f>SalesTracker!L609</f>
        <v>0</v>
      </c>
      <c r="L605" s="32">
        <f>SalesTracker!M609</f>
        <v>0</v>
      </c>
      <c r="M605" s="32">
        <f>SalesTracker!Q609</f>
        <v>0</v>
      </c>
      <c r="N605" s="32">
        <f>SalesTracker!T609</f>
        <v>0</v>
      </c>
      <c r="O605" s="32">
        <f>SalesTracker!W609</f>
        <v>0</v>
      </c>
      <c r="P605" s="32">
        <f>SalesTracker!X609</f>
        <v>0</v>
      </c>
      <c r="Q605" s="194"/>
    </row>
    <row r="606" spans="1:17" s="23" customFormat="1" x14ac:dyDescent="0.25">
      <c r="A606" s="109">
        <f>SalesTracker!B610</f>
        <v>20160602</v>
      </c>
      <c r="B606" s="32"/>
      <c r="C606" s="32">
        <f>SalesTracker!C610</f>
        <v>0</v>
      </c>
      <c r="D606" s="32">
        <f>SalesTracker!D610</f>
        <v>0</v>
      </c>
      <c r="E606" s="32">
        <f>SalesTracker!E610</f>
        <v>0</v>
      </c>
      <c r="F606" s="32">
        <f>SalesTracker!F610</f>
        <v>0</v>
      </c>
      <c r="G606" s="32">
        <f>SalesTracker!G610</f>
        <v>0</v>
      </c>
      <c r="H606" s="32">
        <f>SalesTracker!H610</f>
        <v>0</v>
      </c>
      <c r="I606" s="32">
        <f>SalesTracker!J610</f>
        <v>0</v>
      </c>
      <c r="J606" s="32">
        <f>SalesTracker!K610</f>
        <v>0</v>
      </c>
      <c r="K606" s="32">
        <f>SalesTracker!L610</f>
        <v>0</v>
      </c>
      <c r="L606" s="32">
        <f>SalesTracker!M610</f>
        <v>0</v>
      </c>
      <c r="M606" s="32">
        <f>SalesTracker!Q610</f>
        <v>0</v>
      </c>
      <c r="N606" s="32">
        <f>SalesTracker!T610</f>
        <v>0</v>
      </c>
      <c r="O606" s="32">
        <f>SalesTracker!W610</f>
        <v>0</v>
      </c>
      <c r="P606" s="32">
        <f>SalesTracker!X610</f>
        <v>0</v>
      </c>
      <c r="Q606" s="194"/>
    </row>
    <row r="607" spans="1:17" s="23" customFormat="1" x14ac:dyDescent="0.25">
      <c r="A607" s="109">
        <f>SalesTracker!B611</f>
        <v>20160603</v>
      </c>
      <c r="B607" s="32"/>
      <c r="C607" s="32">
        <f>SalesTracker!C611</f>
        <v>0</v>
      </c>
      <c r="D607" s="32">
        <f>SalesTracker!D611</f>
        <v>0</v>
      </c>
      <c r="E607" s="32">
        <f>SalesTracker!E611</f>
        <v>0</v>
      </c>
      <c r="F607" s="32">
        <f>SalesTracker!F611</f>
        <v>0</v>
      </c>
      <c r="G607" s="32">
        <f>SalesTracker!G611</f>
        <v>0</v>
      </c>
      <c r="H607" s="32">
        <f>SalesTracker!H611</f>
        <v>0</v>
      </c>
      <c r="I607" s="32">
        <f>SalesTracker!J611</f>
        <v>0</v>
      </c>
      <c r="J607" s="32">
        <f>SalesTracker!K611</f>
        <v>0</v>
      </c>
      <c r="K607" s="32">
        <f>SalesTracker!L611</f>
        <v>0</v>
      </c>
      <c r="L607" s="32">
        <f>SalesTracker!M611</f>
        <v>0</v>
      </c>
      <c r="M607" s="32">
        <f>SalesTracker!Q611</f>
        <v>0</v>
      </c>
      <c r="N607" s="32">
        <f>SalesTracker!T611</f>
        <v>0</v>
      </c>
      <c r="O607" s="32">
        <f>SalesTracker!W611</f>
        <v>0</v>
      </c>
      <c r="P607" s="32">
        <f>SalesTracker!X611</f>
        <v>0</v>
      </c>
      <c r="Q607" s="194"/>
    </row>
    <row r="608" spans="1:17" s="23" customFormat="1" x14ac:dyDescent="0.25">
      <c r="A608" s="109">
        <f>SalesTracker!B612</f>
        <v>20160604</v>
      </c>
      <c r="B608" s="32"/>
      <c r="C608" s="32">
        <f>SalesTracker!C612</f>
        <v>0</v>
      </c>
      <c r="D608" s="32">
        <f>SalesTracker!D612</f>
        <v>0</v>
      </c>
      <c r="E608" s="32">
        <f>SalesTracker!E612</f>
        <v>0</v>
      </c>
      <c r="F608" s="32">
        <f>SalesTracker!F612</f>
        <v>0</v>
      </c>
      <c r="G608" s="32">
        <f>SalesTracker!G612</f>
        <v>0</v>
      </c>
      <c r="H608" s="32">
        <f>SalesTracker!H612</f>
        <v>0</v>
      </c>
      <c r="I608" s="32">
        <f>SalesTracker!J612</f>
        <v>0</v>
      </c>
      <c r="J608" s="32">
        <f>SalesTracker!K612</f>
        <v>0</v>
      </c>
      <c r="K608" s="32">
        <f>SalesTracker!L612</f>
        <v>0</v>
      </c>
      <c r="L608" s="32">
        <f>SalesTracker!M612</f>
        <v>0</v>
      </c>
      <c r="M608" s="32">
        <f>SalesTracker!Q612</f>
        <v>0</v>
      </c>
      <c r="N608" s="32">
        <f>SalesTracker!T612</f>
        <v>0</v>
      </c>
      <c r="O608" s="32">
        <f>SalesTracker!W612</f>
        <v>0</v>
      </c>
      <c r="P608" s="32">
        <f>SalesTracker!X612</f>
        <v>0</v>
      </c>
      <c r="Q608" s="194"/>
    </row>
    <row r="609" spans="1:17" s="23" customFormat="1" x14ac:dyDescent="0.25">
      <c r="A609" s="109">
        <f>SalesTracker!B613</f>
        <v>20160605</v>
      </c>
      <c r="B609" s="32"/>
      <c r="C609" s="32">
        <f>SalesTracker!C613</f>
        <v>0</v>
      </c>
      <c r="D609" s="32">
        <f>SalesTracker!D613</f>
        <v>0</v>
      </c>
      <c r="E609" s="32">
        <f>SalesTracker!E613</f>
        <v>0</v>
      </c>
      <c r="F609" s="32">
        <f>SalesTracker!F613</f>
        <v>0</v>
      </c>
      <c r="G609" s="32">
        <f>SalesTracker!G613</f>
        <v>0</v>
      </c>
      <c r="H609" s="32">
        <f>SalesTracker!H613</f>
        <v>0</v>
      </c>
      <c r="I609" s="32">
        <f>SalesTracker!J613</f>
        <v>0</v>
      </c>
      <c r="J609" s="32">
        <f>SalesTracker!K613</f>
        <v>0</v>
      </c>
      <c r="K609" s="32">
        <f>SalesTracker!L613</f>
        <v>0</v>
      </c>
      <c r="L609" s="32">
        <f>SalesTracker!M613</f>
        <v>0</v>
      </c>
      <c r="M609" s="32">
        <f>SalesTracker!Q613</f>
        <v>0</v>
      </c>
      <c r="N609" s="32">
        <f>SalesTracker!T613</f>
        <v>0</v>
      </c>
      <c r="O609" s="32">
        <f>SalesTracker!W613</f>
        <v>0</v>
      </c>
      <c r="P609" s="32">
        <f>SalesTracker!X613</f>
        <v>0</v>
      </c>
      <c r="Q609" s="194"/>
    </row>
    <row r="610" spans="1:17" s="23" customFormat="1" x14ac:dyDescent="0.25">
      <c r="A610" s="109">
        <f>SalesTracker!B614</f>
        <v>20160606</v>
      </c>
      <c r="B610" s="32"/>
      <c r="C610" s="32">
        <f>SalesTracker!C614</f>
        <v>0</v>
      </c>
      <c r="D610" s="32">
        <f>SalesTracker!D614</f>
        <v>0</v>
      </c>
      <c r="E610" s="32">
        <f>SalesTracker!E614</f>
        <v>0</v>
      </c>
      <c r="F610" s="32">
        <f>SalesTracker!F614</f>
        <v>0</v>
      </c>
      <c r="G610" s="32">
        <f>SalesTracker!G614</f>
        <v>0</v>
      </c>
      <c r="H610" s="32">
        <f>SalesTracker!H614</f>
        <v>0</v>
      </c>
      <c r="I610" s="32">
        <f>SalesTracker!J614</f>
        <v>0</v>
      </c>
      <c r="J610" s="32">
        <f>SalesTracker!K614</f>
        <v>0</v>
      </c>
      <c r="K610" s="32">
        <f>SalesTracker!L614</f>
        <v>0</v>
      </c>
      <c r="L610" s="32">
        <f>SalesTracker!M614</f>
        <v>0</v>
      </c>
      <c r="M610" s="32">
        <f>SalesTracker!Q614</f>
        <v>0</v>
      </c>
      <c r="N610" s="32">
        <f>SalesTracker!T614</f>
        <v>0</v>
      </c>
      <c r="O610" s="32">
        <f>SalesTracker!W614</f>
        <v>0</v>
      </c>
      <c r="P610" s="32">
        <f>SalesTracker!X614</f>
        <v>0</v>
      </c>
      <c r="Q610" s="194"/>
    </row>
    <row r="611" spans="1:17" s="23" customFormat="1" x14ac:dyDescent="0.25">
      <c r="A611" s="109">
        <f>SalesTracker!B615</f>
        <v>20160607</v>
      </c>
      <c r="B611" s="32"/>
      <c r="C611" s="32">
        <f>SalesTracker!C615</f>
        <v>0</v>
      </c>
      <c r="D611" s="32">
        <f>SalesTracker!D615</f>
        <v>0</v>
      </c>
      <c r="E611" s="32">
        <f>SalesTracker!E615</f>
        <v>0</v>
      </c>
      <c r="F611" s="32">
        <f>SalesTracker!F615</f>
        <v>0</v>
      </c>
      <c r="G611" s="32">
        <f>SalesTracker!G615</f>
        <v>0</v>
      </c>
      <c r="H611" s="32">
        <f>SalesTracker!H615</f>
        <v>0</v>
      </c>
      <c r="I611" s="32">
        <f>SalesTracker!J615</f>
        <v>0</v>
      </c>
      <c r="J611" s="32">
        <f>SalesTracker!K615</f>
        <v>0</v>
      </c>
      <c r="K611" s="32">
        <f>SalesTracker!L615</f>
        <v>0</v>
      </c>
      <c r="L611" s="32">
        <f>SalesTracker!M615</f>
        <v>0</v>
      </c>
      <c r="M611" s="32">
        <f>SalesTracker!Q615</f>
        <v>0</v>
      </c>
      <c r="N611" s="32">
        <f>SalesTracker!T615</f>
        <v>0</v>
      </c>
      <c r="O611" s="32">
        <f>SalesTracker!W615</f>
        <v>0</v>
      </c>
      <c r="P611" s="32">
        <f>SalesTracker!X615</f>
        <v>0</v>
      </c>
      <c r="Q611" s="194"/>
    </row>
    <row r="612" spans="1:17" s="23" customFormat="1" x14ac:dyDescent="0.25">
      <c r="A612" s="109">
        <f>SalesTracker!B616</f>
        <v>20160608</v>
      </c>
      <c r="B612" s="32"/>
      <c r="C612" s="32">
        <f>SalesTracker!C616</f>
        <v>0</v>
      </c>
      <c r="D612" s="32">
        <f>SalesTracker!D616</f>
        <v>0</v>
      </c>
      <c r="E612" s="32">
        <f>SalesTracker!E616</f>
        <v>0</v>
      </c>
      <c r="F612" s="32">
        <f>SalesTracker!F616</f>
        <v>0</v>
      </c>
      <c r="G612" s="32">
        <f>SalesTracker!G616</f>
        <v>0</v>
      </c>
      <c r="H612" s="32">
        <f>SalesTracker!H616</f>
        <v>0</v>
      </c>
      <c r="I612" s="32">
        <f>SalesTracker!J616</f>
        <v>0</v>
      </c>
      <c r="J612" s="32">
        <f>SalesTracker!K616</f>
        <v>0</v>
      </c>
      <c r="K612" s="32">
        <f>SalesTracker!L616</f>
        <v>0</v>
      </c>
      <c r="L612" s="32">
        <f>SalesTracker!M616</f>
        <v>0</v>
      </c>
      <c r="M612" s="32">
        <f>SalesTracker!Q616</f>
        <v>0</v>
      </c>
      <c r="N612" s="32">
        <f>SalesTracker!T616</f>
        <v>0</v>
      </c>
      <c r="O612" s="32">
        <f>SalesTracker!W616</f>
        <v>0</v>
      </c>
      <c r="P612" s="32">
        <f>SalesTracker!X616</f>
        <v>0</v>
      </c>
      <c r="Q612" s="194"/>
    </row>
    <row r="613" spans="1:17" s="23" customFormat="1" x14ac:dyDescent="0.25">
      <c r="A613" s="109">
        <f>SalesTracker!B617</f>
        <v>20160609</v>
      </c>
      <c r="B613" s="32"/>
      <c r="C613" s="32">
        <f>SalesTracker!C617</f>
        <v>0</v>
      </c>
      <c r="D613" s="32">
        <f>SalesTracker!D617</f>
        <v>0</v>
      </c>
      <c r="E613" s="32">
        <f>SalesTracker!E617</f>
        <v>0</v>
      </c>
      <c r="F613" s="32">
        <f>SalesTracker!F617</f>
        <v>0</v>
      </c>
      <c r="G613" s="32">
        <f>SalesTracker!G617</f>
        <v>0</v>
      </c>
      <c r="H613" s="32">
        <f>SalesTracker!H617</f>
        <v>0</v>
      </c>
      <c r="I613" s="32">
        <f>SalesTracker!J617</f>
        <v>0</v>
      </c>
      <c r="J613" s="32">
        <f>SalesTracker!K617</f>
        <v>0</v>
      </c>
      <c r="K613" s="32">
        <f>SalesTracker!L617</f>
        <v>0</v>
      </c>
      <c r="L613" s="32">
        <f>SalesTracker!M617</f>
        <v>0</v>
      </c>
      <c r="M613" s="32">
        <f>SalesTracker!Q617</f>
        <v>0</v>
      </c>
      <c r="N613" s="32">
        <f>SalesTracker!T617</f>
        <v>0</v>
      </c>
      <c r="O613" s="32">
        <f>SalesTracker!W617</f>
        <v>0</v>
      </c>
      <c r="P613" s="32">
        <f>SalesTracker!X617</f>
        <v>0</v>
      </c>
      <c r="Q613" s="194"/>
    </row>
    <row r="614" spans="1:17" s="23" customFormat="1" x14ac:dyDescent="0.25">
      <c r="A614" s="109">
        <f>SalesTracker!B618</f>
        <v>20160610</v>
      </c>
      <c r="B614" s="32"/>
      <c r="C614" s="32">
        <f>SalesTracker!C618</f>
        <v>0</v>
      </c>
      <c r="D614" s="32">
        <f>SalesTracker!D618</f>
        <v>0</v>
      </c>
      <c r="E614" s="32">
        <f>SalesTracker!E618</f>
        <v>0</v>
      </c>
      <c r="F614" s="32">
        <f>SalesTracker!F618</f>
        <v>0</v>
      </c>
      <c r="G614" s="32">
        <f>SalesTracker!G618</f>
        <v>0</v>
      </c>
      <c r="H614" s="32">
        <f>SalesTracker!H618</f>
        <v>0</v>
      </c>
      <c r="I614" s="32">
        <f>SalesTracker!J618</f>
        <v>0</v>
      </c>
      <c r="J614" s="32">
        <f>SalesTracker!K618</f>
        <v>0</v>
      </c>
      <c r="K614" s="32">
        <f>SalesTracker!L618</f>
        <v>0</v>
      </c>
      <c r="L614" s="32">
        <f>SalesTracker!M618</f>
        <v>0</v>
      </c>
      <c r="M614" s="32">
        <f>SalesTracker!Q618</f>
        <v>0</v>
      </c>
      <c r="N614" s="32">
        <f>SalesTracker!T618</f>
        <v>0</v>
      </c>
      <c r="O614" s="32">
        <f>SalesTracker!W618</f>
        <v>0</v>
      </c>
      <c r="P614" s="32">
        <f>SalesTracker!X618</f>
        <v>0</v>
      </c>
      <c r="Q614" s="194"/>
    </row>
    <row r="615" spans="1:17" s="23" customFormat="1" x14ac:dyDescent="0.25">
      <c r="A615" s="109">
        <f>SalesTracker!B619</f>
        <v>20160611</v>
      </c>
      <c r="B615" s="32"/>
      <c r="C615" s="32">
        <f>SalesTracker!C619</f>
        <v>0</v>
      </c>
      <c r="D615" s="32">
        <f>SalesTracker!D619</f>
        <v>0</v>
      </c>
      <c r="E615" s="32">
        <f>SalesTracker!E619</f>
        <v>0</v>
      </c>
      <c r="F615" s="32">
        <f>SalesTracker!F619</f>
        <v>0</v>
      </c>
      <c r="G615" s="32">
        <f>SalesTracker!G619</f>
        <v>0</v>
      </c>
      <c r="H615" s="32">
        <f>SalesTracker!H619</f>
        <v>0</v>
      </c>
      <c r="I615" s="32">
        <f>SalesTracker!J619</f>
        <v>0</v>
      </c>
      <c r="J615" s="32">
        <f>SalesTracker!K619</f>
        <v>0</v>
      </c>
      <c r="K615" s="32">
        <f>SalesTracker!L619</f>
        <v>0</v>
      </c>
      <c r="L615" s="32">
        <f>SalesTracker!M619</f>
        <v>0</v>
      </c>
      <c r="M615" s="32">
        <f>SalesTracker!Q619</f>
        <v>0</v>
      </c>
      <c r="N615" s="32">
        <f>SalesTracker!T619</f>
        <v>0</v>
      </c>
      <c r="O615" s="32">
        <f>SalesTracker!W619</f>
        <v>0</v>
      </c>
      <c r="P615" s="32">
        <f>SalesTracker!X619</f>
        <v>0</v>
      </c>
      <c r="Q615" s="194"/>
    </row>
    <row r="616" spans="1:17" s="23" customFormat="1" x14ac:dyDescent="0.25">
      <c r="A616" s="109">
        <f>SalesTracker!B620</f>
        <v>20160612</v>
      </c>
      <c r="B616" s="32"/>
      <c r="C616" s="32">
        <f>SalesTracker!C620</f>
        <v>0</v>
      </c>
      <c r="D616" s="32">
        <f>SalesTracker!D620</f>
        <v>0</v>
      </c>
      <c r="E616" s="32">
        <f>SalesTracker!E620</f>
        <v>0</v>
      </c>
      <c r="F616" s="32">
        <f>SalesTracker!F620</f>
        <v>0</v>
      </c>
      <c r="G616" s="32">
        <f>SalesTracker!G620</f>
        <v>0</v>
      </c>
      <c r="H616" s="32">
        <f>SalesTracker!H620</f>
        <v>0</v>
      </c>
      <c r="I616" s="32">
        <f>SalesTracker!J620</f>
        <v>0</v>
      </c>
      <c r="J616" s="32">
        <f>SalesTracker!K620</f>
        <v>0</v>
      </c>
      <c r="K616" s="32">
        <f>SalesTracker!L620</f>
        <v>0</v>
      </c>
      <c r="L616" s="32">
        <f>SalesTracker!M620</f>
        <v>0</v>
      </c>
      <c r="M616" s="32">
        <f>SalesTracker!Q620</f>
        <v>0</v>
      </c>
      <c r="N616" s="32">
        <f>SalesTracker!T620</f>
        <v>0</v>
      </c>
      <c r="O616" s="32">
        <f>SalesTracker!W620</f>
        <v>0</v>
      </c>
      <c r="P616" s="32">
        <f>SalesTracker!X620</f>
        <v>0</v>
      </c>
      <c r="Q616" s="194"/>
    </row>
    <row r="617" spans="1:17" s="23" customFormat="1" x14ac:dyDescent="0.25">
      <c r="A617" s="109">
        <f>SalesTracker!B621</f>
        <v>20160613</v>
      </c>
      <c r="B617" s="32"/>
      <c r="C617" s="32">
        <f>SalesTracker!C621</f>
        <v>0</v>
      </c>
      <c r="D617" s="32">
        <f>SalesTracker!D621</f>
        <v>0</v>
      </c>
      <c r="E617" s="32">
        <f>SalesTracker!E621</f>
        <v>0</v>
      </c>
      <c r="F617" s="32">
        <f>SalesTracker!F621</f>
        <v>0</v>
      </c>
      <c r="G617" s="32">
        <f>SalesTracker!G621</f>
        <v>0</v>
      </c>
      <c r="H617" s="32">
        <f>SalesTracker!H621</f>
        <v>0</v>
      </c>
      <c r="I617" s="32">
        <f>SalesTracker!J621</f>
        <v>0</v>
      </c>
      <c r="J617" s="32">
        <f>SalesTracker!K621</f>
        <v>0</v>
      </c>
      <c r="K617" s="32">
        <f>SalesTracker!L621</f>
        <v>0</v>
      </c>
      <c r="L617" s="32">
        <f>SalesTracker!M621</f>
        <v>0</v>
      </c>
      <c r="M617" s="32">
        <f>SalesTracker!Q621</f>
        <v>0</v>
      </c>
      <c r="N617" s="32">
        <f>SalesTracker!T621</f>
        <v>0</v>
      </c>
      <c r="O617" s="32">
        <f>SalesTracker!W621</f>
        <v>0</v>
      </c>
      <c r="P617" s="32">
        <f>SalesTracker!X621</f>
        <v>0</v>
      </c>
      <c r="Q617" s="194"/>
    </row>
    <row r="618" spans="1:17" s="23" customFormat="1" x14ac:dyDescent="0.25">
      <c r="A618" s="109">
        <f>SalesTracker!B622</f>
        <v>20160614</v>
      </c>
      <c r="B618" s="32"/>
      <c r="C618" s="32">
        <f>SalesTracker!C622</f>
        <v>0</v>
      </c>
      <c r="D618" s="32">
        <f>SalesTracker!D622</f>
        <v>0</v>
      </c>
      <c r="E618" s="32">
        <f>SalesTracker!E622</f>
        <v>0</v>
      </c>
      <c r="F618" s="32">
        <f>SalesTracker!F622</f>
        <v>0</v>
      </c>
      <c r="G618" s="32">
        <f>SalesTracker!G622</f>
        <v>0</v>
      </c>
      <c r="H618" s="32">
        <f>SalesTracker!H622</f>
        <v>0</v>
      </c>
      <c r="I618" s="32">
        <f>SalesTracker!J622</f>
        <v>0</v>
      </c>
      <c r="J618" s="32">
        <f>SalesTracker!K622</f>
        <v>0</v>
      </c>
      <c r="K618" s="32">
        <f>SalesTracker!L622</f>
        <v>0</v>
      </c>
      <c r="L618" s="32">
        <f>SalesTracker!M622</f>
        <v>0</v>
      </c>
      <c r="M618" s="32">
        <f>SalesTracker!Q622</f>
        <v>0</v>
      </c>
      <c r="N618" s="32">
        <f>SalesTracker!T622</f>
        <v>0</v>
      </c>
      <c r="O618" s="32">
        <f>SalesTracker!W622</f>
        <v>0</v>
      </c>
      <c r="P618" s="32">
        <f>SalesTracker!X622</f>
        <v>0</v>
      </c>
      <c r="Q618" s="194"/>
    </row>
    <row r="619" spans="1:17" s="23" customFormat="1" x14ac:dyDescent="0.25">
      <c r="A619" s="109">
        <f>SalesTracker!B623</f>
        <v>20160615</v>
      </c>
      <c r="B619" s="32"/>
      <c r="C619" s="32">
        <f>SalesTracker!C623</f>
        <v>0</v>
      </c>
      <c r="D619" s="32">
        <f>SalesTracker!D623</f>
        <v>0</v>
      </c>
      <c r="E619" s="32">
        <f>SalesTracker!E623</f>
        <v>0</v>
      </c>
      <c r="F619" s="32">
        <f>SalesTracker!F623</f>
        <v>0</v>
      </c>
      <c r="G619" s="32">
        <f>SalesTracker!G623</f>
        <v>0</v>
      </c>
      <c r="H619" s="32">
        <f>SalesTracker!H623</f>
        <v>0</v>
      </c>
      <c r="I619" s="32">
        <f>SalesTracker!J623</f>
        <v>0</v>
      </c>
      <c r="J619" s="32">
        <f>SalesTracker!K623</f>
        <v>0</v>
      </c>
      <c r="K619" s="32">
        <f>SalesTracker!L623</f>
        <v>0</v>
      </c>
      <c r="L619" s="32">
        <f>SalesTracker!M623</f>
        <v>0</v>
      </c>
      <c r="M619" s="32">
        <f>SalesTracker!Q623</f>
        <v>0</v>
      </c>
      <c r="N619" s="32">
        <f>SalesTracker!T623</f>
        <v>0</v>
      </c>
      <c r="O619" s="32">
        <f>SalesTracker!W623</f>
        <v>0</v>
      </c>
      <c r="P619" s="32">
        <f>SalesTracker!X623</f>
        <v>0</v>
      </c>
      <c r="Q619" s="194"/>
    </row>
    <row r="620" spans="1:17" s="23" customFormat="1" x14ac:dyDescent="0.25">
      <c r="A620" s="109">
        <f>SalesTracker!B624</f>
        <v>20160616</v>
      </c>
      <c r="B620" s="32"/>
      <c r="C620" s="32">
        <f>SalesTracker!C624</f>
        <v>0</v>
      </c>
      <c r="D620" s="32">
        <f>SalesTracker!D624</f>
        <v>0</v>
      </c>
      <c r="E620" s="32">
        <f>SalesTracker!E624</f>
        <v>0</v>
      </c>
      <c r="F620" s="32">
        <f>SalesTracker!F624</f>
        <v>0</v>
      </c>
      <c r="G620" s="32">
        <f>SalesTracker!G624</f>
        <v>0</v>
      </c>
      <c r="H620" s="32">
        <f>SalesTracker!H624</f>
        <v>0</v>
      </c>
      <c r="I620" s="32">
        <f>SalesTracker!J624</f>
        <v>0</v>
      </c>
      <c r="J620" s="32">
        <f>SalesTracker!K624</f>
        <v>0</v>
      </c>
      <c r="K620" s="32">
        <f>SalesTracker!L624</f>
        <v>0</v>
      </c>
      <c r="L620" s="32">
        <f>SalesTracker!M624</f>
        <v>0</v>
      </c>
      <c r="M620" s="32">
        <f>SalesTracker!Q624</f>
        <v>0</v>
      </c>
      <c r="N620" s="32">
        <f>SalesTracker!T624</f>
        <v>0</v>
      </c>
      <c r="O620" s="32">
        <f>SalesTracker!W624</f>
        <v>0</v>
      </c>
      <c r="P620" s="32">
        <f>SalesTracker!X624</f>
        <v>0</v>
      </c>
      <c r="Q620" s="194"/>
    </row>
    <row r="621" spans="1:17" s="23" customFormat="1" x14ac:dyDescent="0.25">
      <c r="A621" s="109">
        <f>SalesTracker!B625</f>
        <v>20160617</v>
      </c>
      <c r="B621" s="32"/>
      <c r="C621" s="32">
        <f>SalesTracker!C625</f>
        <v>0</v>
      </c>
      <c r="D621" s="32">
        <f>SalesTracker!D625</f>
        <v>0</v>
      </c>
      <c r="E621" s="32">
        <f>SalesTracker!E625</f>
        <v>0</v>
      </c>
      <c r="F621" s="32">
        <f>SalesTracker!F625</f>
        <v>0</v>
      </c>
      <c r="G621" s="32">
        <f>SalesTracker!G625</f>
        <v>0</v>
      </c>
      <c r="H621" s="32">
        <f>SalesTracker!H625</f>
        <v>0</v>
      </c>
      <c r="I621" s="32">
        <f>SalesTracker!J625</f>
        <v>0</v>
      </c>
      <c r="J621" s="32">
        <f>SalesTracker!K625</f>
        <v>0</v>
      </c>
      <c r="K621" s="32">
        <f>SalesTracker!L625</f>
        <v>0</v>
      </c>
      <c r="L621" s="32">
        <f>SalesTracker!M625</f>
        <v>0</v>
      </c>
      <c r="M621" s="32">
        <f>SalesTracker!Q625</f>
        <v>0</v>
      </c>
      <c r="N621" s="32">
        <f>SalesTracker!T625</f>
        <v>0</v>
      </c>
      <c r="O621" s="32">
        <f>SalesTracker!W625</f>
        <v>0</v>
      </c>
      <c r="P621" s="32">
        <f>SalesTracker!X625</f>
        <v>0</v>
      </c>
      <c r="Q621" s="194"/>
    </row>
    <row r="622" spans="1:17" s="23" customFormat="1" x14ac:dyDescent="0.25">
      <c r="A622" s="109">
        <f>SalesTracker!B626</f>
        <v>20160618</v>
      </c>
      <c r="B622" s="32"/>
      <c r="C622" s="32">
        <f>SalesTracker!C626</f>
        <v>0</v>
      </c>
      <c r="D622" s="32">
        <f>SalesTracker!D626</f>
        <v>0</v>
      </c>
      <c r="E622" s="32">
        <f>SalesTracker!E626</f>
        <v>0</v>
      </c>
      <c r="F622" s="32">
        <f>SalesTracker!F626</f>
        <v>0</v>
      </c>
      <c r="G622" s="32">
        <f>SalesTracker!G626</f>
        <v>0</v>
      </c>
      <c r="H622" s="32">
        <f>SalesTracker!H626</f>
        <v>0</v>
      </c>
      <c r="I622" s="32">
        <f>SalesTracker!J626</f>
        <v>0</v>
      </c>
      <c r="J622" s="32">
        <f>SalesTracker!K626</f>
        <v>0</v>
      </c>
      <c r="K622" s="32">
        <f>SalesTracker!L626</f>
        <v>0</v>
      </c>
      <c r="L622" s="32">
        <f>SalesTracker!M626</f>
        <v>0</v>
      </c>
      <c r="M622" s="32">
        <f>SalesTracker!Q626</f>
        <v>0</v>
      </c>
      <c r="N622" s="32">
        <f>SalesTracker!T626</f>
        <v>0</v>
      </c>
      <c r="O622" s="32">
        <f>SalesTracker!W626</f>
        <v>0</v>
      </c>
      <c r="P622" s="32">
        <f>SalesTracker!X626</f>
        <v>0</v>
      </c>
      <c r="Q622" s="194"/>
    </row>
    <row r="623" spans="1:17" s="23" customFormat="1" x14ac:dyDescent="0.25">
      <c r="A623" s="109">
        <f>SalesTracker!B627</f>
        <v>20160619</v>
      </c>
      <c r="B623" s="32"/>
      <c r="C623" s="32">
        <f>SalesTracker!C627</f>
        <v>0</v>
      </c>
      <c r="D623" s="32">
        <f>SalesTracker!D627</f>
        <v>0</v>
      </c>
      <c r="E623" s="32">
        <f>SalesTracker!E627</f>
        <v>0</v>
      </c>
      <c r="F623" s="32">
        <f>SalesTracker!F627</f>
        <v>0</v>
      </c>
      <c r="G623" s="32">
        <f>SalesTracker!G627</f>
        <v>0</v>
      </c>
      <c r="H623" s="32">
        <f>SalesTracker!H627</f>
        <v>0</v>
      </c>
      <c r="I623" s="32">
        <f>SalesTracker!J627</f>
        <v>0</v>
      </c>
      <c r="J623" s="32">
        <f>SalesTracker!K627</f>
        <v>0</v>
      </c>
      <c r="K623" s="32">
        <f>SalesTracker!L627</f>
        <v>0</v>
      </c>
      <c r="L623" s="32">
        <f>SalesTracker!M627</f>
        <v>0</v>
      </c>
      <c r="M623" s="32">
        <f>SalesTracker!Q627</f>
        <v>0</v>
      </c>
      <c r="N623" s="32">
        <f>SalesTracker!T627</f>
        <v>0</v>
      </c>
      <c r="O623" s="32">
        <f>SalesTracker!W627</f>
        <v>0</v>
      </c>
      <c r="P623" s="32">
        <f>SalesTracker!X627</f>
        <v>0</v>
      </c>
      <c r="Q623" s="194"/>
    </row>
    <row r="624" spans="1:17" s="23" customFormat="1" x14ac:dyDescent="0.25">
      <c r="A624" s="109">
        <f>SalesTracker!B628</f>
        <v>20160620</v>
      </c>
      <c r="B624" s="32"/>
      <c r="C624" s="32">
        <f>SalesTracker!C628</f>
        <v>0</v>
      </c>
      <c r="D624" s="32">
        <f>SalesTracker!D628</f>
        <v>0</v>
      </c>
      <c r="E624" s="32">
        <f>SalesTracker!E628</f>
        <v>0</v>
      </c>
      <c r="F624" s="32">
        <f>SalesTracker!F628</f>
        <v>0</v>
      </c>
      <c r="G624" s="32">
        <f>SalesTracker!G628</f>
        <v>0</v>
      </c>
      <c r="H624" s="32">
        <f>SalesTracker!H628</f>
        <v>0</v>
      </c>
      <c r="I624" s="32">
        <f>SalesTracker!J628</f>
        <v>0</v>
      </c>
      <c r="J624" s="32">
        <f>SalesTracker!K628</f>
        <v>0</v>
      </c>
      <c r="K624" s="32">
        <f>SalesTracker!L628</f>
        <v>0</v>
      </c>
      <c r="L624" s="32">
        <f>SalesTracker!M628</f>
        <v>0</v>
      </c>
      <c r="M624" s="32">
        <f>SalesTracker!Q628</f>
        <v>0</v>
      </c>
      <c r="N624" s="32">
        <f>SalesTracker!T628</f>
        <v>0</v>
      </c>
      <c r="O624" s="32">
        <f>SalesTracker!W628</f>
        <v>0</v>
      </c>
      <c r="P624" s="32">
        <f>SalesTracker!X628</f>
        <v>0</v>
      </c>
      <c r="Q624" s="194"/>
    </row>
    <row r="625" spans="1:17" s="23" customFormat="1" x14ac:dyDescent="0.25">
      <c r="A625" s="109">
        <f>SalesTracker!B629</f>
        <v>20160621</v>
      </c>
      <c r="B625" s="32"/>
      <c r="C625" s="32">
        <f>SalesTracker!C629</f>
        <v>0</v>
      </c>
      <c r="D625" s="32">
        <f>SalesTracker!D629</f>
        <v>0</v>
      </c>
      <c r="E625" s="32">
        <f>SalesTracker!E629</f>
        <v>0</v>
      </c>
      <c r="F625" s="32">
        <f>SalesTracker!F629</f>
        <v>0</v>
      </c>
      <c r="G625" s="32">
        <f>SalesTracker!G629</f>
        <v>0</v>
      </c>
      <c r="H625" s="32">
        <f>SalesTracker!H629</f>
        <v>0</v>
      </c>
      <c r="I625" s="32">
        <f>SalesTracker!J629</f>
        <v>0</v>
      </c>
      <c r="J625" s="32">
        <f>SalesTracker!K629</f>
        <v>0</v>
      </c>
      <c r="K625" s="32">
        <f>SalesTracker!L629</f>
        <v>0</v>
      </c>
      <c r="L625" s="32">
        <f>SalesTracker!M629</f>
        <v>0</v>
      </c>
      <c r="M625" s="32">
        <f>SalesTracker!Q629</f>
        <v>0</v>
      </c>
      <c r="N625" s="32">
        <f>SalesTracker!T629</f>
        <v>0</v>
      </c>
      <c r="O625" s="32">
        <f>SalesTracker!W629</f>
        <v>0</v>
      </c>
      <c r="P625" s="32">
        <f>SalesTracker!X629</f>
        <v>0</v>
      </c>
      <c r="Q625" s="194"/>
    </row>
    <row r="626" spans="1:17" s="23" customFormat="1" x14ac:dyDescent="0.25">
      <c r="A626" s="109">
        <f>SalesTracker!B630</f>
        <v>20160622</v>
      </c>
      <c r="B626" s="32"/>
      <c r="C626" s="32">
        <f>SalesTracker!C630</f>
        <v>0</v>
      </c>
      <c r="D626" s="32">
        <f>SalesTracker!D630</f>
        <v>0</v>
      </c>
      <c r="E626" s="32">
        <f>SalesTracker!E630</f>
        <v>0</v>
      </c>
      <c r="F626" s="32">
        <f>SalesTracker!F630</f>
        <v>0</v>
      </c>
      <c r="G626" s="32">
        <f>SalesTracker!G630</f>
        <v>0</v>
      </c>
      <c r="H626" s="32">
        <f>SalesTracker!H630</f>
        <v>0</v>
      </c>
      <c r="I626" s="32">
        <f>SalesTracker!J630</f>
        <v>0</v>
      </c>
      <c r="J626" s="32">
        <f>SalesTracker!K630</f>
        <v>0</v>
      </c>
      <c r="K626" s="32">
        <f>SalesTracker!L630</f>
        <v>0</v>
      </c>
      <c r="L626" s="32">
        <f>SalesTracker!M630</f>
        <v>0</v>
      </c>
      <c r="M626" s="32">
        <f>SalesTracker!Q630</f>
        <v>0</v>
      </c>
      <c r="N626" s="32">
        <f>SalesTracker!T630</f>
        <v>0</v>
      </c>
      <c r="O626" s="32">
        <f>SalesTracker!W630</f>
        <v>0</v>
      </c>
      <c r="P626" s="32">
        <f>SalesTracker!X630</f>
        <v>0</v>
      </c>
      <c r="Q626" s="194"/>
    </row>
    <row r="627" spans="1:17" s="23" customFormat="1" x14ac:dyDescent="0.25">
      <c r="A627" s="109">
        <f>SalesTracker!B631</f>
        <v>20160623</v>
      </c>
      <c r="B627" s="32"/>
      <c r="C627" s="32">
        <f>SalesTracker!C631</f>
        <v>0</v>
      </c>
      <c r="D627" s="32">
        <f>SalesTracker!D631</f>
        <v>0</v>
      </c>
      <c r="E627" s="32">
        <f>SalesTracker!E631</f>
        <v>0</v>
      </c>
      <c r="F627" s="32">
        <f>SalesTracker!F631</f>
        <v>0</v>
      </c>
      <c r="G627" s="32">
        <f>SalesTracker!G631</f>
        <v>0</v>
      </c>
      <c r="H627" s="32">
        <f>SalesTracker!H631</f>
        <v>0</v>
      </c>
      <c r="I627" s="32">
        <f>SalesTracker!J631</f>
        <v>0</v>
      </c>
      <c r="J627" s="32">
        <f>SalesTracker!K631</f>
        <v>0</v>
      </c>
      <c r="K627" s="32">
        <f>SalesTracker!L631</f>
        <v>0</v>
      </c>
      <c r="L627" s="32">
        <f>SalesTracker!M631</f>
        <v>0</v>
      </c>
      <c r="M627" s="32">
        <f>SalesTracker!Q631</f>
        <v>0</v>
      </c>
      <c r="N627" s="32">
        <f>SalesTracker!T631</f>
        <v>0</v>
      </c>
      <c r="O627" s="32">
        <f>SalesTracker!W631</f>
        <v>0</v>
      </c>
      <c r="P627" s="32">
        <f>SalesTracker!X631</f>
        <v>0</v>
      </c>
      <c r="Q627" s="194"/>
    </row>
    <row r="628" spans="1:17" s="23" customFormat="1" x14ac:dyDescent="0.25">
      <c r="A628" s="109">
        <f>SalesTracker!B632</f>
        <v>20160624</v>
      </c>
      <c r="B628" s="32"/>
      <c r="C628" s="32">
        <f>SalesTracker!C632</f>
        <v>0</v>
      </c>
      <c r="D628" s="32">
        <f>SalesTracker!D632</f>
        <v>0</v>
      </c>
      <c r="E628" s="32">
        <f>SalesTracker!E632</f>
        <v>0</v>
      </c>
      <c r="F628" s="32">
        <f>SalesTracker!F632</f>
        <v>0</v>
      </c>
      <c r="G628" s="32">
        <f>SalesTracker!G632</f>
        <v>0</v>
      </c>
      <c r="H628" s="32">
        <f>SalesTracker!H632</f>
        <v>0</v>
      </c>
      <c r="I628" s="32">
        <f>SalesTracker!J632</f>
        <v>0</v>
      </c>
      <c r="J628" s="32">
        <f>SalesTracker!K632</f>
        <v>0</v>
      </c>
      <c r="K628" s="32">
        <f>SalesTracker!L632</f>
        <v>0</v>
      </c>
      <c r="L628" s="32">
        <f>SalesTracker!M632</f>
        <v>0</v>
      </c>
      <c r="M628" s="32">
        <f>SalesTracker!Q632</f>
        <v>0</v>
      </c>
      <c r="N628" s="32">
        <f>SalesTracker!T632</f>
        <v>0</v>
      </c>
      <c r="O628" s="32">
        <f>SalesTracker!W632</f>
        <v>0</v>
      </c>
      <c r="P628" s="32">
        <f>SalesTracker!X632</f>
        <v>0</v>
      </c>
      <c r="Q628" s="194"/>
    </row>
    <row r="629" spans="1:17" s="23" customFormat="1" x14ac:dyDescent="0.25">
      <c r="A629" s="109">
        <f>SalesTracker!B633</f>
        <v>20160625</v>
      </c>
      <c r="B629" s="32"/>
      <c r="C629" s="32">
        <f>SalesTracker!C633</f>
        <v>0</v>
      </c>
      <c r="D629" s="32">
        <f>SalesTracker!D633</f>
        <v>0</v>
      </c>
      <c r="E629" s="32">
        <f>SalesTracker!E633</f>
        <v>0</v>
      </c>
      <c r="F629" s="32">
        <f>SalesTracker!F633</f>
        <v>0</v>
      </c>
      <c r="G629" s="32">
        <f>SalesTracker!G633</f>
        <v>0</v>
      </c>
      <c r="H629" s="32">
        <f>SalesTracker!H633</f>
        <v>0</v>
      </c>
      <c r="I629" s="32">
        <f>SalesTracker!J633</f>
        <v>0</v>
      </c>
      <c r="J629" s="32">
        <f>SalesTracker!K633</f>
        <v>0</v>
      </c>
      <c r="K629" s="32">
        <f>SalesTracker!L633</f>
        <v>0</v>
      </c>
      <c r="L629" s="32">
        <f>SalesTracker!M633</f>
        <v>0</v>
      </c>
      <c r="M629" s="32">
        <f>SalesTracker!Q633</f>
        <v>0</v>
      </c>
      <c r="N629" s="32">
        <f>SalesTracker!T633</f>
        <v>0</v>
      </c>
      <c r="O629" s="32">
        <f>SalesTracker!W633</f>
        <v>0</v>
      </c>
      <c r="P629" s="32">
        <f>SalesTracker!X633</f>
        <v>0</v>
      </c>
      <c r="Q629" s="194"/>
    </row>
    <row r="630" spans="1:17" s="23" customFormat="1" x14ac:dyDescent="0.25">
      <c r="A630" s="109">
        <f>SalesTracker!B634</f>
        <v>20160626</v>
      </c>
      <c r="B630" s="32"/>
      <c r="C630" s="32">
        <f>SalesTracker!C634</f>
        <v>0</v>
      </c>
      <c r="D630" s="32">
        <f>SalesTracker!D634</f>
        <v>0</v>
      </c>
      <c r="E630" s="32">
        <f>SalesTracker!E634</f>
        <v>0</v>
      </c>
      <c r="F630" s="32">
        <f>SalesTracker!F634</f>
        <v>0</v>
      </c>
      <c r="G630" s="32">
        <f>SalesTracker!G634</f>
        <v>0</v>
      </c>
      <c r="H630" s="32">
        <f>SalesTracker!H634</f>
        <v>0</v>
      </c>
      <c r="I630" s="32">
        <f>SalesTracker!J634</f>
        <v>0</v>
      </c>
      <c r="J630" s="32">
        <f>SalesTracker!K634</f>
        <v>0</v>
      </c>
      <c r="K630" s="32">
        <f>SalesTracker!L634</f>
        <v>0</v>
      </c>
      <c r="L630" s="32">
        <f>SalesTracker!M634</f>
        <v>0</v>
      </c>
      <c r="M630" s="32">
        <f>SalesTracker!Q634</f>
        <v>0</v>
      </c>
      <c r="N630" s="32">
        <f>SalesTracker!T634</f>
        <v>0</v>
      </c>
      <c r="O630" s="32">
        <f>SalesTracker!W634</f>
        <v>0</v>
      </c>
      <c r="P630" s="32">
        <f>SalesTracker!X634</f>
        <v>0</v>
      </c>
      <c r="Q630" s="194"/>
    </row>
    <row r="631" spans="1:17" s="23" customFormat="1" x14ac:dyDescent="0.25">
      <c r="A631" s="109">
        <f>SalesTracker!B635</f>
        <v>20160627</v>
      </c>
      <c r="B631" s="32"/>
      <c r="C631" s="32">
        <f>SalesTracker!C635</f>
        <v>0</v>
      </c>
      <c r="D631" s="32">
        <f>SalesTracker!D635</f>
        <v>0</v>
      </c>
      <c r="E631" s="32">
        <f>SalesTracker!E635</f>
        <v>0</v>
      </c>
      <c r="F631" s="32">
        <f>SalesTracker!F635</f>
        <v>0</v>
      </c>
      <c r="G631" s="32">
        <f>SalesTracker!G635</f>
        <v>0</v>
      </c>
      <c r="H631" s="32">
        <f>SalesTracker!H635</f>
        <v>0</v>
      </c>
      <c r="I631" s="32">
        <f>SalesTracker!J635</f>
        <v>0</v>
      </c>
      <c r="J631" s="32">
        <f>SalesTracker!K635</f>
        <v>0</v>
      </c>
      <c r="K631" s="32">
        <f>SalesTracker!L635</f>
        <v>0</v>
      </c>
      <c r="L631" s="32">
        <f>SalesTracker!M635</f>
        <v>0</v>
      </c>
      <c r="M631" s="32">
        <f>SalesTracker!Q635</f>
        <v>0</v>
      </c>
      <c r="N631" s="32">
        <f>SalesTracker!T635</f>
        <v>0</v>
      </c>
      <c r="O631" s="32">
        <f>SalesTracker!W635</f>
        <v>0</v>
      </c>
      <c r="P631" s="32">
        <f>SalesTracker!X635</f>
        <v>0</v>
      </c>
      <c r="Q631" s="194"/>
    </row>
    <row r="632" spans="1:17" s="23" customFormat="1" x14ac:dyDescent="0.25">
      <c r="A632" s="109">
        <f>SalesTracker!B636</f>
        <v>20160628</v>
      </c>
      <c r="B632" s="32"/>
      <c r="C632" s="32">
        <f>SalesTracker!C636</f>
        <v>0</v>
      </c>
      <c r="D632" s="32">
        <f>SalesTracker!D636</f>
        <v>0</v>
      </c>
      <c r="E632" s="32">
        <f>SalesTracker!E636</f>
        <v>0</v>
      </c>
      <c r="F632" s="32">
        <f>SalesTracker!F636</f>
        <v>0</v>
      </c>
      <c r="G632" s="32">
        <f>SalesTracker!G636</f>
        <v>0</v>
      </c>
      <c r="H632" s="32">
        <f>SalesTracker!H636</f>
        <v>0</v>
      </c>
      <c r="I632" s="32">
        <f>SalesTracker!J636</f>
        <v>0</v>
      </c>
      <c r="J632" s="32">
        <f>SalesTracker!K636</f>
        <v>0</v>
      </c>
      <c r="K632" s="32">
        <f>SalesTracker!L636</f>
        <v>0</v>
      </c>
      <c r="L632" s="32">
        <f>SalesTracker!M636</f>
        <v>0</v>
      </c>
      <c r="M632" s="32">
        <f>SalesTracker!Q636</f>
        <v>0</v>
      </c>
      <c r="N632" s="32">
        <f>SalesTracker!T636</f>
        <v>0</v>
      </c>
      <c r="O632" s="32">
        <f>SalesTracker!W636</f>
        <v>0</v>
      </c>
      <c r="P632" s="32">
        <f>SalesTracker!X636</f>
        <v>0</v>
      </c>
      <c r="Q632" s="194"/>
    </row>
    <row r="633" spans="1:17" s="23" customFormat="1" x14ac:dyDescent="0.25">
      <c r="A633" s="109">
        <f>SalesTracker!B637</f>
        <v>20160629</v>
      </c>
      <c r="B633" s="32"/>
      <c r="C633" s="32">
        <f>SalesTracker!C637</f>
        <v>0</v>
      </c>
      <c r="D633" s="32">
        <f>SalesTracker!D637</f>
        <v>0</v>
      </c>
      <c r="E633" s="32">
        <f>SalesTracker!E637</f>
        <v>0</v>
      </c>
      <c r="F633" s="32">
        <f>SalesTracker!F637</f>
        <v>0</v>
      </c>
      <c r="G633" s="32">
        <f>SalesTracker!G637</f>
        <v>0</v>
      </c>
      <c r="H633" s="32">
        <f>SalesTracker!H637</f>
        <v>0</v>
      </c>
      <c r="I633" s="32">
        <f>SalesTracker!J637</f>
        <v>0</v>
      </c>
      <c r="J633" s="32">
        <f>SalesTracker!K637</f>
        <v>0</v>
      </c>
      <c r="K633" s="32">
        <f>SalesTracker!L637</f>
        <v>0</v>
      </c>
      <c r="L633" s="32">
        <f>SalesTracker!M637</f>
        <v>0</v>
      </c>
      <c r="M633" s="32">
        <f>SalesTracker!Q637</f>
        <v>0</v>
      </c>
      <c r="N633" s="32">
        <f>SalesTracker!T637</f>
        <v>0</v>
      </c>
      <c r="O633" s="32">
        <f>SalesTracker!W637</f>
        <v>0</v>
      </c>
      <c r="P633" s="32">
        <f>SalesTracker!X637</f>
        <v>0</v>
      </c>
      <c r="Q633" s="194"/>
    </row>
    <row r="634" spans="1:17" s="23" customFormat="1" x14ac:dyDescent="0.25">
      <c r="A634" s="109">
        <f>SalesTracker!B638</f>
        <v>20160630</v>
      </c>
      <c r="B634" s="32"/>
      <c r="C634" s="32">
        <f>SalesTracker!C638</f>
        <v>0</v>
      </c>
      <c r="D634" s="32">
        <f>SalesTracker!D638</f>
        <v>0</v>
      </c>
      <c r="E634" s="32">
        <f>SalesTracker!E638</f>
        <v>0</v>
      </c>
      <c r="F634" s="32">
        <f>SalesTracker!F638</f>
        <v>0</v>
      </c>
      <c r="G634" s="32">
        <f>SalesTracker!G638</f>
        <v>0</v>
      </c>
      <c r="H634" s="32">
        <f>SalesTracker!H638</f>
        <v>0</v>
      </c>
      <c r="I634" s="32">
        <f>SalesTracker!J638</f>
        <v>0</v>
      </c>
      <c r="J634" s="32">
        <f>SalesTracker!K638</f>
        <v>0</v>
      </c>
      <c r="K634" s="32">
        <f>SalesTracker!L638</f>
        <v>0</v>
      </c>
      <c r="L634" s="32">
        <f>SalesTracker!M638</f>
        <v>0</v>
      </c>
      <c r="M634" s="32">
        <f>SalesTracker!Q638</f>
        <v>0</v>
      </c>
      <c r="N634" s="32">
        <f>SalesTracker!T638</f>
        <v>0</v>
      </c>
      <c r="O634" s="32">
        <f>SalesTracker!W638</f>
        <v>0</v>
      </c>
      <c r="P634" s="32">
        <f>SalesTracker!X638</f>
        <v>0</v>
      </c>
      <c r="Q634" s="194"/>
    </row>
    <row r="635" spans="1:17" s="23" customFormat="1" x14ac:dyDescent="0.25">
      <c r="A635" s="109">
        <f>SalesTracker!B639</f>
        <v>20160631</v>
      </c>
      <c r="B635" s="32"/>
      <c r="C635" s="32">
        <f>SalesTracker!C639</f>
        <v>0</v>
      </c>
      <c r="D635" s="32">
        <f>SalesTracker!D639</f>
        <v>0</v>
      </c>
      <c r="E635" s="32">
        <f>SalesTracker!E639</f>
        <v>0</v>
      </c>
      <c r="F635" s="32">
        <f>SalesTracker!F639</f>
        <v>0</v>
      </c>
      <c r="G635" s="32">
        <f>SalesTracker!G639</f>
        <v>0</v>
      </c>
      <c r="H635" s="32">
        <f>SalesTracker!H639</f>
        <v>0</v>
      </c>
      <c r="I635" s="32">
        <f>SalesTracker!J639</f>
        <v>0</v>
      </c>
      <c r="J635" s="32">
        <f>SalesTracker!K639</f>
        <v>0</v>
      </c>
      <c r="K635" s="32">
        <f>SalesTracker!L639</f>
        <v>0</v>
      </c>
      <c r="L635" s="32">
        <f>SalesTracker!M639</f>
        <v>0</v>
      </c>
      <c r="M635" s="32">
        <f>SalesTracker!Q639</f>
        <v>0</v>
      </c>
      <c r="N635" s="32">
        <f>SalesTracker!T639</f>
        <v>0</v>
      </c>
      <c r="O635" s="32">
        <f>SalesTracker!W639</f>
        <v>0</v>
      </c>
      <c r="P635" s="32">
        <f>SalesTracker!X639</f>
        <v>0</v>
      </c>
      <c r="Q635" s="194"/>
    </row>
    <row r="636" spans="1:17" s="23" customFormat="1" x14ac:dyDescent="0.25">
      <c r="A636" s="109">
        <f>SalesTracker!B640</f>
        <v>20160632</v>
      </c>
      <c r="B636" s="32"/>
      <c r="C636" s="32">
        <f>SalesTracker!C640</f>
        <v>0</v>
      </c>
      <c r="D636" s="32">
        <f>SalesTracker!D640</f>
        <v>0</v>
      </c>
      <c r="E636" s="32">
        <f>SalesTracker!E640</f>
        <v>0</v>
      </c>
      <c r="F636" s="32">
        <f>SalesTracker!F640</f>
        <v>0</v>
      </c>
      <c r="G636" s="32">
        <f>SalesTracker!G640</f>
        <v>0</v>
      </c>
      <c r="H636" s="32">
        <f>SalesTracker!H640</f>
        <v>0</v>
      </c>
      <c r="I636" s="32">
        <f>SalesTracker!J640</f>
        <v>0</v>
      </c>
      <c r="J636" s="32">
        <f>SalesTracker!K640</f>
        <v>0</v>
      </c>
      <c r="K636" s="32">
        <f>SalesTracker!L640</f>
        <v>0</v>
      </c>
      <c r="L636" s="32">
        <f>SalesTracker!M640</f>
        <v>0</v>
      </c>
      <c r="M636" s="32">
        <f>SalesTracker!Q640</f>
        <v>0</v>
      </c>
      <c r="N636" s="32">
        <f>SalesTracker!T640</f>
        <v>0</v>
      </c>
      <c r="O636" s="32">
        <f>SalesTracker!W640</f>
        <v>0</v>
      </c>
      <c r="P636" s="32">
        <f>SalesTracker!X640</f>
        <v>0</v>
      </c>
      <c r="Q636" s="194"/>
    </row>
    <row r="637" spans="1:17" s="23" customFormat="1" x14ac:dyDescent="0.25">
      <c r="A637" s="109">
        <f>SalesTracker!B641</f>
        <v>20160633</v>
      </c>
      <c r="B637" s="32"/>
      <c r="C637" s="32">
        <f>SalesTracker!C641</f>
        <v>0</v>
      </c>
      <c r="D637" s="32">
        <f>SalesTracker!D641</f>
        <v>0</v>
      </c>
      <c r="E637" s="32">
        <f>SalesTracker!E641</f>
        <v>0</v>
      </c>
      <c r="F637" s="32">
        <f>SalesTracker!F641</f>
        <v>0</v>
      </c>
      <c r="G637" s="32">
        <f>SalesTracker!G641</f>
        <v>0</v>
      </c>
      <c r="H637" s="32">
        <f>SalesTracker!H641</f>
        <v>0</v>
      </c>
      <c r="I637" s="32">
        <f>SalesTracker!J641</f>
        <v>0</v>
      </c>
      <c r="J637" s="32">
        <f>SalesTracker!K641</f>
        <v>0</v>
      </c>
      <c r="K637" s="32">
        <f>SalesTracker!L641</f>
        <v>0</v>
      </c>
      <c r="L637" s="32">
        <f>SalesTracker!M641</f>
        <v>0</v>
      </c>
      <c r="M637" s="32">
        <f>SalesTracker!Q641</f>
        <v>0</v>
      </c>
      <c r="N637" s="32">
        <f>SalesTracker!T641</f>
        <v>0</v>
      </c>
      <c r="O637" s="32">
        <f>SalesTracker!W641</f>
        <v>0</v>
      </c>
      <c r="P637" s="32">
        <f>SalesTracker!X641</f>
        <v>0</v>
      </c>
      <c r="Q637" s="194"/>
    </row>
    <row r="638" spans="1:17" s="23" customFormat="1" x14ac:dyDescent="0.25">
      <c r="A638" s="109">
        <f>SalesTracker!B642</f>
        <v>20160634</v>
      </c>
      <c r="B638" s="32"/>
      <c r="C638" s="32">
        <f>SalesTracker!C642</f>
        <v>0</v>
      </c>
      <c r="D638" s="32">
        <f>SalesTracker!D642</f>
        <v>0</v>
      </c>
      <c r="E638" s="32">
        <f>SalesTracker!E642</f>
        <v>0</v>
      </c>
      <c r="F638" s="32">
        <f>SalesTracker!F642</f>
        <v>0</v>
      </c>
      <c r="G638" s="32">
        <f>SalesTracker!G642</f>
        <v>0</v>
      </c>
      <c r="H638" s="32">
        <f>SalesTracker!H642</f>
        <v>0</v>
      </c>
      <c r="I638" s="32">
        <f>SalesTracker!J642</f>
        <v>0</v>
      </c>
      <c r="J638" s="32">
        <f>SalesTracker!K642</f>
        <v>0</v>
      </c>
      <c r="K638" s="32">
        <f>SalesTracker!L642</f>
        <v>0</v>
      </c>
      <c r="L638" s="32">
        <f>SalesTracker!M642</f>
        <v>0</v>
      </c>
      <c r="M638" s="32">
        <f>SalesTracker!Q642</f>
        <v>0</v>
      </c>
      <c r="N638" s="32">
        <f>SalesTracker!T642</f>
        <v>0</v>
      </c>
      <c r="O638" s="32">
        <f>SalesTracker!W642</f>
        <v>0</v>
      </c>
      <c r="P638" s="32">
        <f>SalesTracker!X642</f>
        <v>0</v>
      </c>
      <c r="Q638" s="194"/>
    </row>
    <row r="639" spans="1:17" s="23" customFormat="1" x14ac:dyDescent="0.25">
      <c r="A639" s="109">
        <f>SalesTracker!B643</f>
        <v>20160635</v>
      </c>
      <c r="B639" s="32"/>
      <c r="C639" s="32">
        <f>SalesTracker!C643</f>
        <v>0</v>
      </c>
      <c r="D639" s="32">
        <f>SalesTracker!D643</f>
        <v>0</v>
      </c>
      <c r="E639" s="32">
        <f>SalesTracker!E643</f>
        <v>0</v>
      </c>
      <c r="F639" s="32">
        <f>SalesTracker!F643</f>
        <v>0</v>
      </c>
      <c r="G639" s="32">
        <f>SalesTracker!G643</f>
        <v>0</v>
      </c>
      <c r="H639" s="32">
        <f>SalesTracker!H643</f>
        <v>0</v>
      </c>
      <c r="I639" s="32">
        <f>SalesTracker!J643</f>
        <v>0</v>
      </c>
      <c r="J639" s="32">
        <f>SalesTracker!K643</f>
        <v>0</v>
      </c>
      <c r="K639" s="32">
        <f>SalesTracker!L643</f>
        <v>0</v>
      </c>
      <c r="L639" s="32">
        <f>SalesTracker!M643</f>
        <v>0</v>
      </c>
      <c r="M639" s="32">
        <f>SalesTracker!Q643</f>
        <v>0</v>
      </c>
      <c r="N639" s="32">
        <f>SalesTracker!T643</f>
        <v>0</v>
      </c>
      <c r="O639" s="32">
        <f>SalesTracker!W643</f>
        <v>0</v>
      </c>
      <c r="P639" s="32">
        <f>SalesTracker!X643</f>
        <v>0</v>
      </c>
      <c r="Q639" s="194"/>
    </row>
    <row r="640" spans="1:17" s="23" customFormat="1" x14ac:dyDescent="0.25">
      <c r="A640" s="109">
        <f>SalesTracker!B644</f>
        <v>20160636</v>
      </c>
      <c r="B640" s="32"/>
      <c r="C640" s="32">
        <f>SalesTracker!C644</f>
        <v>0</v>
      </c>
      <c r="D640" s="32">
        <f>SalesTracker!D644</f>
        <v>0</v>
      </c>
      <c r="E640" s="32">
        <f>SalesTracker!E644</f>
        <v>0</v>
      </c>
      <c r="F640" s="32">
        <f>SalesTracker!F644</f>
        <v>0</v>
      </c>
      <c r="G640" s="32">
        <f>SalesTracker!G644</f>
        <v>0</v>
      </c>
      <c r="H640" s="32">
        <f>SalesTracker!H644</f>
        <v>0</v>
      </c>
      <c r="I640" s="32">
        <f>SalesTracker!J644</f>
        <v>0</v>
      </c>
      <c r="J640" s="32">
        <f>SalesTracker!K644</f>
        <v>0</v>
      </c>
      <c r="K640" s="32">
        <f>SalesTracker!L644</f>
        <v>0</v>
      </c>
      <c r="L640" s="32">
        <f>SalesTracker!M644</f>
        <v>0</v>
      </c>
      <c r="M640" s="32">
        <f>SalesTracker!Q644</f>
        <v>0</v>
      </c>
      <c r="N640" s="32">
        <f>SalesTracker!T644</f>
        <v>0</v>
      </c>
      <c r="O640" s="32">
        <f>SalesTracker!W644</f>
        <v>0</v>
      </c>
      <c r="P640" s="32">
        <f>SalesTracker!X644</f>
        <v>0</v>
      </c>
      <c r="Q640" s="194"/>
    </row>
    <row r="641" spans="1:17" s="23" customFormat="1" x14ac:dyDescent="0.25">
      <c r="A641" s="109">
        <f>SalesTracker!B645</f>
        <v>20160637</v>
      </c>
      <c r="B641" s="32"/>
      <c r="C641" s="32">
        <f>SalesTracker!C645</f>
        <v>0</v>
      </c>
      <c r="D641" s="32">
        <f>SalesTracker!D645</f>
        <v>0</v>
      </c>
      <c r="E641" s="32">
        <f>SalesTracker!E645</f>
        <v>0</v>
      </c>
      <c r="F641" s="32">
        <f>SalesTracker!F645</f>
        <v>0</v>
      </c>
      <c r="G641" s="32">
        <f>SalesTracker!G645</f>
        <v>0</v>
      </c>
      <c r="H641" s="32">
        <f>SalesTracker!H645</f>
        <v>0</v>
      </c>
      <c r="I641" s="32">
        <f>SalesTracker!J645</f>
        <v>0</v>
      </c>
      <c r="J641" s="32">
        <f>SalesTracker!K645</f>
        <v>0</v>
      </c>
      <c r="K641" s="32">
        <f>SalesTracker!L645</f>
        <v>0</v>
      </c>
      <c r="L641" s="32">
        <f>SalesTracker!M645</f>
        <v>0</v>
      </c>
      <c r="M641" s="32">
        <f>SalesTracker!Q645</f>
        <v>0</v>
      </c>
      <c r="N641" s="32">
        <f>SalesTracker!T645</f>
        <v>0</v>
      </c>
      <c r="O641" s="32">
        <f>SalesTracker!W645</f>
        <v>0</v>
      </c>
      <c r="P641" s="32">
        <f>SalesTracker!X645</f>
        <v>0</v>
      </c>
      <c r="Q641" s="194"/>
    </row>
    <row r="642" spans="1:17" s="23" customFormat="1" x14ac:dyDescent="0.25">
      <c r="A642" s="109">
        <f>SalesTracker!B646</f>
        <v>20160638</v>
      </c>
      <c r="B642" s="32"/>
      <c r="C642" s="32">
        <f>SalesTracker!C646</f>
        <v>0</v>
      </c>
      <c r="D642" s="32">
        <f>SalesTracker!D646</f>
        <v>0</v>
      </c>
      <c r="E642" s="32">
        <f>SalesTracker!E646</f>
        <v>0</v>
      </c>
      <c r="F642" s="32">
        <f>SalesTracker!F646</f>
        <v>0</v>
      </c>
      <c r="G642" s="32">
        <f>SalesTracker!G646</f>
        <v>0</v>
      </c>
      <c r="H642" s="32">
        <f>SalesTracker!H646</f>
        <v>0</v>
      </c>
      <c r="I642" s="32">
        <f>SalesTracker!J646</f>
        <v>0</v>
      </c>
      <c r="J642" s="32">
        <f>SalesTracker!K646</f>
        <v>0</v>
      </c>
      <c r="K642" s="32">
        <f>SalesTracker!L646</f>
        <v>0</v>
      </c>
      <c r="L642" s="32">
        <f>SalesTracker!M646</f>
        <v>0</v>
      </c>
      <c r="M642" s="32">
        <f>SalesTracker!Q646</f>
        <v>0</v>
      </c>
      <c r="N642" s="32">
        <f>SalesTracker!T646</f>
        <v>0</v>
      </c>
      <c r="O642" s="32">
        <f>SalesTracker!W646</f>
        <v>0</v>
      </c>
      <c r="P642" s="32">
        <f>SalesTracker!X646</f>
        <v>0</v>
      </c>
      <c r="Q642" s="194"/>
    </row>
    <row r="643" spans="1:17" s="23" customFormat="1" x14ac:dyDescent="0.25">
      <c r="A643" s="109">
        <f>SalesTracker!B647</f>
        <v>20160639</v>
      </c>
      <c r="B643" s="32"/>
      <c r="C643" s="32">
        <f>SalesTracker!C647</f>
        <v>0</v>
      </c>
      <c r="D643" s="32">
        <f>SalesTracker!D647</f>
        <v>0</v>
      </c>
      <c r="E643" s="32">
        <f>SalesTracker!E647</f>
        <v>0</v>
      </c>
      <c r="F643" s="32">
        <f>SalesTracker!F647</f>
        <v>0</v>
      </c>
      <c r="G643" s="32">
        <f>SalesTracker!G647</f>
        <v>0</v>
      </c>
      <c r="H643" s="32">
        <f>SalesTracker!H647</f>
        <v>0</v>
      </c>
      <c r="I643" s="32">
        <f>SalesTracker!J647</f>
        <v>0</v>
      </c>
      <c r="J643" s="32">
        <f>SalesTracker!K647</f>
        <v>0</v>
      </c>
      <c r="K643" s="32">
        <f>SalesTracker!L647</f>
        <v>0</v>
      </c>
      <c r="L643" s="32">
        <f>SalesTracker!M647</f>
        <v>0</v>
      </c>
      <c r="M643" s="32">
        <f>SalesTracker!Q647</f>
        <v>0</v>
      </c>
      <c r="N643" s="32">
        <f>SalesTracker!T647</f>
        <v>0</v>
      </c>
      <c r="O643" s="32">
        <f>SalesTracker!W647</f>
        <v>0</v>
      </c>
      <c r="P643" s="32">
        <f>SalesTracker!X647</f>
        <v>0</v>
      </c>
      <c r="Q643" s="194"/>
    </row>
    <row r="644" spans="1:17" s="23" customFormat="1" x14ac:dyDescent="0.25">
      <c r="A644" s="109">
        <f>SalesTracker!B648</f>
        <v>20160640</v>
      </c>
      <c r="B644" s="32"/>
      <c r="C644" s="32">
        <f>SalesTracker!C648</f>
        <v>0</v>
      </c>
      <c r="D644" s="32">
        <f>SalesTracker!D648</f>
        <v>0</v>
      </c>
      <c r="E644" s="32">
        <f>SalesTracker!E648</f>
        <v>0</v>
      </c>
      <c r="F644" s="32">
        <f>SalesTracker!F648</f>
        <v>0</v>
      </c>
      <c r="G644" s="32">
        <f>SalesTracker!G648</f>
        <v>0</v>
      </c>
      <c r="H644" s="32">
        <f>SalesTracker!H648</f>
        <v>0</v>
      </c>
      <c r="I644" s="32">
        <f>SalesTracker!J648</f>
        <v>0</v>
      </c>
      <c r="J644" s="32">
        <f>SalesTracker!K648</f>
        <v>0</v>
      </c>
      <c r="K644" s="32">
        <f>SalesTracker!L648</f>
        <v>0</v>
      </c>
      <c r="L644" s="32">
        <f>SalesTracker!M648</f>
        <v>0</v>
      </c>
      <c r="M644" s="32">
        <f>SalesTracker!Q648</f>
        <v>0</v>
      </c>
      <c r="N644" s="32">
        <f>SalesTracker!T648</f>
        <v>0</v>
      </c>
      <c r="O644" s="32">
        <f>SalesTracker!W648</f>
        <v>0</v>
      </c>
      <c r="P644" s="32">
        <f>SalesTracker!X648</f>
        <v>0</v>
      </c>
      <c r="Q644" s="194"/>
    </row>
    <row r="645" spans="1:17" s="23" customFormat="1" x14ac:dyDescent="0.25">
      <c r="A645" s="109">
        <f>SalesTracker!B649</f>
        <v>20160641</v>
      </c>
      <c r="B645" s="32"/>
      <c r="C645" s="32">
        <f>SalesTracker!C649</f>
        <v>0</v>
      </c>
      <c r="D645" s="32">
        <f>SalesTracker!D649</f>
        <v>0</v>
      </c>
      <c r="E645" s="32">
        <f>SalesTracker!E649</f>
        <v>0</v>
      </c>
      <c r="F645" s="32">
        <f>SalesTracker!F649</f>
        <v>0</v>
      </c>
      <c r="G645" s="32">
        <f>SalesTracker!G649</f>
        <v>0</v>
      </c>
      <c r="H645" s="32">
        <f>SalesTracker!H649</f>
        <v>0</v>
      </c>
      <c r="I645" s="32">
        <f>SalesTracker!J649</f>
        <v>0</v>
      </c>
      <c r="J645" s="32">
        <f>SalesTracker!K649</f>
        <v>0</v>
      </c>
      <c r="K645" s="32">
        <f>SalesTracker!L649</f>
        <v>0</v>
      </c>
      <c r="L645" s="32">
        <f>SalesTracker!M649</f>
        <v>0</v>
      </c>
      <c r="M645" s="32">
        <f>SalesTracker!Q649</f>
        <v>0</v>
      </c>
      <c r="N645" s="32">
        <f>SalesTracker!T649</f>
        <v>0</v>
      </c>
      <c r="O645" s="32">
        <f>SalesTracker!W649</f>
        <v>0</v>
      </c>
      <c r="P645" s="32">
        <f>SalesTracker!X649</f>
        <v>0</v>
      </c>
      <c r="Q645" s="194"/>
    </row>
    <row r="646" spans="1:17" s="23" customFormat="1" x14ac:dyDescent="0.25">
      <c r="A646" s="109">
        <f>SalesTracker!B650</f>
        <v>20160642</v>
      </c>
      <c r="B646" s="32"/>
      <c r="C646" s="32">
        <f>SalesTracker!C650</f>
        <v>0</v>
      </c>
      <c r="D646" s="32">
        <f>SalesTracker!D650</f>
        <v>0</v>
      </c>
      <c r="E646" s="32">
        <f>SalesTracker!E650</f>
        <v>0</v>
      </c>
      <c r="F646" s="32">
        <f>SalesTracker!F650</f>
        <v>0</v>
      </c>
      <c r="G646" s="32">
        <f>SalesTracker!G650</f>
        <v>0</v>
      </c>
      <c r="H646" s="32">
        <f>SalesTracker!H650</f>
        <v>0</v>
      </c>
      <c r="I646" s="32">
        <f>SalesTracker!J650</f>
        <v>0</v>
      </c>
      <c r="J646" s="32">
        <f>SalesTracker!K650</f>
        <v>0</v>
      </c>
      <c r="K646" s="32">
        <f>SalesTracker!L650</f>
        <v>0</v>
      </c>
      <c r="L646" s="32">
        <f>SalesTracker!M650</f>
        <v>0</v>
      </c>
      <c r="M646" s="32">
        <f>SalesTracker!Q650</f>
        <v>0</v>
      </c>
      <c r="N646" s="32">
        <f>SalesTracker!T650</f>
        <v>0</v>
      </c>
      <c r="O646" s="32">
        <f>SalesTracker!W650</f>
        <v>0</v>
      </c>
      <c r="P646" s="32">
        <f>SalesTracker!X650</f>
        <v>0</v>
      </c>
      <c r="Q646" s="194"/>
    </row>
    <row r="647" spans="1:17" s="23" customFormat="1" x14ac:dyDescent="0.25">
      <c r="A647" s="109">
        <f>SalesTracker!B651</f>
        <v>20160643</v>
      </c>
      <c r="B647" s="32"/>
      <c r="C647" s="32">
        <f>SalesTracker!C651</f>
        <v>0</v>
      </c>
      <c r="D647" s="32">
        <f>SalesTracker!D651</f>
        <v>0</v>
      </c>
      <c r="E647" s="32">
        <f>SalesTracker!E651</f>
        <v>0</v>
      </c>
      <c r="F647" s="32">
        <f>SalesTracker!F651</f>
        <v>0</v>
      </c>
      <c r="G647" s="32">
        <f>SalesTracker!G651</f>
        <v>0</v>
      </c>
      <c r="H647" s="32">
        <f>SalesTracker!H651</f>
        <v>0</v>
      </c>
      <c r="I647" s="32">
        <f>SalesTracker!J651</f>
        <v>0</v>
      </c>
      <c r="J647" s="32">
        <f>SalesTracker!K651</f>
        <v>0</v>
      </c>
      <c r="K647" s="32">
        <f>SalesTracker!L651</f>
        <v>0</v>
      </c>
      <c r="L647" s="32">
        <f>SalesTracker!M651</f>
        <v>0</v>
      </c>
      <c r="M647" s="32">
        <f>SalesTracker!Q651</f>
        <v>0</v>
      </c>
      <c r="N647" s="32">
        <f>SalesTracker!T651</f>
        <v>0</v>
      </c>
      <c r="O647" s="32">
        <f>SalesTracker!W651</f>
        <v>0</v>
      </c>
      <c r="P647" s="32">
        <f>SalesTracker!X651</f>
        <v>0</v>
      </c>
      <c r="Q647" s="194"/>
    </row>
    <row r="648" spans="1:17" s="23" customFormat="1" x14ac:dyDescent="0.25">
      <c r="A648" s="109">
        <f>SalesTracker!B652</f>
        <v>20160644</v>
      </c>
      <c r="B648" s="32"/>
      <c r="C648" s="32">
        <f>SalesTracker!C652</f>
        <v>0</v>
      </c>
      <c r="D648" s="32">
        <f>SalesTracker!D652</f>
        <v>0</v>
      </c>
      <c r="E648" s="32">
        <f>SalesTracker!E652</f>
        <v>0</v>
      </c>
      <c r="F648" s="32">
        <f>SalesTracker!F652</f>
        <v>0</v>
      </c>
      <c r="G648" s="32">
        <f>SalesTracker!G652</f>
        <v>0</v>
      </c>
      <c r="H648" s="32">
        <f>SalesTracker!H652</f>
        <v>0</v>
      </c>
      <c r="I648" s="32">
        <f>SalesTracker!J652</f>
        <v>0</v>
      </c>
      <c r="J648" s="32">
        <f>SalesTracker!K652</f>
        <v>0</v>
      </c>
      <c r="K648" s="32">
        <f>SalesTracker!L652</f>
        <v>0</v>
      </c>
      <c r="L648" s="32">
        <f>SalesTracker!M652</f>
        <v>0</v>
      </c>
      <c r="M648" s="32">
        <f>SalesTracker!Q652</f>
        <v>0</v>
      </c>
      <c r="N648" s="32">
        <f>SalesTracker!T652</f>
        <v>0</v>
      </c>
      <c r="O648" s="32">
        <f>SalesTracker!W652</f>
        <v>0</v>
      </c>
      <c r="P648" s="32">
        <f>SalesTracker!X652</f>
        <v>0</v>
      </c>
      <c r="Q648" s="194"/>
    </row>
    <row r="649" spans="1:17" s="23" customFormat="1" x14ac:dyDescent="0.25">
      <c r="A649" s="109">
        <f>SalesTracker!B653</f>
        <v>20160645</v>
      </c>
      <c r="B649" s="32"/>
      <c r="C649" s="32">
        <f>SalesTracker!C653</f>
        <v>0</v>
      </c>
      <c r="D649" s="32">
        <f>SalesTracker!D653</f>
        <v>0</v>
      </c>
      <c r="E649" s="32">
        <f>SalesTracker!E653</f>
        <v>0</v>
      </c>
      <c r="F649" s="32">
        <f>SalesTracker!F653</f>
        <v>0</v>
      </c>
      <c r="G649" s="32">
        <f>SalesTracker!G653</f>
        <v>0</v>
      </c>
      <c r="H649" s="32">
        <f>SalesTracker!H653</f>
        <v>0</v>
      </c>
      <c r="I649" s="32">
        <f>SalesTracker!J653</f>
        <v>0</v>
      </c>
      <c r="J649" s="32">
        <f>SalesTracker!K653</f>
        <v>0</v>
      </c>
      <c r="K649" s="32">
        <f>SalesTracker!L653</f>
        <v>0</v>
      </c>
      <c r="L649" s="32">
        <f>SalesTracker!M653</f>
        <v>0</v>
      </c>
      <c r="M649" s="32">
        <f>SalesTracker!Q653</f>
        <v>0</v>
      </c>
      <c r="N649" s="32">
        <f>SalesTracker!T653</f>
        <v>0</v>
      </c>
      <c r="O649" s="32">
        <f>SalesTracker!W653</f>
        <v>0</v>
      </c>
      <c r="P649" s="32">
        <f>SalesTracker!X653</f>
        <v>0</v>
      </c>
      <c r="Q649" s="194"/>
    </row>
    <row r="650" spans="1:17" s="23" customFormat="1" x14ac:dyDescent="0.25">
      <c r="A650" s="109">
        <f>SalesTracker!B654</f>
        <v>20160646</v>
      </c>
      <c r="B650" s="32"/>
      <c r="C650" s="32">
        <f>SalesTracker!C654</f>
        <v>0</v>
      </c>
      <c r="D650" s="32">
        <f>SalesTracker!D654</f>
        <v>0</v>
      </c>
      <c r="E650" s="32">
        <f>SalesTracker!E654</f>
        <v>0</v>
      </c>
      <c r="F650" s="32">
        <f>SalesTracker!F654</f>
        <v>0</v>
      </c>
      <c r="G650" s="32">
        <f>SalesTracker!G654</f>
        <v>0</v>
      </c>
      <c r="H650" s="32">
        <f>SalesTracker!H654</f>
        <v>0</v>
      </c>
      <c r="I650" s="32">
        <f>SalesTracker!J654</f>
        <v>0</v>
      </c>
      <c r="J650" s="32">
        <f>SalesTracker!K654</f>
        <v>0</v>
      </c>
      <c r="K650" s="32">
        <f>SalesTracker!L654</f>
        <v>0</v>
      </c>
      <c r="L650" s="32">
        <f>SalesTracker!M654</f>
        <v>0</v>
      </c>
      <c r="M650" s="32">
        <f>SalesTracker!Q654</f>
        <v>0</v>
      </c>
      <c r="N650" s="32">
        <f>SalesTracker!T654</f>
        <v>0</v>
      </c>
      <c r="O650" s="32">
        <f>SalesTracker!W654</f>
        <v>0</v>
      </c>
      <c r="P650" s="32">
        <f>SalesTracker!X654</f>
        <v>0</v>
      </c>
      <c r="Q650" s="194"/>
    </row>
    <row r="651" spans="1:17" s="23" customFormat="1" x14ac:dyDescent="0.25">
      <c r="A651" s="109">
        <f>SalesTracker!B655</f>
        <v>20160647</v>
      </c>
      <c r="B651" s="32"/>
      <c r="C651" s="32">
        <f>SalesTracker!C655</f>
        <v>0</v>
      </c>
      <c r="D651" s="32">
        <f>SalesTracker!D655</f>
        <v>0</v>
      </c>
      <c r="E651" s="32">
        <f>SalesTracker!E655</f>
        <v>0</v>
      </c>
      <c r="F651" s="32">
        <f>SalesTracker!F655</f>
        <v>0</v>
      </c>
      <c r="G651" s="32">
        <f>SalesTracker!G655</f>
        <v>0</v>
      </c>
      <c r="H651" s="32">
        <f>SalesTracker!H655</f>
        <v>0</v>
      </c>
      <c r="I651" s="32">
        <f>SalesTracker!J655</f>
        <v>0</v>
      </c>
      <c r="J651" s="32">
        <f>SalesTracker!K655</f>
        <v>0</v>
      </c>
      <c r="K651" s="32">
        <f>SalesTracker!L655</f>
        <v>0</v>
      </c>
      <c r="L651" s="32">
        <f>SalesTracker!M655</f>
        <v>0</v>
      </c>
      <c r="M651" s="32">
        <f>SalesTracker!Q655</f>
        <v>0</v>
      </c>
      <c r="N651" s="32">
        <f>SalesTracker!T655</f>
        <v>0</v>
      </c>
      <c r="O651" s="32">
        <f>SalesTracker!W655</f>
        <v>0</v>
      </c>
      <c r="P651" s="32">
        <f>SalesTracker!X655</f>
        <v>0</v>
      </c>
      <c r="Q651" s="194"/>
    </row>
    <row r="652" spans="1:17" s="23" customFormat="1" x14ac:dyDescent="0.25">
      <c r="A652" s="109">
        <f>SalesTracker!B656</f>
        <v>20160648</v>
      </c>
      <c r="B652" s="32"/>
      <c r="C652" s="32">
        <f>SalesTracker!C656</f>
        <v>0</v>
      </c>
      <c r="D652" s="32">
        <f>SalesTracker!D656</f>
        <v>0</v>
      </c>
      <c r="E652" s="32">
        <f>SalesTracker!E656</f>
        <v>0</v>
      </c>
      <c r="F652" s="32">
        <f>SalesTracker!F656</f>
        <v>0</v>
      </c>
      <c r="G652" s="32">
        <f>SalesTracker!G656</f>
        <v>0</v>
      </c>
      <c r="H652" s="32">
        <f>SalesTracker!H656</f>
        <v>0</v>
      </c>
      <c r="I652" s="32">
        <f>SalesTracker!J656</f>
        <v>0</v>
      </c>
      <c r="J652" s="32">
        <f>SalesTracker!K656</f>
        <v>0</v>
      </c>
      <c r="K652" s="32">
        <f>SalesTracker!L656</f>
        <v>0</v>
      </c>
      <c r="L652" s="32">
        <f>SalesTracker!M656</f>
        <v>0</v>
      </c>
      <c r="M652" s="32">
        <f>SalesTracker!Q656</f>
        <v>0</v>
      </c>
      <c r="N652" s="32">
        <f>SalesTracker!T656</f>
        <v>0</v>
      </c>
      <c r="O652" s="32">
        <f>SalesTracker!W656</f>
        <v>0</v>
      </c>
      <c r="P652" s="32">
        <f>SalesTracker!X656</f>
        <v>0</v>
      </c>
      <c r="Q652" s="194"/>
    </row>
    <row r="653" spans="1:17" s="23" customFormat="1" x14ac:dyDescent="0.25">
      <c r="A653" s="109">
        <f>SalesTracker!B657</f>
        <v>20160649</v>
      </c>
      <c r="B653" s="32"/>
      <c r="C653" s="32">
        <f>SalesTracker!C657</f>
        <v>0</v>
      </c>
      <c r="D653" s="32">
        <f>SalesTracker!D657</f>
        <v>0</v>
      </c>
      <c r="E653" s="32">
        <f>SalesTracker!E657</f>
        <v>0</v>
      </c>
      <c r="F653" s="32">
        <f>SalesTracker!F657</f>
        <v>0</v>
      </c>
      <c r="G653" s="32">
        <f>SalesTracker!G657</f>
        <v>0</v>
      </c>
      <c r="H653" s="32">
        <f>SalesTracker!H657</f>
        <v>0</v>
      </c>
      <c r="I653" s="32">
        <f>SalesTracker!J657</f>
        <v>0</v>
      </c>
      <c r="J653" s="32">
        <f>SalesTracker!K657</f>
        <v>0</v>
      </c>
      <c r="K653" s="32">
        <f>SalesTracker!L657</f>
        <v>0</v>
      </c>
      <c r="L653" s="32">
        <f>SalesTracker!M657</f>
        <v>0</v>
      </c>
      <c r="M653" s="32">
        <f>SalesTracker!Q657</f>
        <v>0</v>
      </c>
      <c r="N653" s="32">
        <f>SalesTracker!T657</f>
        <v>0</v>
      </c>
      <c r="O653" s="32">
        <f>SalesTracker!W657</f>
        <v>0</v>
      </c>
      <c r="P653" s="32">
        <f>SalesTracker!X657</f>
        <v>0</v>
      </c>
      <c r="Q653" s="194"/>
    </row>
    <row r="654" spans="1:17" s="23" customFormat="1" x14ac:dyDescent="0.25">
      <c r="A654" s="109">
        <f>SalesTracker!B658</f>
        <v>20160650</v>
      </c>
      <c r="B654" s="32"/>
      <c r="C654" s="32">
        <f>SalesTracker!C658</f>
        <v>0</v>
      </c>
      <c r="D654" s="32">
        <f>SalesTracker!D658</f>
        <v>0</v>
      </c>
      <c r="E654" s="32">
        <f>SalesTracker!E658</f>
        <v>0</v>
      </c>
      <c r="F654" s="32">
        <f>SalesTracker!F658</f>
        <v>0</v>
      </c>
      <c r="G654" s="32">
        <f>SalesTracker!G658</f>
        <v>0</v>
      </c>
      <c r="H654" s="32">
        <f>SalesTracker!H658</f>
        <v>0</v>
      </c>
      <c r="I654" s="32">
        <f>SalesTracker!J658</f>
        <v>0</v>
      </c>
      <c r="J654" s="32">
        <f>SalesTracker!K658</f>
        <v>0</v>
      </c>
      <c r="K654" s="32">
        <f>SalesTracker!L658</f>
        <v>0</v>
      </c>
      <c r="L654" s="32">
        <f>SalesTracker!M658</f>
        <v>0</v>
      </c>
      <c r="M654" s="32">
        <f>SalesTracker!Q658</f>
        <v>0</v>
      </c>
      <c r="N654" s="32">
        <f>SalesTracker!T658</f>
        <v>0</v>
      </c>
      <c r="O654" s="32">
        <f>SalesTracker!W658</f>
        <v>0</v>
      </c>
      <c r="P654" s="32">
        <f>SalesTracker!X658</f>
        <v>0</v>
      </c>
      <c r="Q654" s="194"/>
    </row>
    <row r="655" spans="1:17" s="23" customFormat="1" x14ac:dyDescent="0.25">
      <c r="A655" s="109">
        <f>SalesTracker!B659</f>
        <v>20160651</v>
      </c>
      <c r="B655" s="32"/>
      <c r="C655" s="32">
        <f>SalesTracker!C659</f>
        <v>0</v>
      </c>
      <c r="D655" s="32">
        <f>SalesTracker!D659</f>
        <v>0</v>
      </c>
      <c r="E655" s="32">
        <f>SalesTracker!E659</f>
        <v>0</v>
      </c>
      <c r="F655" s="32">
        <f>SalesTracker!F659</f>
        <v>0</v>
      </c>
      <c r="G655" s="32">
        <f>SalesTracker!G659</f>
        <v>0</v>
      </c>
      <c r="H655" s="32">
        <f>SalesTracker!H659</f>
        <v>0</v>
      </c>
      <c r="I655" s="32">
        <f>SalesTracker!J659</f>
        <v>0</v>
      </c>
      <c r="J655" s="32">
        <f>SalesTracker!K659</f>
        <v>0</v>
      </c>
      <c r="K655" s="32">
        <f>SalesTracker!L659</f>
        <v>0</v>
      </c>
      <c r="L655" s="32">
        <f>SalesTracker!M659</f>
        <v>0</v>
      </c>
      <c r="M655" s="32">
        <f>SalesTracker!Q659</f>
        <v>0</v>
      </c>
      <c r="N655" s="32">
        <f>SalesTracker!T659</f>
        <v>0</v>
      </c>
      <c r="O655" s="32">
        <f>SalesTracker!W659</f>
        <v>0</v>
      </c>
      <c r="P655" s="32">
        <f>SalesTracker!X659</f>
        <v>0</v>
      </c>
      <c r="Q655" s="194"/>
    </row>
    <row r="656" spans="1:17" s="23" customFormat="1" x14ac:dyDescent="0.25">
      <c r="A656" s="109">
        <f>SalesTracker!B660</f>
        <v>20160652</v>
      </c>
      <c r="B656" s="32"/>
      <c r="C656" s="32">
        <f>SalesTracker!C660</f>
        <v>0</v>
      </c>
      <c r="D656" s="32">
        <f>SalesTracker!D660</f>
        <v>0</v>
      </c>
      <c r="E656" s="32">
        <f>SalesTracker!E660</f>
        <v>0</v>
      </c>
      <c r="F656" s="32">
        <f>SalesTracker!F660</f>
        <v>0</v>
      </c>
      <c r="G656" s="32">
        <f>SalesTracker!G660</f>
        <v>0</v>
      </c>
      <c r="H656" s="32">
        <f>SalesTracker!H660</f>
        <v>0</v>
      </c>
      <c r="I656" s="32">
        <f>SalesTracker!J660</f>
        <v>0</v>
      </c>
      <c r="J656" s="32">
        <f>SalesTracker!K660</f>
        <v>0</v>
      </c>
      <c r="K656" s="32">
        <f>SalesTracker!L660</f>
        <v>0</v>
      </c>
      <c r="L656" s="32">
        <f>SalesTracker!M660</f>
        <v>0</v>
      </c>
      <c r="M656" s="32">
        <f>SalesTracker!Q660</f>
        <v>0</v>
      </c>
      <c r="N656" s="32">
        <f>SalesTracker!T660</f>
        <v>0</v>
      </c>
      <c r="O656" s="32">
        <f>SalesTracker!W660</f>
        <v>0</v>
      </c>
      <c r="P656" s="32">
        <f>SalesTracker!X660</f>
        <v>0</v>
      </c>
      <c r="Q656" s="194"/>
    </row>
    <row r="657" spans="1:17" s="23" customFormat="1" x14ac:dyDescent="0.25">
      <c r="A657" s="109">
        <f>SalesTracker!B661</f>
        <v>20160653</v>
      </c>
      <c r="B657" s="32"/>
      <c r="C657" s="32">
        <f>SalesTracker!C661</f>
        <v>0</v>
      </c>
      <c r="D657" s="32">
        <f>SalesTracker!D661</f>
        <v>0</v>
      </c>
      <c r="E657" s="32">
        <f>SalesTracker!E661</f>
        <v>0</v>
      </c>
      <c r="F657" s="32">
        <f>SalesTracker!F661</f>
        <v>0</v>
      </c>
      <c r="G657" s="32">
        <f>SalesTracker!G661</f>
        <v>0</v>
      </c>
      <c r="H657" s="32">
        <f>SalesTracker!H661</f>
        <v>0</v>
      </c>
      <c r="I657" s="32">
        <f>SalesTracker!J661</f>
        <v>0</v>
      </c>
      <c r="J657" s="32">
        <f>SalesTracker!K661</f>
        <v>0</v>
      </c>
      <c r="K657" s="32">
        <f>SalesTracker!L661</f>
        <v>0</v>
      </c>
      <c r="L657" s="32">
        <f>SalesTracker!M661</f>
        <v>0</v>
      </c>
      <c r="M657" s="32">
        <f>SalesTracker!Q661</f>
        <v>0</v>
      </c>
      <c r="N657" s="32">
        <f>SalesTracker!T661</f>
        <v>0</v>
      </c>
      <c r="O657" s="32">
        <f>SalesTracker!W661</f>
        <v>0</v>
      </c>
      <c r="P657" s="32">
        <f>SalesTracker!X661</f>
        <v>0</v>
      </c>
      <c r="Q657" s="194"/>
    </row>
    <row r="658" spans="1:17" s="23" customFormat="1" x14ac:dyDescent="0.25">
      <c r="A658" s="109">
        <f>SalesTracker!B662</f>
        <v>20160654</v>
      </c>
      <c r="B658" s="32"/>
      <c r="C658" s="32">
        <f>SalesTracker!C662</f>
        <v>0</v>
      </c>
      <c r="D658" s="32">
        <f>SalesTracker!D662</f>
        <v>0</v>
      </c>
      <c r="E658" s="32">
        <f>SalesTracker!E662</f>
        <v>0</v>
      </c>
      <c r="F658" s="32">
        <f>SalesTracker!F662</f>
        <v>0</v>
      </c>
      <c r="G658" s="32">
        <f>SalesTracker!G662</f>
        <v>0</v>
      </c>
      <c r="H658" s="32">
        <f>SalesTracker!H662</f>
        <v>0</v>
      </c>
      <c r="I658" s="32">
        <f>SalesTracker!J662</f>
        <v>0</v>
      </c>
      <c r="J658" s="32">
        <f>SalesTracker!K662</f>
        <v>0</v>
      </c>
      <c r="K658" s="32">
        <f>SalesTracker!L662</f>
        <v>0</v>
      </c>
      <c r="L658" s="32">
        <f>SalesTracker!M662</f>
        <v>0</v>
      </c>
      <c r="M658" s="32">
        <f>SalesTracker!Q662</f>
        <v>0</v>
      </c>
      <c r="N658" s="32">
        <f>SalesTracker!T662</f>
        <v>0</v>
      </c>
      <c r="O658" s="32">
        <f>SalesTracker!W662</f>
        <v>0</v>
      </c>
      <c r="P658" s="32">
        <f>SalesTracker!X662</f>
        <v>0</v>
      </c>
      <c r="Q658" s="194"/>
    </row>
    <row r="659" spans="1:17" s="23" customFormat="1" x14ac:dyDescent="0.25">
      <c r="A659" s="109">
        <f>SalesTracker!B663</f>
        <v>20160655</v>
      </c>
      <c r="B659" s="32"/>
      <c r="C659" s="32">
        <f>SalesTracker!C663</f>
        <v>0</v>
      </c>
      <c r="D659" s="32">
        <f>SalesTracker!D663</f>
        <v>0</v>
      </c>
      <c r="E659" s="32">
        <f>SalesTracker!E663</f>
        <v>0</v>
      </c>
      <c r="F659" s="32">
        <f>SalesTracker!F663</f>
        <v>0</v>
      </c>
      <c r="G659" s="32">
        <f>SalesTracker!G663</f>
        <v>0</v>
      </c>
      <c r="H659" s="32">
        <f>SalesTracker!H663</f>
        <v>0</v>
      </c>
      <c r="I659" s="32">
        <f>SalesTracker!J663</f>
        <v>0</v>
      </c>
      <c r="J659" s="32">
        <f>SalesTracker!K663</f>
        <v>0</v>
      </c>
      <c r="K659" s="32">
        <f>SalesTracker!L663</f>
        <v>0</v>
      </c>
      <c r="L659" s="32">
        <f>SalesTracker!M663</f>
        <v>0</v>
      </c>
      <c r="M659" s="32">
        <f>SalesTracker!Q663</f>
        <v>0</v>
      </c>
      <c r="N659" s="32">
        <f>SalesTracker!T663</f>
        <v>0</v>
      </c>
      <c r="O659" s="32">
        <f>SalesTracker!W663</f>
        <v>0</v>
      </c>
      <c r="P659" s="32">
        <f>SalesTracker!X663</f>
        <v>0</v>
      </c>
      <c r="Q659" s="194"/>
    </row>
    <row r="660" spans="1:17" s="23" customFormat="1" x14ac:dyDescent="0.25">
      <c r="A660" s="109">
        <f>SalesTracker!B664</f>
        <v>20160656</v>
      </c>
      <c r="B660" s="32"/>
      <c r="C660" s="32">
        <f>SalesTracker!C664</f>
        <v>0</v>
      </c>
      <c r="D660" s="32">
        <f>SalesTracker!D664</f>
        <v>0</v>
      </c>
      <c r="E660" s="32">
        <f>SalesTracker!E664</f>
        <v>0</v>
      </c>
      <c r="F660" s="32">
        <f>SalesTracker!F664</f>
        <v>0</v>
      </c>
      <c r="G660" s="32">
        <f>SalesTracker!G664</f>
        <v>0</v>
      </c>
      <c r="H660" s="32">
        <f>SalesTracker!H664</f>
        <v>0</v>
      </c>
      <c r="I660" s="32">
        <f>SalesTracker!J664</f>
        <v>0</v>
      </c>
      <c r="J660" s="32">
        <f>SalesTracker!K664</f>
        <v>0</v>
      </c>
      <c r="K660" s="32">
        <f>SalesTracker!L664</f>
        <v>0</v>
      </c>
      <c r="L660" s="32">
        <f>SalesTracker!M664</f>
        <v>0</v>
      </c>
      <c r="M660" s="32">
        <f>SalesTracker!Q664</f>
        <v>0</v>
      </c>
      <c r="N660" s="32">
        <f>SalesTracker!T664</f>
        <v>0</v>
      </c>
      <c r="O660" s="32">
        <f>SalesTracker!W664</f>
        <v>0</v>
      </c>
      <c r="P660" s="32">
        <f>SalesTracker!X664</f>
        <v>0</v>
      </c>
      <c r="Q660" s="194"/>
    </row>
    <row r="661" spans="1:17" s="23" customFormat="1" x14ac:dyDescent="0.25">
      <c r="A661" s="109">
        <f>SalesTracker!B665</f>
        <v>20160657</v>
      </c>
      <c r="B661" s="32"/>
      <c r="C661" s="32">
        <f>SalesTracker!C665</f>
        <v>0</v>
      </c>
      <c r="D661" s="32">
        <f>SalesTracker!D665</f>
        <v>0</v>
      </c>
      <c r="E661" s="32">
        <f>SalesTracker!E665</f>
        <v>0</v>
      </c>
      <c r="F661" s="32">
        <f>SalesTracker!F665</f>
        <v>0</v>
      </c>
      <c r="G661" s="32">
        <f>SalesTracker!G665</f>
        <v>0</v>
      </c>
      <c r="H661" s="32">
        <f>SalesTracker!H665</f>
        <v>0</v>
      </c>
      <c r="I661" s="32">
        <f>SalesTracker!J665</f>
        <v>0</v>
      </c>
      <c r="J661" s="32">
        <f>SalesTracker!K665</f>
        <v>0</v>
      </c>
      <c r="K661" s="32">
        <f>SalesTracker!L665</f>
        <v>0</v>
      </c>
      <c r="L661" s="32">
        <f>SalesTracker!M665</f>
        <v>0</v>
      </c>
      <c r="M661" s="32">
        <f>SalesTracker!Q665</f>
        <v>0</v>
      </c>
      <c r="N661" s="32">
        <f>SalesTracker!T665</f>
        <v>0</v>
      </c>
      <c r="O661" s="32">
        <f>SalesTracker!W665</f>
        <v>0</v>
      </c>
      <c r="P661" s="32">
        <f>SalesTracker!X665</f>
        <v>0</v>
      </c>
      <c r="Q661" s="194"/>
    </row>
    <row r="662" spans="1:17" s="23" customFormat="1" x14ac:dyDescent="0.25">
      <c r="A662" s="109">
        <f>SalesTracker!B666</f>
        <v>20160658</v>
      </c>
      <c r="B662" s="32"/>
      <c r="C662" s="32">
        <f>SalesTracker!C666</f>
        <v>0</v>
      </c>
      <c r="D662" s="32">
        <f>SalesTracker!D666</f>
        <v>0</v>
      </c>
      <c r="E662" s="32">
        <f>SalesTracker!E666</f>
        <v>0</v>
      </c>
      <c r="F662" s="32">
        <f>SalesTracker!F666</f>
        <v>0</v>
      </c>
      <c r="G662" s="32">
        <f>SalesTracker!G666</f>
        <v>0</v>
      </c>
      <c r="H662" s="32">
        <f>SalesTracker!H666</f>
        <v>0</v>
      </c>
      <c r="I662" s="32">
        <f>SalesTracker!J666</f>
        <v>0</v>
      </c>
      <c r="J662" s="32">
        <f>SalesTracker!K666</f>
        <v>0</v>
      </c>
      <c r="K662" s="32">
        <f>SalesTracker!L666</f>
        <v>0</v>
      </c>
      <c r="L662" s="32">
        <f>SalesTracker!M666</f>
        <v>0</v>
      </c>
      <c r="M662" s="32">
        <f>SalesTracker!Q666</f>
        <v>0</v>
      </c>
      <c r="N662" s="32">
        <f>SalesTracker!T666</f>
        <v>0</v>
      </c>
      <c r="O662" s="32">
        <f>SalesTracker!W666</f>
        <v>0</v>
      </c>
      <c r="P662" s="32">
        <f>SalesTracker!X666</f>
        <v>0</v>
      </c>
      <c r="Q662" s="194"/>
    </row>
    <row r="663" spans="1:17" s="23" customFormat="1" x14ac:dyDescent="0.25">
      <c r="A663" s="109">
        <f>SalesTracker!B667</f>
        <v>20160659</v>
      </c>
      <c r="B663" s="32"/>
      <c r="C663" s="32">
        <f>SalesTracker!C667</f>
        <v>0</v>
      </c>
      <c r="D663" s="32">
        <f>SalesTracker!D667</f>
        <v>0</v>
      </c>
      <c r="E663" s="32">
        <f>SalesTracker!E667</f>
        <v>0</v>
      </c>
      <c r="F663" s="32">
        <f>SalesTracker!F667</f>
        <v>0</v>
      </c>
      <c r="G663" s="32">
        <f>SalesTracker!G667</f>
        <v>0</v>
      </c>
      <c r="H663" s="32">
        <f>SalesTracker!H667</f>
        <v>0</v>
      </c>
      <c r="I663" s="32">
        <f>SalesTracker!J667</f>
        <v>0</v>
      </c>
      <c r="J663" s="32">
        <f>SalesTracker!K667</f>
        <v>0</v>
      </c>
      <c r="K663" s="32">
        <f>SalesTracker!L667</f>
        <v>0</v>
      </c>
      <c r="L663" s="32">
        <f>SalesTracker!M667</f>
        <v>0</v>
      </c>
      <c r="M663" s="32">
        <f>SalesTracker!Q667</f>
        <v>0</v>
      </c>
      <c r="N663" s="32">
        <f>SalesTracker!T667</f>
        <v>0</v>
      </c>
      <c r="O663" s="32">
        <f>SalesTracker!W667</f>
        <v>0</v>
      </c>
      <c r="P663" s="32">
        <f>SalesTracker!X667</f>
        <v>0</v>
      </c>
      <c r="Q663" s="194"/>
    </row>
    <row r="664" spans="1:17" s="23" customFormat="1" x14ac:dyDescent="0.25">
      <c r="A664" s="109">
        <f>SalesTracker!B668</f>
        <v>20160660</v>
      </c>
      <c r="B664" s="32"/>
      <c r="C664" s="32">
        <f>SalesTracker!C668</f>
        <v>0</v>
      </c>
      <c r="D664" s="32">
        <f>SalesTracker!D668</f>
        <v>0</v>
      </c>
      <c r="E664" s="32">
        <f>SalesTracker!E668</f>
        <v>0</v>
      </c>
      <c r="F664" s="32">
        <f>SalesTracker!F668</f>
        <v>0</v>
      </c>
      <c r="G664" s="32">
        <f>SalesTracker!G668</f>
        <v>0</v>
      </c>
      <c r="H664" s="32">
        <f>SalesTracker!H668</f>
        <v>0</v>
      </c>
      <c r="I664" s="32">
        <f>SalesTracker!J668</f>
        <v>0</v>
      </c>
      <c r="J664" s="32">
        <f>SalesTracker!K668</f>
        <v>0</v>
      </c>
      <c r="K664" s="32">
        <f>SalesTracker!L668</f>
        <v>0</v>
      </c>
      <c r="L664" s="32">
        <f>SalesTracker!M668</f>
        <v>0</v>
      </c>
      <c r="M664" s="32">
        <f>SalesTracker!Q668</f>
        <v>0</v>
      </c>
      <c r="N664" s="32">
        <f>SalesTracker!T668</f>
        <v>0</v>
      </c>
      <c r="O664" s="32">
        <f>SalesTracker!W668</f>
        <v>0</v>
      </c>
      <c r="P664" s="32">
        <f>SalesTracker!X668</f>
        <v>0</v>
      </c>
      <c r="Q664" s="194"/>
    </row>
    <row r="665" spans="1:17" s="23" customFormat="1" x14ac:dyDescent="0.25">
      <c r="A665" s="109">
        <f>SalesTracker!B669</f>
        <v>20160661</v>
      </c>
      <c r="B665" s="32"/>
      <c r="C665" s="32">
        <f>SalesTracker!C669</f>
        <v>0</v>
      </c>
      <c r="D665" s="32">
        <f>SalesTracker!D669</f>
        <v>0</v>
      </c>
      <c r="E665" s="32">
        <f>SalesTracker!E669</f>
        <v>0</v>
      </c>
      <c r="F665" s="32">
        <f>SalesTracker!F669</f>
        <v>0</v>
      </c>
      <c r="G665" s="32">
        <f>SalesTracker!G669</f>
        <v>0</v>
      </c>
      <c r="H665" s="32">
        <f>SalesTracker!H669</f>
        <v>0</v>
      </c>
      <c r="I665" s="32">
        <f>SalesTracker!J669</f>
        <v>0</v>
      </c>
      <c r="J665" s="32">
        <f>SalesTracker!K669</f>
        <v>0</v>
      </c>
      <c r="K665" s="32">
        <f>SalesTracker!L669</f>
        <v>0</v>
      </c>
      <c r="L665" s="32">
        <f>SalesTracker!M669</f>
        <v>0</v>
      </c>
      <c r="M665" s="32">
        <f>SalesTracker!Q669</f>
        <v>0</v>
      </c>
      <c r="N665" s="32">
        <f>SalesTracker!T669</f>
        <v>0</v>
      </c>
      <c r="O665" s="32">
        <f>SalesTracker!W669</f>
        <v>0</v>
      </c>
      <c r="P665" s="32">
        <f>SalesTracker!X669</f>
        <v>0</v>
      </c>
      <c r="Q665" s="194"/>
    </row>
    <row r="666" spans="1:17" s="23" customFormat="1" x14ac:dyDescent="0.25">
      <c r="A666" s="109">
        <f>SalesTracker!B670</f>
        <v>20160662</v>
      </c>
      <c r="B666" s="32"/>
      <c r="C666" s="32">
        <f>SalesTracker!C670</f>
        <v>0</v>
      </c>
      <c r="D666" s="32">
        <f>SalesTracker!D670</f>
        <v>0</v>
      </c>
      <c r="E666" s="32">
        <f>SalesTracker!E670</f>
        <v>0</v>
      </c>
      <c r="F666" s="32">
        <f>SalesTracker!F670</f>
        <v>0</v>
      </c>
      <c r="G666" s="32">
        <f>SalesTracker!G670</f>
        <v>0</v>
      </c>
      <c r="H666" s="32">
        <f>SalesTracker!H670</f>
        <v>0</v>
      </c>
      <c r="I666" s="32">
        <f>SalesTracker!J670</f>
        <v>0</v>
      </c>
      <c r="J666" s="32">
        <f>SalesTracker!K670</f>
        <v>0</v>
      </c>
      <c r="K666" s="32">
        <f>SalesTracker!L670</f>
        <v>0</v>
      </c>
      <c r="L666" s="32">
        <f>SalesTracker!M670</f>
        <v>0</v>
      </c>
      <c r="M666" s="32">
        <f>SalesTracker!Q670</f>
        <v>0</v>
      </c>
      <c r="N666" s="32">
        <f>SalesTracker!T670</f>
        <v>0</v>
      </c>
      <c r="O666" s="32">
        <f>SalesTracker!W670</f>
        <v>0</v>
      </c>
      <c r="P666" s="32">
        <f>SalesTracker!X670</f>
        <v>0</v>
      </c>
      <c r="Q666" s="194"/>
    </row>
    <row r="667" spans="1:17" s="23" customFormat="1" x14ac:dyDescent="0.25">
      <c r="A667" s="109">
        <f>SalesTracker!B671</f>
        <v>20160663</v>
      </c>
      <c r="B667" s="32"/>
      <c r="C667" s="32">
        <f>SalesTracker!C671</f>
        <v>0</v>
      </c>
      <c r="D667" s="32">
        <f>SalesTracker!D671</f>
        <v>0</v>
      </c>
      <c r="E667" s="32">
        <f>SalesTracker!E671</f>
        <v>0</v>
      </c>
      <c r="F667" s="32">
        <f>SalesTracker!F671</f>
        <v>0</v>
      </c>
      <c r="G667" s="32">
        <f>SalesTracker!G671</f>
        <v>0</v>
      </c>
      <c r="H667" s="32">
        <f>SalesTracker!H671</f>
        <v>0</v>
      </c>
      <c r="I667" s="32">
        <f>SalesTracker!J671</f>
        <v>0</v>
      </c>
      <c r="J667" s="32">
        <f>SalesTracker!K671</f>
        <v>0</v>
      </c>
      <c r="K667" s="32">
        <f>SalesTracker!L671</f>
        <v>0</v>
      </c>
      <c r="L667" s="32">
        <f>SalesTracker!M671</f>
        <v>0</v>
      </c>
      <c r="M667" s="32">
        <f>SalesTracker!Q671</f>
        <v>0</v>
      </c>
      <c r="N667" s="32">
        <f>SalesTracker!T671</f>
        <v>0</v>
      </c>
      <c r="O667" s="32">
        <f>SalesTracker!W671</f>
        <v>0</v>
      </c>
      <c r="P667" s="32">
        <f>SalesTracker!X671</f>
        <v>0</v>
      </c>
      <c r="Q667" s="194"/>
    </row>
    <row r="668" spans="1:17" s="23" customFormat="1" x14ac:dyDescent="0.25">
      <c r="A668" s="109">
        <f>SalesTracker!B672</f>
        <v>20160664</v>
      </c>
      <c r="B668" s="32"/>
      <c r="C668" s="32">
        <f>SalesTracker!C672</f>
        <v>0</v>
      </c>
      <c r="D668" s="32">
        <f>SalesTracker!D672</f>
        <v>0</v>
      </c>
      <c r="E668" s="32">
        <f>SalesTracker!E672</f>
        <v>0</v>
      </c>
      <c r="F668" s="32">
        <f>SalesTracker!F672</f>
        <v>0</v>
      </c>
      <c r="G668" s="32">
        <f>SalesTracker!G672</f>
        <v>0</v>
      </c>
      <c r="H668" s="32">
        <f>SalesTracker!H672</f>
        <v>0</v>
      </c>
      <c r="I668" s="32">
        <f>SalesTracker!J672</f>
        <v>0</v>
      </c>
      <c r="J668" s="32">
        <f>SalesTracker!K672</f>
        <v>0</v>
      </c>
      <c r="K668" s="32">
        <f>SalesTracker!L672</f>
        <v>0</v>
      </c>
      <c r="L668" s="32">
        <f>SalesTracker!M672</f>
        <v>0</v>
      </c>
      <c r="M668" s="32">
        <f>SalesTracker!Q672</f>
        <v>0</v>
      </c>
      <c r="N668" s="32">
        <f>SalesTracker!T672</f>
        <v>0</v>
      </c>
      <c r="O668" s="32">
        <f>SalesTracker!W672</f>
        <v>0</v>
      </c>
      <c r="P668" s="32">
        <f>SalesTracker!X672</f>
        <v>0</v>
      </c>
      <c r="Q668" s="194"/>
    </row>
    <row r="669" spans="1:17" s="23" customFormat="1" x14ac:dyDescent="0.25">
      <c r="A669" s="109">
        <f>SalesTracker!B673</f>
        <v>20160665</v>
      </c>
      <c r="B669" s="32"/>
      <c r="C669" s="32">
        <f>SalesTracker!C673</f>
        <v>0</v>
      </c>
      <c r="D669" s="32">
        <f>SalesTracker!D673</f>
        <v>0</v>
      </c>
      <c r="E669" s="32">
        <f>SalesTracker!E673</f>
        <v>0</v>
      </c>
      <c r="F669" s="32">
        <f>SalesTracker!F673</f>
        <v>0</v>
      </c>
      <c r="G669" s="32">
        <f>SalesTracker!G673</f>
        <v>0</v>
      </c>
      <c r="H669" s="32">
        <f>SalesTracker!H673</f>
        <v>0</v>
      </c>
      <c r="I669" s="32">
        <f>SalesTracker!J673</f>
        <v>0</v>
      </c>
      <c r="J669" s="32">
        <f>SalesTracker!K673</f>
        <v>0</v>
      </c>
      <c r="K669" s="32">
        <f>SalesTracker!L673</f>
        <v>0</v>
      </c>
      <c r="L669" s="32">
        <f>SalesTracker!M673</f>
        <v>0</v>
      </c>
      <c r="M669" s="32">
        <f>SalesTracker!Q673</f>
        <v>0</v>
      </c>
      <c r="N669" s="32">
        <f>SalesTracker!T673</f>
        <v>0</v>
      </c>
      <c r="O669" s="32">
        <f>SalesTracker!W673</f>
        <v>0</v>
      </c>
      <c r="P669" s="32">
        <f>SalesTracker!X673</f>
        <v>0</v>
      </c>
      <c r="Q669" s="194"/>
    </row>
    <row r="670" spans="1:17" s="23" customFormat="1" x14ac:dyDescent="0.25">
      <c r="A670" s="109">
        <f>SalesTracker!B674</f>
        <v>20160666</v>
      </c>
      <c r="B670" s="32"/>
      <c r="C670" s="32">
        <f>SalesTracker!C674</f>
        <v>0</v>
      </c>
      <c r="D670" s="32">
        <f>SalesTracker!D674</f>
        <v>0</v>
      </c>
      <c r="E670" s="32">
        <f>SalesTracker!E674</f>
        <v>0</v>
      </c>
      <c r="F670" s="32">
        <f>SalesTracker!F674</f>
        <v>0</v>
      </c>
      <c r="G670" s="32">
        <f>SalesTracker!G674</f>
        <v>0</v>
      </c>
      <c r="H670" s="32">
        <f>SalesTracker!H674</f>
        <v>0</v>
      </c>
      <c r="I670" s="32">
        <f>SalesTracker!J674</f>
        <v>0</v>
      </c>
      <c r="J670" s="32">
        <f>SalesTracker!K674</f>
        <v>0</v>
      </c>
      <c r="K670" s="32">
        <f>SalesTracker!L674</f>
        <v>0</v>
      </c>
      <c r="L670" s="32">
        <f>SalesTracker!M674</f>
        <v>0</v>
      </c>
      <c r="M670" s="32">
        <f>SalesTracker!Q674</f>
        <v>0</v>
      </c>
      <c r="N670" s="32">
        <f>SalesTracker!T674</f>
        <v>0</v>
      </c>
      <c r="O670" s="32">
        <f>SalesTracker!W674</f>
        <v>0</v>
      </c>
      <c r="P670" s="32">
        <f>SalesTracker!X674</f>
        <v>0</v>
      </c>
      <c r="Q670" s="194"/>
    </row>
    <row r="671" spans="1:17" s="23" customFormat="1" x14ac:dyDescent="0.25">
      <c r="A671" s="109">
        <f>SalesTracker!B675</f>
        <v>20160667</v>
      </c>
      <c r="B671" s="32"/>
      <c r="C671" s="32">
        <f>SalesTracker!C675</f>
        <v>0</v>
      </c>
      <c r="D671" s="32">
        <f>SalesTracker!D675</f>
        <v>0</v>
      </c>
      <c r="E671" s="32">
        <f>SalesTracker!E675</f>
        <v>0</v>
      </c>
      <c r="F671" s="32">
        <f>SalesTracker!F675</f>
        <v>0</v>
      </c>
      <c r="G671" s="32">
        <f>SalesTracker!G675</f>
        <v>0</v>
      </c>
      <c r="H671" s="32">
        <f>SalesTracker!H675</f>
        <v>0</v>
      </c>
      <c r="I671" s="32">
        <f>SalesTracker!J675</f>
        <v>0</v>
      </c>
      <c r="J671" s="32">
        <f>SalesTracker!K675</f>
        <v>0</v>
      </c>
      <c r="K671" s="32">
        <f>SalesTracker!L675</f>
        <v>0</v>
      </c>
      <c r="L671" s="32">
        <f>SalesTracker!M675</f>
        <v>0</v>
      </c>
      <c r="M671" s="32">
        <f>SalesTracker!Q675</f>
        <v>0</v>
      </c>
      <c r="N671" s="32">
        <f>SalesTracker!T675</f>
        <v>0</v>
      </c>
      <c r="O671" s="32">
        <f>SalesTracker!W675</f>
        <v>0</v>
      </c>
      <c r="P671" s="32">
        <f>SalesTracker!X675</f>
        <v>0</v>
      </c>
      <c r="Q671" s="194"/>
    </row>
    <row r="672" spans="1:17" s="23" customFormat="1" x14ac:dyDescent="0.25">
      <c r="A672" s="109">
        <f>SalesTracker!B676</f>
        <v>20160668</v>
      </c>
      <c r="B672" s="32"/>
      <c r="C672" s="32">
        <f>SalesTracker!C676</f>
        <v>0</v>
      </c>
      <c r="D672" s="32">
        <f>SalesTracker!D676</f>
        <v>0</v>
      </c>
      <c r="E672" s="32">
        <f>SalesTracker!E676</f>
        <v>0</v>
      </c>
      <c r="F672" s="32">
        <f>SalesTracker!F676</f>
        <v>0</v>
      </c>
      <c r="G672" s="32">
        <f>SalesTracker!G676</f>
        <v>0</v>
      </c>
      <c r="H672" s="32">
        <f>SalesTracker!H676</f>
        <v>0</v>
      </c>
      <c r="I672" s="32">
        <f>SalesTracker!J676</f>
        <v>0</v>
      </c>
      <c r="J672" s="32">
        <f>SalesTracker!K676</f>
        <v>0</v>
      </c>
      <c r="K672" s="32">
        <f>SalesTracker!L676</f>
        <v>0</v>
      </c>
      <c r="L672" s="32">
        <f>SalesTracker!M676</f>
        <v>0</v>
      </c>
      <c r="M672" s="32">
        <f>SalesTracker!Q676</f>
        <v>0</v>
      </c>
      <c r="N672" s="32">
        <f>SalesTracker!T676</f>
        <v>0</v>
      </c>
      <c r="O672" s="32">
        <f>SalesTracker!W676</f>
        <v>0</v>
      </c>
      <c r="P672" s="32">
        <f>SalesTracker!X676</f>
        <v>0</v>
      </c>
      <c r="Q672" s="194"/>
    </row>
    <row r="673" spans="1:17" s="23" customFormat="1" x14ac:dyDescent="0.25">
      <c r="A673" s="109">
        <f>SalesTracker!B677</f>
        <v>20160669</v>
      </c>
      <c r="B673" s="32"/>
      <c r="C673" s="32">
        <f>SalesTracker!C677</f>
        <v>0</v>
      </c>
      <c r="D673" s="32">
        <f>SalesTracker!D677</f>
        <v>0</v>
      </c>
      <c r="E673" s="32">
        <f>SalesTracker!E677</f>
        <v>0</v>
      </c>
      <c r="F673" s="32">
        <f>SalesTracker!F677</f>
        <v>0</v>
      </c>
      <c r="G673" s="32">
        <f>SalesTracker!G677</f>
        <v>0</v>
      </c>
      <c r="H673" s="32">
        <f>SalesTracker!H677</f>
        <v>0</v>
      </c>
      <c r="I673" s="32">
        <f>SalesTracker!J677</f>
        <v>0</v>
      </c>
      <c r="J673" s="32">
        <f>SalesTracker!K677</f>
        <v>0</v>
      </c>
      <c r="K673" s="32">
        <f>SalesTracker!L677</f>
        <v>0</v>
      </c>
      <c r="L673" s="32">
        <f>SalesTracker!M677</f>
        <v>0</v>
      </c>
      <c r="M673" s="32">
        <f>SalesTracker!Q677</f>
        <v>0</v>
      </c>
      <c r="N673" s="32">
        <f>SalesTracker!T677</f>
        <v>0</v>
      </c>
      <c r="O673" s="32">
        <f>SalesTracker!W677</f>
        <v>0</v>
      </c>
      <c r="P673" s="32">
        <f>SalesTracker!X677</f>
        <v>0</v>
      </c>
      <c r="Q673" s="194"/>
    </row>
    <row r="674" spans="1:17" s="23" customFormat="1" x14ac:dyDescent="0.25">
      <c r="A674" s="109">
        <f>SalesTracker!B678</f>
        <v>20160670</v>
      </c>
      <c r="B674" s="32"/>
      <c r="C674" s="32">
        <f>SalesTracker!C678</f>
        <v>0</v>
      </c>
      <c r="D674" s="32">
        <f>SalesTracker!D678</f>
        <v>0</v>
      </c>
      <c r="E674" s="32">
        <f>SalesTracker!E678</f>
        <v>0</v>
      </c>
      <c r="F674" s="32">
        <f>SalesTracker!F678</f>
        <v>0</v>
      </c>
      <c r="G674" s="32">
        <f>SalesTracker!G678</f>
        <v>0</v>
      </c>
      <c r="H674" s="32">
        <f>SalesTracker!H678</f>
        <v>0</v>
      </c>
      <c r="I674" s="32">
        <f>SalesTracker!J678</f>
        <v>0</v>
      </c>
      <c r="J674" s="32">
        <f>SalesTracker!K678</f>
        <v>0</v>
      </c>
      <c r="K674" s="32">
        <f>SalesTracker!L678</f>
        <v>0</v>
      </c>
      <c r="L674" s="32">
        <f>SalesTracker!M678</f>
        <v>0</v>
      </c>
      <c r="M674" s="32">
        <f>SalesTracker!Q678</f>
        <v>0</v>
      </c>
      <c r="N674" s="32">
        <f>SalesTracker!T678</f>
        <v>0</v>
      </c>
      <c r="O674" s="32">
        <f>SalesTracker!W678</f>
        <v>0</v>
      </c>
      <c r="P674" s="32">
        <f>SalesTracker!X678</f>
        <v>0</v>
      </c>
      <c r="Q674" s="194"/>
    </row>
    <row r="675" spans="1:17" s="23" customFormat="1" x14ac:dyDescent="0.25">
      <c r="A675" s="109">
        <f>SalesTracker!B679</f>
        <v>20160671</v>
      </c>
      <c r="B675" s="32"/>
      <c r="C675" s="32">
        <f>SalesTracker!C679</f>
        <v>0</v>
      </c>
      <c r="D675" s="32">
        <f>SalesTracker!D679</f>
        <v>0</v>
      </c>
      <c r="E675" s="32">
        <f>SalesTracker!E679</f>
        <v>0</v>
      </c>
      <c r="F675" s="32">
        <f>SalesTracker!F679</f>
        <v>0</v>
      </c>
      <c r="G675" s="32">
        <f>SalesTracker!G679</f>
        <v>0</v>
      </c>
      <c r="H675" s="32">
        <f>SalesTracker!H679</f>
        <v>0</v>
      </c>
      <c r="I675" s="32">
        <f>SalesTracker!J679</f>
        <v>0</v>
      </c>
      <c r="J675" s="32">
        <f>SalesTracker!K679</f>
        <v>0</v>
      </c>
      <c r="K675" s="32">
        <f>SalesTracker!L679</f>
        <v>0</v>
      </c>
      <c r="L675" s="32">
        <f>SalesTracker!M679</f>
        <v>0</v>
      </c>
      <c r="M675" s="32">
        <f>SalesTracker!Q679</f>
        <v>0</v>
      </c>
      <c r="N675" s="32">
        <f>SalesTracker!T679</f>
        <v>0</v>
      </c>
      <c r="O675" s="32">
        <f>SalesTracker!W679</f>
        <v>0</v>
      </c>
      <c r="P675" s="32">
        <f>SalesTracker!X679</f>
        <v>0</v>
      </c>
      <c r="Q675" s="194"/>
    </row>
    <row r="676" spans="1:17" s="23" customFormat="1" x14ac:dyDescent="0.25">
      <c r="A676" s="109">
        <f>SalesTracker!B680</f>
        <v>20160672</v>
      </c>
      <c r="B676" s="32"/>
      <c r="C676" s="32">
        <f>SalesTracker!C680</f>
        <v>0</v>
      </c>
      <c r="D676" s="32">
        <f>SalesTracker!D680</f>
        <v>0</v>
      </c>
      <c r="E676" s="32">
        <f>SalesTracker!E680</f>
        <v>0</v>
      </c>
      <c r="F676" s="32">
        <f>SalesTracker!F680</f>
        <v>0</v>
      </c>
      <c r="G676" s="32">
        <f>SalesTracker!G680</f>
        <v>0</v>
      </c>
      <c r="H676" s="32">
        <f>SalesTracker!H680</f>
        <v>0</v>
      </c>
      <c r="I676" s="32">
        <f>SalesTracker!J680</f>
        <v>0</v>
      </c>
      <c r="J676" s="32">
        <f>SalesTracker!K680</f>
        <v>0</v>
      </c>
      <c r="K676" s="32">
        <f>SalesTracker!L680</f>
        <v>0</v>
      </c>
      <c r="L676" s="32">
        <f>SalesTracker!M680</f>
        <v>0</v>
      </c>
      <c r="M676" s="32">
        <f>SalesTracker!Q680</f>
        <v>0</v>
      </c>
      <c r="N676" s="32">
        <f>SalesTracker!T680</f>
        <v>0</v>
      </c>
      <c r="O676" s="32">
        <f>SalesTracker!W680</f>
        <v>0</v>
      </c>
      <c r="P676" s="32">
        <f>SalesTracker!X680</f>
        <v>0</v>
      </c>
      <c r="Q676" s="194"/>
    </row>
    <row r="677" spans="1:17" s="23" customFormat="1" x14ac:dyDescent="0.25">
      <c r="A677" s="109">
        <f>SalesTracker!B681</f>
        <v>20160673</v>
      </c>
      <c r="B677" s="32"/>
      <c r="C677" s="32">
        <f>SalesTracker!C681</f>
        <v>0</v>
      </c>
      <c r="D677" s="32">
        <f>SalesTracker!D681</f>
        <v>0</v>
      </c>
      <c r="E677" s="32">
        <f>SalesTracker!E681</f>
        <v>0</v>
      </c>
      <c r="F677" s="32">
        <f>SalesTracker!F681</f>
        <v>0</v>
      </c>
      <c r="G677" s="32">
        <f>SalesTracker!G681</f>
        <v>0</v>
      </c>
      <c r="H677" s="32">
        <f>SalesTracker!H681</f>
        <v>0</v>
      </c>
      <c r="I677" s="32">
        <f>SalesTracker!J681</f>
        <v>0</v>
      </c>
      <c r="J677" s="32">
        <f>SalesTracker!K681</f>
        <v>0</v>
      </c>
      <c r="K677" s="32">
        <f>SalesTracker!L681</f>
        <v>0</v>
      </c>
      <c r="L677" s="32">
        <f>SalesTracker!M681</f>
        <v>0</v>
      </c>
      <c r="M677" s="32">
        <f>SalesTracker!Q681</f>
        <v>0</v>
      </c>
      <c r="N677" s="32">
        <f>SalesTracker!T681</f>
        <v>0</v>
      </c>
      <c r="O677" s="32">
        <f>SalesTracker!W681</f>
        <v>0</v>
      </c>
      <c r="P677" s="32">
        <f>SalesTracker!X681</f>
        <v>0</v>
      </c>
      <c r="Q677" s="194"/>
    </row>
    <row r="678" spans="1:17" s="23" customFormat="1" x14ac:dyDescent="0.25">
      <c r="A678" s="109">
        <f>SalesTracker!B682</f>
        <v>20160674</v>
      </c>
      <c r="B678" s="32"/>
      <c r="C678" s="32">
        <f>SalesTracker!C682</f>
        <v>0</v>
      </c>
      <c r="D678" s="32">
        <f>SalesTracker!D682</f>
        <v>0</v>
      </c>
      <c r="E678" s="32">
        <f>SalesTracker!E682</f>
        <v>0</v>
      </c>
      <c r="F678" s="32">
        <f>SalesTracker!F682</f>
        <v>0</v>
      </c>
      <c r="G678" s="32">
        <f>SalesTracker!G682</f>
        <v>0</v>
      </c>
      <c r="H678" s="32">
        <f>SalesTracker!H682</f>
        <v>0</v>
      </c>
      <c r="I678" s="32">
        <f>SalesTracker!J682</f>
        <v>0</v>
      </c>
      <c r="J678" s="32">
        <f>SalesTracker!K682</f>
        <v>0</v>
      </c>
      <c r="K678" s="32">
        <f>SalesTracker!L682</f>
        <v>0</v>
      </c>
      <c r="L678" s="32">
        <f>SalesTracker!M682</f>
        <v>0</v>
      </c>
      <c r="M678" s="32">
        <f>SalesTracker!Q682</f>
        <v>0</v>
      </c>
      <c r="N678" s="32">
        <f>SalesTracker!T682</f>
        <v>0</v>
      </c>
      <c r="O678" s="32">
        <f>SalesTracker!W682</f>
        <v>0</v>
      </c>
      <c r="P678" s="32">
        <f>SalesTracker!X682</f>
        <v>0</v>
      </c>
      <c r="Q678" s="194"/>
    </row>
    <row r="679" spans="1:17" s="23" customFormat="1" x14ac:dyDescent="0.25">
      <c r="A679" s="109">
        <f>SalesTracker!B683</f>
        <v>20160675</v>
      </c>
      <c r="B679" s="32"/>
      <c r="C679" s="32">
        <f>SalesTracker!C683</f>
        <v>0</v>
      </c>
      <c r="D679" s="32">
        <f>SalesTracker!D683</f>
        <v>0</v>
      </c>
      <c r="E679" s="32">
        <f>SalesTracker!E683</f>
        <v>0</v>
      </c>
      <c r="F679" s="32">
        <f>SalesTracker!F683</f>
        <v>0</v>
      </c>
      <c r="G679" s="32">
        <f>SalesTracker!G683</f>
        <v>0</v>
      </c>
      <c r="H679" s="32">
        <f>SalesTracker!H683</f>
        <v>0</v>
      </c>
      <c r="I679" s="32">
        <f>SalesTracker!J683</f>
        <v>0</v>
      </c>
      <c r="J679" s="32">
        <f>SalesTracker!K683</f>
        <v>0</v>
      </c>
      <c r="K679" s="32">
        <f>SalesTracker!L683</f>
        <v>0</v>
      </c>
      <c r="L679" s="32">
        <f>SalesTracker!M683</f>
        <v>0</v>
      </c>
      <c r="M679" s="32">
        <f>SalesTracker!Q683</f>
        <v>0</v>
      </c>
      <c r="N679" s="32">
        <f>SalesTracker!T683</f>
        <v>0</v>
      </c>
      <c r="O679" s="32">
        <f>SalesTracker!W683</f>
        <v>0</v>
      </c>
      <c r="P679" s="32">
        <f>SalesTracker!X683</f>
        <v>0</v>
      </c>
      <c r="Q679" s="194"/>
    </row>
    <row r="680" spans="1:17" s="23" customFormat="1" x14ac:dyDescent="0.25">
      <c r="A680" s="109">
        <f>SalesTracker!B684</f>
        <v>20160676</v>
      </c>
      <c r="B680" s="32"/>
      <c r="C680" s="32">
        <f>SalesTracker!C684</f>
        <v>0</v>
      </c>
      <c r="D680" s="32">
        <f>SalesTracker!D684</f>
        <v>0</v>
      </c>
      <c r="E680" s="32">
        <f>SalesTracker!E684</f>
        <v>0</v>
      </c>
      <c r="F680" s="32">
        <f>SalesTracker!F684</f>
        <v>0</v>
      </c>
      <c r="G680" s="32">
        <f>SalesTracker!G684</f>
        <v>0</v>
      </c>
      <c r="H680" s="32">
        <f>SalesTracker!H684</f>
        <v>0</v>
      </c>
      <c r="I680" s="32">
        <f>SalesTracker!J684</f>
        <v>0</v>
      </c>
      <c r="J680" s="32">
        <f>SalesTracker!K684</f>
        <v>0</v>
      </c>
      <c r="K680" s="32">
        <f>SalesTracker!L684</f>
        <v>0</v>
      </c>
      <c r="L680" s="32">
        <f>SalesTracker!M684</f>
        <v>0</v>
      </c>
      <c r="M680" s="32">
        <f>SalesTracker!Q684</f>
        <v>0</v>
      </c>
      <c r="N680" s="32">
        <f>SalesTracker!T684</f>
        <v>0</v>
      </c>
      <c r="O680" s="32">
        <f>SalesTracker!W684</f>
        <v>0</v>
      </c>
      <c r="P680" s="32">
        <f>SalesTracker!X684</f>
        <v>0</v>
      </c>
      <c r="Q680" s="194"/>
    </row>
    <row r="681" spans="1:17" s="23" customFormat="1" x14ac:dyDescent="0.25">
      <c r="A681" s="109">
        <f>SalesTracker!B685</f>
        <v>20160677</v>
      </c>
      <c r="B681" s="32"/>
      <c r="C681" s="32">
        <f>SalesTracker!C685</f>
        <v>0</v>
      </c>
      <c r="D681" s="32">
        <f>SalesTracker!D685</f>
        <v>0</v>
      </c>
      <c r="E681" s="32">
        <f>SalesTracker!E685</f>
        <v>0</v>
      </c>
      <c r="F681" s="32">
        <f>SalesTracker!F685</f>
        <v>0</v>
      </c>
      <c r="G681" s="32">
        <f>SalesTracker!G685</f>
        <v>0</v>
      </c>
      <c r="H681" s="32">
        <f>SalesTracker!H685</f>
        <v>0</v>
      </c>
      <c r="I681" s="32">
        <f>SalesTracker!J685</f>
        <v>0</v>
      </c>
      <c r="J681" s="32">
        <f>SalesTracker!K685</f>
        <v>0</v>
      </c>
      <c r="K681" s="32">
        <f>SalesTracker!L685</f>
        <v>0</v>
      </c>
      <c r="L681" s="32">
        <f>SalesTracker!M685</f>
        <v>0</v>
      </c>
      <c r="M681" s="32">
        <f>SalesTracker!Q685</f>
        <v>0</v>
      </c>
      <c r="N681" s="32">
        <f>SalesTracker!T685</f>
        <v>0</v>
      </c>
      <c r="O681" s="32">
        <f>SalesTracker!W685</f>
        <v>0</v>
      </c>
      <c r="P681" s="32">
        <f>SalesTracker!X685</f>
        <v>0</v>
      </c>
      <c r="Q681" s="194"/>
    </row>
    <row r="682" spans="1:17" s="23" customFormat="1" x14ac:dyDescent="0.25">
      <c r="A682" s="109">
        <f>SalesTracker!B686</f>
        <v>20160678</v>
      </c>
      <c r="B682" s="32"/>
      <c r="C682" s="32">
        <f>SalesTracker!C686</f>
        <v>0</v>
      </c>
      <c r="D682" s="32">
        <f>SalesTracker!D686</f>
        <v>0</v>
      </c>
      <c r="E682" s="32">
        <f>SalesTracker!E686</f>
        <v>0</v>
      </c>
      <c r="F682" s="32">
        <f>SalesTracker!F686</f>
        <v>0</v>
      </c>
      <c r="G682" s="32">
        <f>SalesTracker!G686</f>
        <v>0</v>
      </c>
      <c r="H682" s="32">
        <f>SalesTracker!H686</f>
        <v>0</v>
      </c>
      <c r="I682" s="32">
        <f>SalesTracker!J686</f>
        <v>0</v>
      </c>
      <c r="J682" s="32">
        <f>SalesTracker!K686</f>
        <v>0</v>
      </c>
      <c r="K682" s="32">
        <f>SalesTracker!L686</f>
        <v>0</v>
      </c>
      <c r="L682" s="32">
        <f>SalesTracker!M686</f>
        <v>0</v>
      </c>
      <c r="M682" s="32">
        <f>SalesTracker!Q686</f>
        <v>0</v>
      </c>
      <c r="N682" s="32">
        <f>SalesTracker!T686</f>
        <v>0</v>
      </c>
      <c r="O682" s="32">
        <f>SalesTracker!W686</f>
        <v>0</v>
      </c>
      <c r="P682" s="32">
        <f>SalesTracker!X686</f>
        <v>0</v>
      </c>
      <c r="Q682" s="194"/>
    </row>
    <row r="683" spans="1:17" s="23" customFormat="1" x14ac:dyDescent="0.25">
      <c r="A683" s="109">
        <f>SalesTracker!B687</f>
        <v>20160679</v>
      </c>
      <c r="B683" s="32"/>
      <c r="C683" s="32">
        <f>SalesTracker!C687</f>
        <v>0</v>
      </c>
      <c r="D683" s="32">
        <f>SalesTracker!D687</f>
        <v>0</v>
      </c>
      <c r="E683" s="32">
        <f>SalesTracker!E687</f>
        <v>0</v>
      </c>
      <c r="F683" s="32">
        <f>SalesTracker!F687</f>
        <v>0</v>
      </c>
      <c r="G683" s="32">
        <f>SalesTracker!G687</f>
        <v>0</v>
      </c>
      <c r="H683" s="32">
        <f>SalesTracker!H687</f>
        <v>0</v>
      </c>
      <c r="I683" s="32">
        <f>SalesTracker!J687</f>
        <v>0</v>
      </c>
      <c r="J683" s="32">
        <f>SalesTracker!K687</f>
        <v>0</v>
      </c>
      <c r="K683" s="32">
        <f>SalesTracker!L687</f>
        <v>0</v>
      </c>
      <c r="L683" s="32">
        <f>SalesTracker!M687</f>
        <v>0</v>
      </c>
      <c r="M683" s="32">
        <f>SalesTracker!Q687</f>
        <v>0</v>
      </c>
      <c r="N683" s="32">
        <f>SalesTracker!T687</f>
        <v>0</v>
      </c>
      <c r="O683" s="32">
        <f>SalesTracker!W687</f>
        <v>0</v>
      </c>
      <c r="P683" s="32">
        <f>SalesTracker!X687</f>
        <v>0</v>
      </c>
      <c r="Q683" s="194"/>
    </row>
    <row r="684" spans="1:17" s="23" customFormat="1" x14ac:dyDescent="0.25">
      <c r="A684" s="109">
        <f>SalesTracker!B688</f>
        <v>20160680</v>
      </c>
      <c r="B684" s="32"/>
      <c r="C684" s="32">
        <f>SalesTracker!C688</f>
        <v>0</v>
      </c>
      <c r="D684" s="32">
        <f>SalesTracker!D688</f>
        <v>0</v>
      </c>
      <c r="E684" s="32">
        <f>SalesTracker!E688</f>
        <v>0</v>
      </c>
      <c r="F684" s="32">
        <f>SalesTracker!F688</f>
        <v>0</v>
      </c>
      <c r="G684" s="32">
        <f>SalesTracker!G688</f>
        <v>0</v>
      </c>
      <c r="H684" s="32">
        <f>SalesTracker!H688</f>
        <v>0</v>
      </c>
      <c r="I684" s="32">
        <f>SalesTracker!J688</f>
        <v>0</v>
      </c>
      <c r="J684" s="32">
        <f>SalesTracker!K688</f>
        <v>0</v>
      </c>
      <c r="K684" s="32">
        <f>SalesTracker!L688</f>
        <v>0</v>
      </c>
      <c r="L684" s="32">
        <f>SalesTracker!M688</f>
        <v>0</v>
      </c>
      <c r="M684" s="32">
        <f>SalesTracker!Q688</f>
        <v>0</v>
      </c>
      <c r="N684" s="32">
        <f>SalesTracker!T688</f>
        <v>0</v>
      </c>
      <c r="O684" s="32">
        <f>SalesTracker!W688</f>
        <v>0</v>
      </c>
      <c r="P684" s="32">
        <f>SalesTracker!X688</f>
        <v>0</v>
      </c>
      <c r="Q684" s="194"/>
    </row>
    <row r="685" spans="1:17" s="23" customFormat="1" x14ac:dyDescent="0.25">
      <c r="A685" s="109">
        <f>SalesTracker!B689</f>
        <v>20160681</v>
      </c>
      <c r="B685" s="32"/>
      <c r="C685" s="32">
        <f>SalesTracker!C689</f>
        <v>0</v>
      </c>
      <c r="D685" s="32">
        <f>SalesTracker!D689</f>
        <v>0</v>
      </c>
      <c r="E685" s="32">
        <f>SalesTracker!E689</f>
        <v>0</v>
      </c>
      <c r="F685" s="32">
        <f>SalesTracker!F689</f>
        <v>0</v>
      </c>
      <c r="G685" s="32">
        <f>SalesTracker!G689</f>
        <v>0</v>
      </c>
      <c r="H685" s="32">
        <f>SalesTracker!H689</f>
        <v>0</v>
      </c>
      <c r="I685" s="32">
        <f>SalesTracker!J689</f>
        <v>0</v>
      </c>
      <c r="J685" s="32">
        <f>SalesTracker!K689</f>
        <v>0</v>
      </c>
      <c r="K685" s="32">
        <f>SalesTracker!L689</f>
        <v>0</v>
      </c>
      <c r="L685" s="32">
        <f>SalesTracker!M689</f>
        <v>0</v>
      </c>
      <c r="M685" s="32">
        <f>SalesTracker!Q689</f>
        <v>0</v>
      </c>
      <c r="N685" s="32">
        <f>SalesTracker!T689</f>
        <v>0</v>
      </c>
      <c r="O685" s="32">
        <f>SalesTracker!W689</f>
        <v>0</v>
      </c>
      <c r="P685" s="32">
        <f>SalesTracker!X689</f>
        <v>0</v>
      </c>
      <c r="Q685" s="194"/>
    </row>
    <row r="686" spans="1:17" s="23" customFormat="1" x14ac:dyDescent="0.25">
      <c r="A686" s="109">
        <f>SalesTracker!B690</f>
        <v>20160682</v>
      </c>
      <c r="B686" s="32"/>
      <c r="C686" s="32">
        <f>SalesTracker!C690</f>
        <v>0</v>
      </c>
      <c r="D686" s="32">
        <f>SalesTracker!D690</f>
        <v>0</v>
      </c>
      <c r="E686" s="32">
        <f>SalesTracker!E690</f>
        <v>0</v>
      </c>
      <c r="F686" s="32">
        <f>SalesTracker!F690</f>
        <v>0</v>
      </c>
      <c r="G686" s="32">
        <f>SalesTracker!G690</f>
        <v>0</v>
      </c>
      <c r="H686" s="32">
        <f>SalesTracker!H690</f>
        <v>0</v>
      </c>
      <c r="I686" s="32">
        <f>SalesTracker!J690</f>
        <v>0</v>
      </c>
      <c r="J686" s="32">
        <f>SalesTracker!K690</f>
        <v>0</v>
      </c>
      <c r="K686" s="32">
        <f>SalesTracker!L690</f>
        <v>0</v>
      </c>
      <c r="L686" s="32">
        <f>SalesTracker!M690</f>
        <v>0</v>
      </c>
      <c r="M686" s="32">
        <f>SalesTracker!Q690</f>
        <v>0</v>
      </c>
      <c r="N686" s="32">
        <f>SalesTracker!T690</f>
        <v>0</v>
      </c>
      <c r="O686" s="32">
        <f>SalesTracker!W690</f>
        <v>0</v>
      </c>
      <c r="P686" s="32">
        <f>SalesTracker!X690</f>
        <v>0</v>
      </c>
      <c r="Q686" s="194"/>
    </row>
    <row r="687" spans="1:17" s="23" customFormat="1" x14ac:dyDescent="0.25">
      <c r="A687" s="109">
        <f>SalesTracker!B691</f>
        <v>20160683</v>
      </c>
      <c r="B687" s="32"/>
      <c r="C687" s="32">
        <f>SalesTracker!C691</f>
        <v>0</v>
      </c>
      <c r="D687" s="32">
        <f>SalesTracker!D691</f>
        <v>0</v>
      </c>
      <c r="E687" s="32">
        <f>SalesTracker!E691</f>
        <v>0</v>
      </c>
      <c r="F687" s="32">
        <f>SalesTracker!F691</f>
        <v>0</v>
      </c>
      <c r="G687" s="32">
        <f>SalesTracker!G691</f>
        <v>0</v>
      </c>
      <c r="H687" s="32">
        <f>SalesTracker!H691</f>
        <v>0</v>
      </c>
      <c r="I687" s="32">
        <f>SalesTracker!J691</f>
        <v>0</v>
      </c>
      <c r="J687" s="32">
        <f>SalesTracker!K691</f>
        <v>0</v>
      </c>
      <c r="K687" s="32">
        <f>SalesTracker!L691</f>
        <v>0</v>
      </c>
      <c r="L687" s="32">
        <f>SalesTracker!M691</f>
        <v>0</v>
      </c>
      <c r="M687" s="32">
        <f>SalesTracker!Q691</f>
        <v>0</v>
      </c>
      <c r="N687" s="32">
        <f>SalesTracker!T691</f>
        <v>0</v>
      </c>
      <c r="O687" s="32">
        <f>SalesTracker!W691</f>
        <v>0</v>
      </c>
      <c r="P687" s="32">
        <f>SalesTracker!X691</f>
        <v>0</v>
      </c>
      <c r="Q687" s="194"/>
    </row>
    <row r="688" spans="1:17" s="23" customFormat="1" x14ac:dyDescent="0.25">
      <c r="A688" s="109">
        <f>SalesTracker!B692</f>
        <v>20160684</v>
      </c>
      <c r="B688" s="32"/>
      <c r="C688" s="32">
        <f>SalesTracker!C692</f>
        <v>0</v>
      </c>
      <c r="D688" s="32">
        <f>SalesTracker!D692</f>
        <v>0</v>
      </c>
      <c r="E688" s="32">
        <f>SalesTracker!E692</f>
        <v>0</v>
      </c>
      <c r="F688" s="32">
        <f>SalesTracker!F692</f>
        <v>0</v>
      </c>
      <c r="G688" s="32">
        <f>SalesTracker!G692</f>
        <v>0</v>
      </c>
      <c r="H688" s="32">
        <f>SalesTracker!H692</f>
        <v>0</v>
      </c>
      <c r="I688" s="32">
        <f>SalesTracker!J692</f>
        <v>0</v>
      </c>
      <c r="J688" s="32">
        <f>SalesTracker!K692</f>
        <v>0</v>
      </c>
      <c r="K688" s="32">
        <f>SalesTracker!L692</f>
        <v>0</v>
      </c>
      <c r="L688" s="32">
        <f>SalesTracker!M692</f>
        <v>0</v>
      </c>
      <c r="M688" s="32">
        <f>SalesTracker!Q692</f>
        <v>0</v>
      </c>
      <c r="N688" s="32">
        <f>SalesTracker!T692</f>
        <v>0</v>
      </c>
      <c r="O688" s="32">
        <f>SalesTracker!W692</f>
        <v>0</v>
      </c>
      <c r="P688" s="32">
        <f>SalesTracker!X692</f>
        <v>0</v>
      </c>
      <c r="Q688" s="194"/>
    </row>
    <row r="689" spans="1:17" s="23" customFormat="1" x14ac:dyDescent="0.25">
      <c r="A689" s="109">
        <f>SalesTracker!B693</f>
        <v>20160685</v>
      </c>
      <c r="B689" s="32"/>
      <c r="C689" s="32">
        <f>SalesTracker!C693</f>
        <v>0</v>
      </c>
      <c r="D689" s="32">
        <f>SalesTracker!D693</f>
        <v>0</v>
      </c>
      <c r="E689" s="32">
        <f>SalesTracker!E693</f>
        <v>0</v>
      </c>
      <c r="F689" s="32">
        <f>SalesTracker!F693</f>
        <v>0</v>
      </c>
      <c r="G689" s="32">
        <f>SalesTracker!G693</f>
        <v>0</v>
      </c>
      <c r="H689" s="32">
        <f>SalesTracker!H693</f>
        <v>0</v>
      </c>
      <c r="I689" s="32">
        <f>SalesTracker!J693</f>
        <v>0</v>
      </c>
      <c r="J689" s="32">
        <f>SalesTracker!K693</f>
        <v>0</v>
      </c>
      <c r="K689" s="32">
        <f>SalesTracker!L693</f>
        <v>0</v>
      </c>
      <c r="L689" s="32">
        <f>SalesTracker!M693</f>
        <v>0</v>
      </c>
      <c r="M689" s="32">
        <f>SalesTracker!Q693</f>
        <v>0</v>
      </c>
      <c r="N689" s="32">
        <f>SalesTracker!T693</f>
        <v>0</v>
      </c>
      <c r="O689" s="32">
        <f>SalesTracker!W693</f>
        <v>0</v>
      </c>
      <c r="P689" s="32">
        <f>SalesTracker!X693</f>
        <v>0</v>
      </c>
      <c r="Q689" s="194"/>
    </row>
    <row r="690" spans="1:17" s="23" customFormat="1" x14ac:dyDescent="0.25">
      <c r="A690" s="109">
        <f>SalesTracker!B694</f>
        <v>20160686</v>
      </c>
      <c r="B690" s="32"/>
      <c r="C690" s="32">
        <f>SalesTracker!C694</f>
        <v>0</v>
      </c>
      <c r="D690" s="32">
        <f>SalesTracker!D694</f>
        <v>0</v>
      </c>
      <c r="E690" s="32">
        <f>SalesTracker!E694</f>
        <v>0</v>
      </c>
      <c r="F690" s="32">
        <f>SalesTracker!F694</f>
        <v>0</v>
      </c>
      <c r="G690" s="32">
        <f>SalesTracker!G694</f>
        <v>0</v>
      </c>
      <c r="H690" s="32">
        <f>SalesTracker!H694</f>
        <v>0</v>
      </c>
      <c r="I690" s="32">
        <f>SalesTracker!J694</f>
        <v>0</v>
      </c>
      <c r="J690" s="32">
        <f>SalesTracker!K694</f>
        <v>0</v>
      </c>
      <c r="K690" s="32">
        <f>SalesTracker!L694</f>
        <v>0</v>
      </c>
      <c r="L690" s="32">
        <f>SalesTracker!M694</f>
        <v>0</v>
      </c>
      <c r="M690" s="32">
        <f>SalesTracker!Q694</f>
        <v>0</v>
      </c>
      <c r="N690" s="32">
        <f>SalesTracker!T694</f>
        <v>0</v>
      </c>
      <c r="O690" s="32">
        <f>SalesTracker!W694</f>
        <v>0</v>
      </c>
      <c r="P690" s="32">
        <f>SalesTracker!X694</f>
        <v>0</v>
      </c>
      <c r="Q690" s="194"/>
    </row>
    <row r="691" spans="1:17" s="23" customFormat="1" x14ac:dyDescent="0.25">
      <c r="A691" s="109">
        <f>SalesTracker!B695</f>
        <v>20160687</v>
      </c>
      <c r="B691" s="32"/>
      <c r="C691" s="32">
        <f>SalesTracker!C695</f>
        <v>0</v>
      </c>
      <c r="D691" s="32">
        <f>SalesTracker!D695</f>
        <v>0</v>
      </c>
      <c r="E691" s="32">
        <f>SalesTracker!E695</f>
        <v>0</v>
      </c>
      <c r="F691" s="32">
        <f>SalesTracker!F695</f>
        <v>0</v>
      </c>
      <c r="G691" s="32">
        <f>SalesTracker!G695</f>
        <v>0</v>
      </c>
      <c r="H691" s="32">
        <f>SalesTracker!H695</f>
        <v>0</v>
      </c>
      <c r="I691" s="32">
        <f>SalesTracker!J695</f>
        <v>0</v>
      </c>
      <c r="J691" s="32">
        <f>SalesTracker!K695</f>
        <v>0</v>
      </c>
      <c r="K691" s="32">
        <f>SalesTracker!L695</f>
        <v>0</v>
      </c>
      <c r="L691" s="32">
        <f>SalesTracker!M695</f>
        <v>0</v>
      </c>
      <c r="M691" s="32">
        <f>SalesTracker!Q695</f>
        <v>0</v>
      </c>
      <c r="N691" s="32">
        <f>SalesTracker!T695</f>
        <v>0</v>
      </c>
      <c r="O691" s="32">
        <f>SalesTracker!W695</f>
        <v>0</v>
      </c>
      <c r="P691" s="32">
        <f>SalesTracker!X695</f>
        <v>0</v>
      </c>
      <c r="Q691" s="194"/>
    </row>
    <row r="692" spans="1:17" s="23" customFormat="1" x14ac:dyDescent="0.25">
      <c r="A692" s="109">
        <f>SalesTracker!B696</f>
        <v>20160688</v>
      </c>
      <c r="B692" s="32"/>
      <c r="C692" s="32">
        <f>SalesTracker!C696</f>
        <v>0</v>
      </c>
      <c r="D692" s="32">
        <f>SalesTracker!D696</f>
        <v>0</v>
      </c>
      <c r="E692" s="32">
        <f>SalesTracker!E696</f>
        <v>0</v>
      </c>
      <c r="F692" s="32">
        <f>SalesTracker!F696</f>
        <v>0</v>
      </c>
      <c r="G692" s="32">
        <f>SalesTracker!G696</f>
        <v>0</v>
      </c>
      <c r="H692" s="32">
        <f>SalesTracker!H696</f>
        <v>0</v>
      </c>
      <c r="I692" s="32">
        <f>SalesTracker!J696</f>
        <v>0</v>
      </c>
      <c r="J692" s="32">
        <f>SalesTracker!K696</f>
        <v>0</v>
      </c>
      <c r="K692" s="32">
        <f>SalesTracker!L696</f>
        <v>0</v>
      </c>
      <c r="L692" s="32">
        <f>SalesTracker!M696</f>
        <v>0</v>
      </c>
      <c r="M692" s="32">
        <f>SalesTracker!Q696</f>
        <v>0</v>
      </c>
      <c r="N692" s="32">
        <f>SalesTracker!T696</f>
        <v>0</v>
      </c>
      <c r="O692" s="32">
        <f>SalesTracker!W696</f>
        <v>0</v>
      </c>
      <c r="P692" s="32">
        <f>SalesTracker!X696</f>
        <v>0</v>
      </c>
      <c r="Q692" s="194"/>
    </row>
    <row r="693" spans="1:17" s="23" customFormat="1" x14ac:dyDescent="0.25">
      <c r="A693" s="109">
        <f>SalesTracker!B697</f>
        <v>20160689</v>
      </c>
      <c r="B693" s="32"/>
      <c r="C693" s="32">
        <f>SalesTracker!C697</f>
        <v>0</v>
      </c>
      <c r="D693" s="32">
        <f>SalesTracker!D697</f>
        <v>0</v>
      </c>
      <c r="E693" s="32">
        <f>SalesTracker!E697</f>
        <v>0</v>
      </c>
      <c r="F693" s="32">
        <f>SalesTracker!F697</f>
        <v>0</v>
      </c>
      <c r="G693" s="32">
        <f>SalesTracker!G697</f>
        <v>0</v>
      </c>
      <c r="H693" s="32">
        <f>SalesTracker!H697</f>
        <v>0</v>
      </c>
      <c r="I693" s="32">
        <f>SalesTracker!J697</f>
        <v>0</v>
      </c>
      <c r="J693" s="32">
        <f>SalesTracker!K697</f>
        <v>0</v>
      </c>
      <c r="K693" s="32">
        <f>SalesTracker!L697</f>
        <v>0</v>
      </c>
      <c r="L693" s="32">
        <f>SalesTracker!M697</f>
        <v>0</v>
      </c>
      <c r="M693" s="32">
        <f>SalesTracker!Q697</f>
        <v>0</v>
      </c>
      <c r="N693" s="32">
        <f>SalesTracker!T697</f>
        <v>0</v>
      </c>
      <c r="O693" s="32">
        <f>SalesTracker!W697</f>
        <v>0</v>
      </c>
      <c r="P693" s="32">
        <f>SalesTracker!X697</f>
        <v>0</v>
      </c>
      <c r="Q693" s="194"/>
    </row>
    <row r="694" spans="1:17" s="23" customFormat="1" x14ac:dyDescent="0.25">
      <c r="A694" s="109">
        <f>SalesTracker!B698</f>
        <v>20160690</v>
      </c>
      <c r="B694" s="32"/>
      <c r="C694" s="32">
        <f>SalesTracker!C698</f>
        <v>0</v>
      </c>
      <c r="D694" s="32">
        <f>SalesTracker!D698</f>
        <v>0</v>
      </c>
      <c r="E694" s="32">
        <f>SalesTracker!E698</f>
        <v>0</v>
      </c>
      <c r="F694" s="32">
        <f>SalesTracker!F698</f>
        <v>0</v>
      </c>
      <c r="G694" s="32">
        <f>SalesTracker!G698</f>
        <v>0</v>
      </c>
      <c r="H694" s="32">
        <f>SalesTracker!H698</f>
        <v>0</v>
      </c>
      <c r="I694" s="32">
        <f>SalesTracker!J698</f>
        <v>0</v>
      </c>
      <c r="J694" s="32">
        <f>SalesTracker!K698</f>
        <v>0</v>
      </c>
      <c r="K694" s="32">
        <f>SalesTracker!L698</f>
        <v>0</v>
      </c>
      <c r="L694" s="32">
        <f>SalesTracker!M698</f>
        <v>0</v>
      </c>
      <c r="M694" s="32">
        <f>SalesTracker!Q698</f>
        <v>0</v>
      </c>
      <c r="N694" s="32">
        <f>SalesTracker!T698</f>
        <v>0</v>
      </c>
      <c r="O694" s="32">
        <f>SalesTracker!W698</f>
        <v>0</v>
      </c>
      <c r="P694" s="32">
        <f>SalesTracker!X698</f>
        <v>0</v>
      </c>
      <c r="Q694" s="194"/>
    </row>
    <row r="695" spans="1:17" s="23" customFormat="1" x14ac:dyDescent="0.25">
      <c r="A695" s="109">
        <f>SalesTracker!B699</f>
        <v>20160691</v>
      </c>
      <c r="B695" s="32"/>
      <c r="C695" s="32">
        <f>SalesTracker!C699</f>
        <v>0</v>
      </c>
      <c r="D695" s="32">
        <f>SalesTracker!D699</f>
        <v>0</v>
      </c>
      <c r="E695" s="32">
        <f>SalesTracker!E699</f>
        <v>0</v>
      </c>
      <c r="F695" s="32">
        <f>SalesTracker!F699</f>
        <v>0</v>
      </c>
      <c r="G695" s="32">
        <f>SalesTracker!G699</f>
        <v>0</v>
      </c>
      <c r="H695" s="32">
        <f>SalesTracker!H699</f>
        <v>0</v>
      </c>
      <c r="I695" s="32">
        <f>SalesTracker!J699</f>
        <v>0</v>
      </c>
      <c r="J695" s="32">
        <f>SalesTracker!K699</f>
        <v>0</v>
      </c>
      <c r="K695" s="32">
        <f>SalesTracker!L699</f>
        <v>0</v>
      </c>
      <c r="L695" s="32">
        <f>SalesTracker!M699</f>
        <v>0</v>
      </c>
      <c r="M695" s="32">
        <f>SalesTracker!Q699</f>
        <v>0</v>
      </c>
      <c r="N695" s="32">
        <f>SalesTracker!T699</f>
        <v>0</v>
      </c>
      <c r="O695" s="32">
        <f>SalesTracker!W699</f>
        <v>0</v>
      </c>
      <c r="P695" s="32">
        <f>SalesTracker!X699</f>
        <v>0</v>
      </c>
      <c r="Q695" s="194"/>
    </row>
    <row r="696" spans="1:17" s="23" customFormat="1" x14ac:dyDescent="0.25">
      <c r="A696" s="109">
        <f>SalesTracker!B700</f>
        <v>20160692</v>
      </c>
      <c r="B696" s="32"/>
      <c r="C696" s="32">
        <f>SalesTracker!C700</f>
        <v>0</v>
      </c>
      <c r="D696" s="32">
        <f>SalesTracker!D700</f>
        <v>0</v>
      </c>
      <c r="E696" s="32">
        <f>SalesTracker!E700</f>
        <v>0</v>
      </c>
      <c r="F696" s="32">
        <f>SalesTracker!F700</f>
        <v>0</v>
      </c>
      <c r="G696" s="32">
        <f>SalesTracker!G700</f>
        <v>0</v>
      </c>
      <c r="H696" s="32">
        <f>SalesTracker!H700</f>
        <v>0</v>
      </c>
      <c r="I696" s="32">
        <f>SalesTracker!J700</f>
        <v>0</v>
      </c>
      <c r="J696" s="32">
        <f>SalesTracker!K700</f>
        <v>0</v>
      </c>
      <c r="K696" s="32">
        <f>SalesTracker!L700</f>
        <v>0</v>
      </c>
      <c r="L696" s="32">
        <f>SalesTracker!M700</f>
        <v>0</v>
      </c>
      <c r="M696" s="32">
        <f>SalesTracker!Q700</f>
        <v>0</v>
      </c>
      <c r="N696" s="32">
        <f>SalesTracker!T700</f>
        <v>0</v>
      </c>
      <c r="O696" s="32">
        <f>SalesTracker!W700</f>
        <v>0</v>
      </c>
      <c r="P696" s="32">
        <f>SalesTracker!X700</f>
        <v>0</v>
      </c>
      <c r="Q696" s="194"/>
    </row>
    <row r="697" spans="1:17" s="23" customFormat="1" x14ac:dyDescent="0.25">
      <c r="A697" s="109">
        <f>SalesTracker!B701</f>
        <v>20160693</v>
      </c>
      <c r="B697" s="32"/>
      <c r="C697" s="32">
        <f>SalesTracker!C701</f>
        <v>0</v>
      </c>
      <c r="D697" s="32">
        <f>SalesTracker!D701</f>
        <v>0</v>
      </c>
      <c r="E697" s="32">
        <f>SalesTracker!E701</f>
        <v>0</v>
      </c>
      <c r="F697" s="32">
        <f>SalesTracker!F701</f>
        <v>0</v>
      </c>
      <c r="G697" s="32">
        <f>SalesTracker!G701</f>
        <v>0</v>
      </c>
      <c r="H697" s="32">
        <f>SalesTracker!H701</f>
        <v>0</v>
      </c>
      <c r="I697" s="32">
        <f>SalesTracker!J701</f>
        <v>0</v>
      </c>
      <c r="J697" s="32">
        <f>SalesTracker!K701</f>
        <v>0</v>
      </c>
      <c r="K697" s="32">
        <f>SalesTracker!L701</f>
        <v>0</v>
      </c>
      <c r="L697" s="32">
        <f>SalesTracker!M701</f>
        <v>0</v>
      </c>
      <c r="M697" s="32">
        <f>SalesTracker!Q701</f>
        <v>0</v>
      </c>
      <c r="N697" s="32">
        <f>SalesTracker!T701</f>
        <v>0</v>
      </c>
      <c r="O697" s="32">
        <f>SalesTracker!W701</f>
        <v>0</v>
      </c>
      <c r="P697" s="32">
        <f>SalesTracker!X701</f>
        <v>0</v>
      </c>
      <c r="Q697" s="194"/>
    </row>
    <row r="698" spans="1:17" s="23" customFormat="1" x14ac:dyDescent="0.25">
      <c r="A698" s="109">
        <f>SalesTracker!B702</f>
        <v>20160694</v>
      </c>
      <c r="B698" s="32"/>
      <c r="C698" s="32">
        <f>SalesTracker!C702</f>
        <v>0</v>
      </c>
      <c r="D698" s="32">
        <f>SalesTracker!D702</f>
        <v>0</v>
      </c>
      <c r="E698" s="32">
        <f>SalesTracker!E702</f>
        <v>0</v>
      </c>
      <c r="F698" s="32">
        <f>SalesTracker!F702</f>
        <v>0</v>
      </c>
      <c r="G698" s="32">
        <f>SalesTracker!G702</f>
        <v>0</v>
      </c>
      <c r="H698" s="32">
        <f>SalesTracker!H702</f>
        <v>0</v>
      </c>
      <c r="I698" s="32">
        <f>SalesTracker!J702</f>
        <v>0</v>
      </c>
      <c r="J698" s="32">
        <f>SalesTracker!K702</f>
        <v>0</v>
      </c>
      <c r="K698" s="32">
        <f>SalesTracker!L702</f>
        <v>0</v>
      </c>
      <c r="L698" s="32">
        <f>SalesTracker!M702</f>
        <v>0</v>
      </c>
      <c r="M698" s="32">
        <f>SalesTracker!Q702</f>
        <v>0</v>
      </c>
      <c r="N698" s="32">
        <f>SalesTracker!T702</f>
        <v>0</v>
      </c>
      <c r="O698" s="32">
        <f>SalesTracker!W702</f>
        <v>0</v>
      </c>
      <c r="P698" s="32">
        <f>SalesTracker!X702</f>
        <v>0</v>
      </c>
      <c r="Q698" s="194"/>
    </row>
    <row r="699" spans="1:17" s="23" customFormat="1" x14ac:dyDescent="0.25">
      <c r="A699" s="109">
        <f>SalesTracker!B703</f>
        <v>20160695</v>
      </c>
      <c r="B699" s="32"/>
      <c r="C699" s="32">
        <f>SalesTracker!C703</f>
        <v>0</v>
      </c>
      <c r="D699" s="32">
        <f>SalesTracker!D703</f>
        <v>0</v>
      </c>
      <c r="E699" s="32">
        <f>SalesTracker!E703</f>
        <v>0</v>
      </c>
      <c r="F699" s="32">
        <f>SalesTracker!F703</f>
        <v>0</v>
      </c>
      <c r="G699" s="32">
        <f>SalesTracker!G703</f>
        <v>0</v>
      </c>
      <c r="H699" s="32">
        <f>SalesTracker!H703</f>
        <v>0</v>
      </c>
      <c r="I699" s="32">
        <f>SalesTracker!J703</f>
        <v>0</v>
      </c>
      <c r="J699" s="32">
        <f>SalesTracker!K703</f>
        <v>0</v>
      </c>
      <c r="K699" s="32">
        <f>SalesTracker!L703</f>
        <v>0</v>
      </c>
      <c r="L699" s="32">
        <f>SalesTracker!M703</f>
        <v>0</v>
      </c>
      <c r="M699" s="32">
        <f>SalesTracker!Q703</f>
        <v>0</v>
      </c>
      <c r="N699" s="32">
        <f>SalesTracker!T703</f>
        <v>0</v>
      </c>
      <c r="O699" s="32">
        <f>SalesTracker!W703</f>
        <v>0</v>
      </c>
      <c r="P699" s="32">
        <f>SalesTracker!X703</f>
        <v>0</v>
      </c>
      <c r="Q699" s="194"/>
    </row>
    <row r="700" spans="1:17" s="23" customFormat="1" x14ac:dyDescent="0.25">
      <c r="A700" s="109">
        <f>SalesTracker!B704</f>
        <v>20160696</v>
      </c>
      <c r="B700" s="32"/>
      <c r="C700" s="32">
        <f>SalesTracker!C704</f>
        <v>0</v>
      </c>
      <c r="D700" s="32">
        <f>SalesTracker!D704</f>
        <v>0</v>
      </c>
      <c r="E700" s="32">
        <f>SalesTracker!E704</f>
        <v>0</v>
      </c>
      <c r="F700" s="32">
        <f>SalesTracker!F704</f>
        <v>0</v>
      </c>
      <c r="G700" s="32">
        <f>SalesTracker!G704</f>
        <v>0</v>
      </c>
      <c r="H700" s="32">
        <f>SalesTracker!H704</f>
        <v>0</v>
      </c>
      <c r="I700" s="32">
        <f>SalesTracker!J704</f>
        <v>0</v>
      </c>
      <c r="J700" s="32">
        <f>SalesTracker!K704</f>
        <v>0</v>
      </c>
      <c r="K700" s="32">
        <f>SalesTracker!L704</f>
        <v>0</v>
      </c>
      <c r="L700" s="32">
        <f>SalesTracker!M704</f>
        <v>0</v>
      </c>
      <c r="M700" s="32">
        <f>SalesTracker!Q704</f>
        <v>0</v>
      </c>
      <c r="N700" s="32">
        <f>SalesTracker!T704</f>
        <v>0</v>
      </c>
      <c r="O700" s="32">
        <f>SalesTracker!W704</f>
        <v>0</v>
      </c>
      <c r="P700" s="32">
        <f>SalesTracker!X704</f>
        <v>0</v>
      </c>
      <c r="Q700" s="194"/>
    </row>
    <row r="701" spans="1:17" s="23" customFormat="1" x14ac:dyDescent="0.25">
      <c r="A701" s="109">
        <f>SalesTracker!B705</f>
        <v>20160697</v>
      </c>
      <c r="B701" s="32"/>
      <c r="C701" s="32">
        <f>SalesTracker!C705</f>
        <v>0</v>
      </c>
      <c r="D701" s="32">
        <f>SalesTracker!D705</f>
        <v>0</v>
      </c>
      <c r="E701" s="32">
        <f>SalesTracker!E705</f>
        <v>0</v>
      </c>
      <c r="F701" s="32">
        <f>SalesTracker!F705</f>
        <v>0</v>
      </c>
      <c r="G701" s="32">
        <f>SalesTracker!G705</f>
        <v>0</v>
      </c>
      <c r="H701" s="32">
        <f>SalesTracker!H705</f>
        <v>0</v>
      </c>
      <c r="I701" s="32">
        <f>SalesTracker!J705</f>
        <v>0</v>
      </c>
      <c r="J701" s="32">
        <f>SalesTracker!K705</f>
        <v>0</v>
      </c>
      <c r="K701" s="32">
        <f>SalesTracker!L705</f>
        <v>0</v>
      </c>
      <c r="L701" s="32">
        <f>SalesTracker!M705</f>
        <v>0</v>
      </c>
      <c r="M701" s="32">
        <f>SalesTracker!Q705</f>
        <v>0</v>
      </c>
      <c r="N701" s="32">
        <f>SalesTracker!T705</f>
        <v>0</v>
      </c>
      <c r="O701" s="32">
        <f>SalesTracker!W705</f>
        <v>0</v>
      </c>
      <c r="P701" s="32">
        <f>SalesTracker!X705</f>
        <v>0</v>
      </c>
      <c r="Q701" s="194"/>
    </row>
    <row r="702" spans="1:17" s="23" customFormat="1" x14ac:dyDescent="0.25">
      <c r="A702" s="109">
        <f>SalesTracker!B706</f>
        <v>20160698</v>
      </c>
      <c r="B702" s="32"/>
      <c r="C702" s="32">
        <f>SalesTracker!C706</f>
        <v>0</v>
      </c>
      <c r="D702" s="32">
        <f>SalesTracker!D706</f>
        <v>0</v>
      </c>
      <c r="E702" s="32">
        <f>SalesTracker!E706</f>
        <v>0</v>
      </c>
      <c r="F702" s="32">
        <f>SalesTracker!F706</f>
        <v>0</v>
      </c>
      <c r="G702" s="32">
        <f>SalesTracker!G706</f>
        <v>0</v>
      </c>
      <c r="H702" s="32">
        <f>SalesTracker!H706</f>
        <v>0</v>
      </c>
      <c r="I702" s="32">
        <f>SalesTracker!J706</f>
        <v>0</v>
      </c>
      <c r="J702" s="32">
        <f>SalesTracker!K706</f>
        <v>0</v>
      </c>
      <c r="K702" s="32">
        <f>SalesTracker!L706</f>
        <v>0</v>
      </c>
      <c r="L702" s="32">
        <f>SalesTracker!M706</f>
        <v>0</v>
      </c>
      <c r="M702" s="32">
        <f>SalesTracker!Q706</f>
        <v>0</v>
      </c>
      <c r="N702" s="32">
        <f>SalesTracker!T706</f>
        <v>0</v>
      </c>
      <c r="O702" s="32">
        <f>SalesTracker!W706</f>
        <v>0</v>
      </c>
      <c r="P702" s="32">
        <f>SalesTracker!X706</f>
        <v>0</v>
      </c>
      <c r="Q702" s="194"/>
    </row>
    <row r="703" spans="1:17" s="23" customFormat="1" x14ac:dyDescent="0.25">
      <c r="A703" s="109">
        <f>SalesTracker!B707</f>
        <v>20160699</v>
      </c>
      <c r="B703" s="32"/>
      <c r="C703" s="32">
        <f>SalesTracker!C707</f>
        <v>0</v>
      </c>
      <c r="D703" s="32">
        <f>SalesTracker!D707</f>
        <v>0</v>
      </c>
      <c r="E703" s="32">
        <f>SalesTracker!E707</f>
        <v>0</v>
      </c>
      <c r="F703" s="32">
        <f>SalesTracker!F707</f>
        <v>0</v>
      </c>
      <c r="G703" s="32">
        <f>SalesTracker!G707</f>
        <v>0</v>
      </c>
      <c r="H703" s="32">
        <f>SalesTracker!H707</f>
        <v>0</v>
      </c>
      <c r="I703" s="32">
        <f>SalesTracker!J707</f>
        <v>0</v>
      </c>
      <c r="J703" s="32">
        <f>SalesTracker!K707</f>
        <v>0</v>
      </c>
      <c r="K703" s="32">
        <f>SalesTracker!L707</f>
        <v>0</v>
      </c>
      <c r="L703" s="32">
        <f>SalesTracker!M707</f>
        <v>0</v>
      </c>
      <c r="M703" s="32">
        <f>SalesTracker!Q707</f>
        <v>0</v>
      </c>
      <c r="N703" s="32">
        <f>SalesTracker!T707</f>
        <v>0</v>
      </c>
      <c r="O703" s="32">
        <f>SalesTracker!W707</f>
        <v>0</v>
      </c>
      <c r="P703" s="32">
        <f>SalesTracker!X707</f>
        <v>0</v>
      </c>
      <c r="Q703" s="194"/>
    </row>
    <row r="704" spans="1:17" s="23" customFormat="1" x14ac:dyDescent="0.25">
      <c r="A704" s="109">
        <f>SalesTracker!B708</f>
        <v>20160700</v>
      </c>
      <c r="B704" s="32"/>
      <c r="C704" s="32">
        <f>SalesTracker!C708</f>
        <v>0</v>
      </c>
      <c r="D704" s="32">
        <f>SalesTracker!D708</f>
        <v>0</v>
      </c>
      <c r="E704" s="32">
        <f>SalesTracker!E708</f>
        <v>0</v>
      </c>
      <c r="F704" s="32">
        <f>SalesTracker!F708</f>
        <v>0</v>
      </c>
      <c r="G704" s="32">
        <f>SalesTracker!G708</f>
        <v>0</v>
      </c>
      <c r="H704" s="32">
        <f>SalesTracker!H708</f>
        <v>0</v>
      </c>
      <c r="I704" s="32">
        <f>SalesTracker!J708</f>
        <v>0</v>
      </c>
      <c r="J704" s="32">
        <f>SalesTracker!K708</f>
        <v>0</v>
      </c>
      <c r="K704" s="32">
        <f>SalesTracker!L708</f>
        <v>0</v>
      </c>
      <c r="L704" s="32">
        <f>SalesTracker!M708</f>
        <v>0</v>
      </c>
      <c r="M704" s="32">
        <f>SalesTracker!Q708</f>
        <v>0</v>
      </c>
      <c r="N704" s="32">
        <f>SalesTracker!T708</f>
        <v>0</v>
      </c>
      <c r="O704" s="32">
        <f>SalesTracker!W708</f>
        <v>0</v>
      </c>
      <c r="P704" s="32">
        <f>SalesTracker!X708</f>
        <v>0</v>
      </c>
      <c r="Q704" s="194"/>
    </row>
    <row r="705" spans="1:17" s="23" customFormat="1" x14ac:dyDescent="0.25">
      <c r="A705" s="109">
        <f>SalesTracker!B709</f>
        <v>20160701</v>
      </c>
      <c r="B705" s="32"/>
      <c r="C705" s="32">
        <f>SalesTracker!C709</f>
        <v>0</v>
      </c>
      <c r="D705" s="32">
        <f>SalesTracker!D709</f>
        <v>0</v>
      </c>
      <c r="E705" s="32">
        <f>SalesTracker!E709</f>
        <v>0</v>
      </c>
      <c r="F705" s="32">
        <f>SalesTracker!F709</f>
        <v>0</v>
      </c>
      <c r="G705" s="32">
        <f>SalesTracker!G709</f>
        <v>0</v>
      </c>
      <c r="H705" s="32">
        <f>SalesTracker!H709</f>
        <v>0</v>
      </c>
      <c r="I705" s="32">
        <f>SalesTracker!J709</f>
        <v>0</v>
      </c>
      <c r="J705" s="32">
        <f>SalesTracker!K709</f>
        <v>0</v>
      </c>
      <c r="K705" s="32">
        <f>SalesTracker!L709</f>
        <v>0</v>
      </c>
      <c r="L705" s="32">
        <f>SalesTracker!M709</f>
        <v>0</v>
      </c>
      <c r="M705" s="32">
        <f>SalesTracker!Q709</f>
        <v>0</v>
      </c>
      <c r="N705" s="32">
        <f>SalesTracker!T709</f>
        <v>0</v>
      </c>
      <c r="O705" s="32">
        <f>SalesTracker!W709</f>
        <v>0</v>
      </c>
      <c r="P705" s="32">
        <f>SalesTracker!X709</f>
        <v>0</v>
      </c>
      <c r="Q705" s="194"/>
    </row>
    <row r="706" spans="1:17" s="23" customFormat="1" x14ac:dyDescent="0.25">
      <c r="A706" s="109">
        <f>SalesTracker!B710</f>
        <v>20160702</v>
      </c>
      <c r="B706" s="32"/>
      <c r="C706" s="32">
        <f>SalesTracker!C710</f>
        <v>0</v>
      </c>
      <c r="D706" s="32">
        <f>SalesTracker!D710</f>
        <v>0</v>
      </c>
      <c r="E706" s="32">
        <f>SalesTracker!E710</f>
        <v>0</v>
      </c>
      <c r="F706" s="32">
        <f>SalesTracker!F710</f>
        <v>0</v>
      </c>
      <c r="G706" s="32">
        <f>SalesTracker!G710</f>
        <v>0</v>
      </c>
      <c r="H706" s="32">
        <f>SalesTracker!H710</f>
        <v>0</v>
      </c>
      <c r="I706" s="32">
        <f>SalesTracker!J710</f>
        <v>0</v>
      </c>
      <c r="J706" s="32">
        <f>SalesTracker!K710</f>
        <v>0</v>
      </c>
      <c r="K706" s="32">
        <f>SalesTracker!L710</f>
        <v>0</v>
      </c>
      <c r="L706" s="32">
        <f>SalesTracker!M710</f>
        <v>0</v>
      </c>
      <c r="M706" s="32">
        <f>SalesTracker!Q710</f>
        <v>0</v>
      </c>
      <c r="N706" s="32">
        <f>SalesTracker!T710</f>
        <v>0</v>
      </c>
      <c r="O706" s="32">
        <f>SalesTracker!W710</f>
        <v>0</v>
      </c>
      <c r="P706" s="32">
        <f>SalesTracker!X710</f>
        <v>0</v>
      </c>
      <c r="Q706" s="194"/>
    </row>
    <row r="707" spans="1:17" s="23" customFormat="1" x14ac:dyDescent="0.25">
      <c r="A707" s="109">
        <f>SalesTracker!B711</f>
        <v>20160703</v>
      </c>
      <c r="B707" s="32"/>
      <c r="C707" s="32">
        <f>SalesTracker!C711</f>
        <v>0</v>
      </c>
      <c r="D707" s="32">
        <f>SalesTracker!D711</f>
        <v>0</v>
      </c>
      <c r="E707" s="32">
        <f>SalesTracker!E711</f>
        <v>0</v>
      </c>
      <c r="F707" s="32">
        <f>SalesTracker!F711</f>
        <v>0</v>
      </c>
      <c r="G707" s="32">
        <f>SalesTracker!G711</f>
        <v>0</v>
      </c>
      <c r="H707" s="32">
        <f>SalesTracker!H711</f>
        <v>0</v>
      </c>
      <c r="I707" s="32">
        <f>SalesTracker!J711</f>
        <v>0</v>
      </c>
      <c r="J707" s="32">
        <f>SalesTracker!K711</f>
        <v>0</v>
      </c>
      <c r="K707" s="32">
        <f>SalesTracker!L711</f>
        <v>0</v>
      </c>
      <c r="L707" s="32">
        <f>SalesTracker!M711</f>
        <v>0</v>
      </c>
      <c r="M707" s="32">
        <f>SalesTracker!Q711</f>
        <v>0</v>
      </c>
      <c r="N707" s="32">
        <f>SalesTracker!T711</f>
        <v>0</v>
      </c>
      <c r="O707" s="32">
        <f>SalesTracker!W711</f>
        <v>0</v>
      </c>
      <c r="P707" s="32">
        <f>SalesTracker!X711</f>
        <v>0</v>
      </c>
      <c r="Q707" s="194"/>
    </row>
    <row r="708" spans="1:17" s="23" customFormat="1" x14ac:dyDescent="0.25">
      <c r="A708" s="109">
        <f>SalesTracker!B712</f>
        <v>20160704</v>
      </c>
      <c r="B708" s="32"/>
      <c r="C708" s="32">
        <f>SalesTracker!C712</f>
        <v>0</v>
      </c>
      <c r="D708" s="32">
        <f>SalesTracker!D712</f>
        <v>0</v>
      </c>
      <c r="E708" s="32">
        <f>SalesTracker!E712</f>
        <v>0</v>
      </c>
      <c r="F708" s="32">
        <f>SalesTracker!F712</f>
        <v>0</v>
      </c>
      <c r="G708" s="32">
        <f>SalesTracker!G712</f>
        <v>0</v>
      </c>
      <c r="H708" s="32">
        <f>SalesTracker!H712</f>
        <v>0</v>
      </c>
      <c r="I708" s="32">
        <f>SalesTracker!J712</f>
        <v>0</v>
      </c>
      <c r="J708" s="32">
        <f>SalesTracker!K712</f>
        <v>0</v>
      </c>
      <c r="K708" s="32">
        <f>SalesTracker!L712</f>
        <v>0</v>
      </c>
      <c r="L708" s="32">
        <f>SalesTracker!M712</f>
        <v>0</v>
      </c>
      <c r="M708" s="32">
        <f>SalesTracker!Q712</f>
        <v>0</v>
      </c>
      <c r="N708" s="32">
        <f>SalesTracker!T712</f>
        <v>0</v>
      </c>
      <c r="O708" s="32">
        <f>SalesTracker!W712</f>
        <v>0</v>
      </c>
      <c r="P708" s="32">
        <f>SalesTracker!X712</f>
        <v>0</v>
      </c>
      <c r="Q708" s="194"/>
    </row>
    <row r="709" spans="1:17" s="23" customFormat="1" x14ac:dyDescent="0.25">
      <c r="A709" s="109">
        <f>SalesTracker!B713</f>
        <v>20160705</v>
      </c>
      <c r="B709" s="32"/>
      <c r="C709" s="32">
        <f>SalesTracker!C713</f>
        <v>0</v>
      </c>
      <c r="D709" s="32">
        <f>SalesTracker!D713</f>
        <v>0</v>
      </c>
      <c r="E709" s="32">
        <f>SalesTracker!E713</f>
        <v>0</v>
      </c>
      <c r="F709" s="32">
        <f>SalesTracker!F713</f>
        <v>0</v>
      </c>
      <c r="G709" s="32">
        <f>SalesTracker!G713</f>
        <v>0</v>
      </c>
      <c r="H709" s="32">
        <f>SalesTracker!H713</f>
        <v>0</v>
      </c>
      <c r="I709" s="32">
        <f>SalesTracker!J713</f>
        <v>0</v>
      </c>
      <c r="J709" s="32">
        <f>SalesTracker!K713</f>
        <v>0</v>
      </c>
      <c r="K709" s="32">
        <f>SalesTracker!L713</f>
        <v>0</v>
      </c>
      <c r="L709" s="32">
        <f>SalesTracker!M713</f>
        <v>0</v>
      </c>
      <c r="M709" s="32">
        <f>SalesTracker!Q713</f>
        <v>0</v>
      </c>
      <c r="N709" s="32">
        <f>SalesTracker!T713</f>
        <v>0</v>
      </c>
      <c r="O709" s="32">
        <f>SalesTracker!W713</f>
        <v>0</v>
      </c>
      <c r="P709" s="32">
        <f>SalesTracker!X713</f>
        <v>0</v>
      </c>
      <c r="Q709" s="194"/>
    </row>
    <row r="710" spans="1:17" s="23" customFormat="1" x14ac:dyDescent="0.25">
      <c r="A710" s="109">
        <f>SalesTracker!B714</f>
        <v>20160706</v>
      </c>
      <c r="B710" s="32"/>
      <c r="C710" s="32">
        <f>SalesTracker!C714</f>
        <v>0</v>
      </c>
      <c r="D710" s="32">
        <f>SalesTracker!D714</f>
        <v>0</v>
      </c>
      <c r="E710" s="32">
        <f>SalesTracker!E714</f>
        <v>0</v>
      </c>
      <c r="F710" s="32">
        <f>SalesTracker!F714</f>
        <v>0</v>
      </c>
      <c r="G710" s="32">
        <f>SalesTracker!G714</f>
        <v>0</v>
      </c>
      <c r="H710" s="32">
        <f>SalesTracker!H714</f>
        <v>0</v>
      </c>
      <c r="I710" s="32">
        <f>SalesTracker!J714</f>
        <v>0</v>
      </c>
      <c r="J710" s="32">
        <f>SalesTracker!K714</f>
        <v>0</v>
      </c>
      <c r="K710" s="32">
        <f>SalesTracker!L714</f>
        <v>0</v>
      </c>
      <c r="L710" s="32">
        <f>SalesTracker!M714</f>
        <v>0</v>
      </c>
      <c r="M710" s="32">
        <f>SalesTracker!Q714</f>
        <v>0</v>
      </c>
      <c r="N710" s="32">
        <f>SalesTracker!T714</f>
        <v>0</v>
      </c>
      <c r="O710" s="32">
        <f>SalesTracker!W714</f>
        <v>0</v>
      </c>
      <c r="P710" s="32">
        <f>SalesTracker!X714</f>
        <v>0</v>
      </c>
      <c r="Q710" s="194"/>
    </row>
    <row r="711" spans="1:17" s="23" customFormat="1" x14ac:dyDescent="0.25">
      <c r="A711" s="109">
        <f>SalesTracker!B715</f>
        <v>20160707</v>
      </c>
      <c r="B711" s="32"/>
      <c r="C711" s="32">
        <f>SalesTracker!C715</f>
        <v>0</v>
      </c>
      <c r="D711" s="32">
        <f>SalesTracker!D715</f>
        <v>0</v>
      </c>
      <c r="E711" s="32">
        <f>SalesTracker!E715</f>
        <v>0</v>
      </c>
      <c r="F711" s="32">
        <f>SalesTracker!F715</f>
        <v>0</v>
      </c>
      <c r="G711" s="32">
        <f>SalesTracker!G715</f>
        <v>0</v>
      </c>
      <c r="H711" s="32">
        <f>SalesTracker!H715</f>
        <v>0</v>
      </c>
      <c r="I711" s="32">
        <f>SalesTracker!J715</f>
        <v>0</v>
      </c>
      <c r="J711" s="32">
        <f>SalesTracker!K715</f>
        <v>0</v>
      </c>
      <c r="K711" s="32">
        <f>SalesTracker!L715</f>
        <v>0</v>
      </c>
      <c r="L711" s="32">
        <f>SalesTracker!M715</f>
        <v>0</v>
      </c>
      <c r="M711" s="32">
        <f>SalesTracker!Q715</f>
        <v>0</v>
      </c>
      <c r="N711" s="32">
        <f>SalesTracker!T715</f>
        <v>0</v>
      </c>
      <c r="O711" s="32">
        <f>SalesTracker!W715</f>
        <v>0</v>
      </c>
      <c r="P711" s="32">
        <f>SalesTracker!X715</f>
        <v>0</v>
      </c>
      <c r="Q711" s="194"/>
    </row>
    <row r="712" spans="1:17" s="23" customFormat="1" x14ac:dyDescent="0.25">
      <c r="A712" s="109">
        <f>SalesTracker!B716</f>
        <v>20160708</v>
      </c>
      <c r="B712" s="32"/>
      <c r="C712" s="32">
        <f>SalesTracker!C716</f>
        <v>0</v>
      </c>
      <c r="D712" s="32">
        <f>SalesTracker!D716</f>
        <v>0</v>
      </c>
      <c r="E712" s="32">
        <f>SalesTracker!E716</f>
        <v>0</v>
      </c>
      <c r="F712" s="32">
        <f>SalesTracker!F716</f>
        <v>0</v>
      </c>
      <c r="G712" s="32">
        <f>SalesTracker!G716</f>
        <v>0</v>
      </c>
      <c r="H712" s="32">
        <f>SalesTracker!H716</f>
        <v>0</v>
      </c>
      <c r="I712" s="32">
        <f>SalesTracker!J716</f>
        <v>0</v>
      </c>
      <c r="J712" s="32">
        <f>SalesTracker!K716</f>
        <v>0</v>
      </c>
      <c r="K712" s="32">
        <f>SalesTracker!L716</f>
        <v>0</v>
      </c>
      <c r="L712" s="32">
        <f>SalesTracker!M716</f>
        <v>0</v>
      </c>
      <c r="M712" s="32">
        <f>SalesTracker!Q716</f>
        <v>0</v>
      </c>
      <c r="N712" s="32">
        <f>SalesTracker!T716</f>
        <v>0</v>
      </c>
      <c r="O712" s="32">
        <f>SalesTracker!W716</f>
        <v>0</v>
      </c>
      <c r="P712" s="32">
        <f>SalesTracker!X716</f>
        <v>0</v>
      </c>
      <c r="Q712" s="194"/>
    </row>
    <row r="713" spans="1:17" s="23" customFormat="1" x14ac:dyDescent="0.25">
      <c r="A713" s="109">
        <f>SalesTracker!B717</f>
        <v>20160709</v>
      </c>
      <c r="B713" s="32"/>
      <c r="C713" s="32">
        <f>SalesTracker!C717</f>
        <v>0</v>
      </c>
      <c r="D713" s="32">
        <f>SalesTracker!D717</f>
        <v>0</v>
      </c>
      <c r="E713" s="32">
        <f>SalesTracker!E717</f>
        <v>0</v>
      </c>
      <c r="F713" s="32">
        <f>SalesTracker!F717</f>
        <v>0</v>
      </c>
      <c r="G713" s="32">
        <f>SalesTracker!G717</f>
        <v>0</v>
      </c>
      <c r="H713" s="32">
        <f>SalesTracker!H717</f>
        <v>0</v>
      </c>
      <c r="I713" s="32">
        <f>SalesTracker!J717</f>
        <v>0</v>
      </c>
      <c r="J713" s="32">
        <f>SalesTracker!K717</f>
        <v>0</v>
      </c>
      <c r="K713" s="32">
        <f>SalesTracker!L717</f>
        <v>0</v>
      </c>
      <c r="L713" s="32">
        <f>SalesTracker!M717</f>
        <v>0</v>
      </c>
      <c r="M713" s="32">
        <f>SalesTracker!Q717</f>
        <v>0</v>
      </c>
      <c r="N713" s="32">
        <f>SalesTracker!T717</f>
        <v>0</v>
      </c>
      <c r="O713" s="32">
        <f>SalesTracker!W717</f>
        <v>0</v>
      </c>
      <c r="P713" s="32">
        <f>SalesTracker!X717</f>
        <v>0</v>
      </c>
    </row>
    <row r="714" spans="1:17" s="23" customFormat="1" x14ac:dyDescent="0.25">
      <c r="A714" s="109">
        <f>SalesTracker!B718</f>
        <v>20160710</v>
      </c>
      <c r="B714" s="32"/>
      <c r="C714" s="32">
        <f>SalesTracker!C718</f>
        <v>0</v>
      </c>
      <c r="D714" s="32">
        <f>SalesTracker!D718</f>
        <v>0</v>
      </c>
      <c r="E714" s="32">
        <f>SalesTracker!E718</f>
        <v>0</v>
      </c>
      <c r="F714" s="32">
        <f>SalesTracker!F718</f>
        <v>0</v>
      </c>
      <c r="G714" s="32">
        <f>SalesTracker!G718</f>
        <v>0</v>
      </c>
      <c r="H714" s="32">
        <f>SalesTracker!H718</f>
        <v>0</v>
      </c>
      <c r="I714" s="32">
        <f>SalesTracker!J718</f>
        <v>0</v>
      </c>
      <c r="J714" s="32">
        <f>SalesTracker!K718</f>
        <v>0</v>
      </c>
      <c r="K714" s="32">
        <f>SalesTracker!L718</f>
        <v>0</v>
      </c>
      <c r="L714" s="32">
        <f>SalesTracker!M718</f>
        <v>0</v>
      </c>
      <c r="M714" s="32">
        <f>SalesTracker!Q718</f>
        <v>0</v>
      </c>
      <c r="N714" s="32">
        <f>SalesTracker!T718</f>
        <v>0</v>
      </c>
      <c r="O714" s="32">
        <f>SalesTracker!W718</f>
        <v>0</v>
      </c>
      <c r="P714" s="32">
        <f>SalesTracker!X718</f>
        <v>0</v>
      </c>
    </row>
    <row r="715" spans="1:17" s="23" customFormat="1" x14ac:dyDescent="0.25">
      <c r="A715" s="109">
        <f>SalesTracker!B719</f>
        <v>20160711</v>
      </c>
      <c r="B715" s="32"/>
      <c r="C715" s="32">
        <f>SalesTracker!C719</f>
        <v>0</v>
      </c>
      <c r="D715" s="32">
        <f>SalesTracker!D719</f>
        <v>0</v>
      </c>
      <c r="E715" s="32">
        <f>SalesTracker!E719</f>
        <v>0</v>
      </c>
      <c r="F715" s="32">
        <f>SalesTracker!F719</f>
        <v>0</v>
      </c>
      <c r="G715" s="32">
        <f>SalesTracker!G719</f>
        <v>0</v>
      </c>
      <c r="H715" s="32">
        <f>SalesTracker!H719</f>
        <v>0</v>
      </c>
      <c r="I715" s="32">
        <f>SalesTracker!J719</f>
        <v>0</v>
      </c>
      <c r="J715" s="32">
        <f>SalesTracker!K719</f>
        <v>0</v>
      </c>
      <c r="K715" s="32">
        <f>SalesTracker!L719</f>
        <v>0</v>
      </c>
      <c r="L715" s="32">
        <f>SalesTracker!M719</f>
        <v>0</v>
      </c>
      <c r="M715" s="32">
        <f>SalesTracker!Q719</f>
        <v>0</v>
      </c>
      <c r="N715" s="32">
        <f>SalesTracker!T719</f>
        <v>0</v>
      </c>
      <c r="O715" s="32">
        <f>SalesTracker!W719</f>
        <v>0</v>
      </c>
      <c r="P715" s="32">
        <f>SalesTracker!X719</f>
        <v>0</v>
      </c>
    </row>
    <row r="716" spans="1:17" s="23" customFormat="1" x14ac:dyDescent="0.25">
      <c r="A716" s="109">
        <f>SalesTracker!B720</f>
        <v>20160712</v>
      </c>
      <c r="B716" s="32"/>
      <c r="C716" s="32">
        <f>SalesTracker!C720</f>
        <v>0</v>
      </c>
      <c r="D716" s="32">
        <f>SalesTracker!D720</f>
        <v>0</v>
      </c>
      <c r="E716" s="32">
        <f>SalesTracker!E720</f>
        <v>0</v>
      </c>
      <c r="F716" s="32">
        <f>SalesTracker!F720</f>
        <v>0</v>
      </c>
      <c r="G716" s="32">
        <f>SalesTracker!G720</f>
        <v>0</v>
      </c>
      <c r="H716" s="32">
        <f>SalesTracker!H720</f>
        <v>0</v>
      </c>
      <c r="I716" s="32">
        <f>SalesTracker!J720</f>
        <v>0</v>
      </c>
      <c r="J716" s="32">
        <f>SalesTracker!K720</f>
        <v>0</v>
      </c>
      <c r="K716" s="32">
        <f>SalesTracker!L720</f>
        <v>0</v>
      </c>
      <c r="L716" s="32">
        <f>SalesTracker!M720</f>
        <v>0</v>
      </c>
      <c r="M716" s="32">
        <f>SalesTracker!Q720</f>
        <v>0</v>
      </c>
      <c r="N716" s="32">
        <f>SalesTracker!T720</f>
        <v>0</v>
      </c>
      <c r="O716" s="32">
        <f>SalesTracker!W720</f>
        <v>0</v>
      </c>
      <c r="P716" s="32">
        <f>SalesTracker!X720</f>
        <v>0</v>
      </c>
    </row>
    <row r="717" spans="1:17" s="251" customFormat="1" x14ac:dyDescent="0.25">
      <c r="A717" s="109">
        <f>SalesTracker!B721</f>
        <v>20160713</v>
      </c>
      <c r="B717" s="278"/>
      <c r="C717" s="256">
        <f>SalesTracker!C721</f>
        <v>0</v>
      </c>
      <c r="D717" s="256">
        <f>SalesTracker!D721</f>
        <v>0</v>
      </c>
      <c r="E717" s="256">
        <f>SalesTracker!E721</f>
        <v>0</v>
      </c>
      <c r="F717" s="256">
        <f>SalesTracker!F721</f>
        <v>0</v>
      </c>
      <c r="G717" s="248">
        <f>SalesTracker!G721</f>
        <v>0</v>
      </c>
      <c r="H717" s="248">
        <f>SalesTracker!H721</f>
        <v>0</v>
      </c>
      <c r="I717" s="249">
        <f>SalesTracker!J721</f>
        <v>0</v>
      </c>
      <c r="J717" s="276">
        <f>SalesTracker!K721</f>
        <v>0</v>
      </c>
      <c r="K717" s="257">
        <f>SalesTracker!L721</f>
        <v>0</v>
      </c>
      <c r="L717" s="257">
        <f>SalesTracker!M721</f>
        <v>0</v>
      </c>
      <c r="M717" s="250">
        <f>SalesTracker!Q721</f>
        <v>0</v>
      </c>
      <c r="N717" s="246">
        <f>SalesTracker!T721</f>
        <v>0</v>
      </c>
      <c r="O717" s="247">
        <f>SalesTracker!W721</f>
        <v>0</v>
      </c>
      <c r="P717" s="26">
        <f>SalesTracker!X721</f>
        <v>0</v>
      </c>
    </row>
    <row r="718" spans="1:17" s="251" customFormat="1" x14ac:dyDescent="0.25">
      <c r="A718" s="109">
        <f>SalesTracker!B722</f>
        <v>20160714</v>
      </c>
      <c r="B718" s="278"/>
      <c r="C718" s="256">
        <f>SalesTracker!C722</f>
        <v>0</v>
      </c>
      <c r="D718" s="256">
        <f>SalesTracker!D722</f>
        <v>0</v>
      </c>
      <c r="E718" s="256">
        <f>SalesTracker!E722</f>
        <v>0</v>
      </c>
      <c r="F718" s="256">
        <f>SalesTracker!F722</f>
        <v>0</v>
      </c>
      <c r="G718" s="248">
        <f>SalesTracker!G722</f>
        <v>0</v>
      </c>
      <c r="H718" s="248">
        <f>SalesTracker!H722</f>
        <v>0</v>
      </c>
      <c r="I718" s="249">
        <f>SalesTracker!J722</f>
        <v>0</v>
      </c>
      <c r="J718" s="276">
        <f>SalesTracker!K722</f>
        <v>0</v>
      </c>
      <c r="K718" s="257">
        <f>SalesTracker!L722</f>
        <v>0</v>
      </c>
      <c r="L718" s="257">
        <f>SalesTracker!M722</f>
        <v>0</v>
      </c>
      <c r="M718" s="250">
        <f>SalesTracker!Q722</f>
        <v>0</v>
      </c>
      <c r="N718" s="246">
        <f>SalesTracker!T722</f>
        <v>0</v>
      </c>
      <c r="O718" s="247">
        <f>SalesTracker!W722</f>
        <v>0</v>
      </c>
      <c r="P718" s="26">
        <f>SalesTracker!X722</f>
        <v>0</v>
      </c>
    </row>
    <row r="719" spans="1:17" s="23" customFormat="1" x14ac:dyDescent="0.25">
      <c r="A719" s="109">
        <f>SalesTracker!B723</f>
        <v>20160715</v>
      </c>
      <c r="B719" s="278"/>
      <c r="C719" s="243">
        <f>SalesTracker!C723</f>
        <v>0</v>
      </c>
      <c r="D719" s="243">
        <f>SalesTracker!D723</f>
        <v>0</v>
      </c>
      <c r="E719" s="243">
        <f>SalesTracker!E723</f>
        <v>0</v>
      </c>
      <c r="F719" s="243">
        <f>SalesTracker!F723</f>
        <v>0</v>
      </c>
      <c r="G719" s="244">
        <f>SalesTracker!G723</f>
        <v>0</v>
      </c>
      <c r="H719" s="244">
        <f>SalesTracker!H723</f>
        <v>0</v>
      </c>
      <c r="I719" s="245">
        <f>SalesTracker!J723</f>
        <v>0</v>
      </c>
      <c r="J719" s="277">
        <f>SalesTracker!K723</f>
        <v>0</v>
      </c>
      <c r="K719" s="31">
        <f>SalesTracker!L723</f>
        <v>0</v>
      </c>
      <c r="L719" s="31">
        <f>SalesTracker!M723</f>
        <v>0</v>
      </c>
      <c r="M719" s="32">
        <f>SalesTracker!Q723</f>
        <v>0</v>
      </c>
      <c r="N719" s="254">
        <f>SalesTracker!T723</f>
        <v>0</v>
      </c>
      <c r="O719" s="255">
        <f>SalesTracker!W723</f>
        <v>0</v>
      </c>
      <c r="P719" s="26">
        <f>SalesTracker!X723</f>
        <v>0</v>
      </c>
    </row>
    <row r="720" spans="1:17" s="23" customFormat="1" x14ac:dyDescent="0.25">
      <c r="A720" s="109">
        <f>SalesTracker!B724</f>
        <v>20160716</v>
      </c>
      <c r="B720" s="278"/>
      <c r="C720" s="243">
        <f>SalesTracker!C724</f>
        <v>0</v>
      </c>
      <c r="D720" s="243">
        <f>SalesTracker!D724</f>
        <v>0</v>
      </c>
      <c r="E720" s="243">
        <f>SalesTracker!E724</f>
        <v>0</v>
      </c>
      <c r="F720" s="243">
        <f>SalesTracker!F724</f>
        <v>0</v>
      </c>
      <c r="G720" s="244">
        <f>SalesTracker!G724</f>
        <v>0</v>
      </c>
      <c r="H720" s="244">
        <f>SalesTracker!H724</f>
        <v>0</v>
      </c>
      <c r="I720" s="245">
        <f>SalesTracker!J724</f>
        <v>0</v>
      </c>
      <c r="J720" s="277">
        <f>SalesTracker!K724</f>
        <v>0</v>
      </c>
      <c r="K720" s="31">
        <f>SalesTracker!L724</f>
        <v>0</v>
      </c>
      <c r="L720" s="31">
        <f>SalesTracker!M724</f>
        <v>0</v>
      </c>
      <c r="M720" s="32">
        <f>SalesTracker!Q724</f>
        <v>0</v>
      </c>
      <c r="N720" s="246">
        <f>SalesTracker!T724</f>
        <v>0</v>
      </c>
      <c r="O720" s="255">
        <f>SalesTracker!W724</f>
        <v>0</v>
      </c>
      <c r="P720" s="26">
        <f>SalesTracker!X724</f>
        <v>0</v>
      </c>
    </row>
    <row r="721" spans="1:16" s="23" customFormat="1" x14ac:dyDescent="0.25">
      <c r="A721" s="109">
        <f>SalesTracker!B725</f>
        <v>20160717</v>
      </c>
      <c r="B721" s="278"/>
      <c r="C721" s="243">
        <f>SalesTracker!C725</f>
        <v>0</v>
      </c>
      <c r="D721" s="243">
        <f>SalesTracker!D725</f>
        <v>0</v>
      </c>
      <c r="E721" s="243">
        <f>SalesTracker!E725</f>
        <v>0</v>
      </c>
      <c r="F721" s="243">
        <f>SalesTracker!F725</f>
        <v>0</v>
      </c>
      <c r="G721" s="244">
        <f>SalesTracker!G725</f>
        <v>0</v>
      </c>
      <c r="H721" s="244">
        <f>SalesTracker!H725</f>
        <v>0</v>
      </c>
      <c r="I721" s="245">
        <f>SalesTracker!J725</f>
        <v>0</v>
      </c>
      <c r="J721" s="277">
        <f>SalesTracker!K725</f>
        <v>0</v>
      </c>
      <c r="K721" s="31">
        <f>SalesTracker!L725</f>
        <v>0</v>
      </c>
      <c r="L721" s="31">
        <f>SalesTracker!M725</f>
        <v>0</v>
      </c>
      <c r="M721" s="32">
        <f>SalesTracker!Q725</f>
        <v>0</v>
      </c>
      <c r="N721" s="254">
        <f>SalesTracker!T725</f>
        <v>0</v>
      </c>
      <c r="O721" s="255">
        <f>SalesTracker!W725</f>
        <v>0</v>
      </c>
      <c r="P721" s="26">
        <f>SalesTracker!X725</f>
        <v>0</v>
      </c>
    </row>
    <row r="722" spans="1:16" s="23" customFormat="1" x14ac:dyDescent="0.25">
      <c r="A722" s="109">
        <f>SalesTracker!B726</f>
        <v>20160718</v>
      </c>
      <c r="B722" s="278"/>
      <c r="C722" s="243">
        <f>SalesTracker!C726</f>
        <v>0</v>
      </c>
      <c r="D722" s="243">
        <f>SalesTracker!D726</f>
        <v>0</v>
      </c>
      <c r="E722" s="243">
        <f>SalesTracker!E726</f>
        <v>0</v>
      </c>
      <c r="F722" s="243">
        <f>SalesTracker!F726</f>
        <v>0</v>
      </c>
      <c r="G722" s="244">
        <f>SalesTracker!G726</f>
        <v>0</v>
      </c>
      <c r="H722" s="244">
        <f>SalesTracker!H726</f>
        <v>0</v>
      </c>
      <c r="I722" s="245">
        <f>SalesTracker!J726</f>
        <v>0</v>
      </c>
      <c r="J722" s="277">
        <f>SalesTracker!K726</f>
        <v>0</v>
      </c>
      <c r="K722" s="31">
        <f>SalesTracker!L726</f>
        <v>0</v>
      </c>
      <c r="L722" s="31">
        <f>SalesTracker!M726</f>
        <v>0</v>
      </c>
      <c r="M722" s="32">
        <f>SalesTracker!Q726</f>
        <v>0</v>
      </c>
      <c r="N722" s="254">
        <f>SalesTracker!T726</f>
        <v>0</v>
      </c>
      <c r="O722" s="255">
        <f>SalesTracker!W726</f>
        <v>0</v>
      </c>
      <c r="P722" s="26">
        <f>SalesTracker!X726</f>
        <v>0</v>
      </c>
    </row>
    <row r="723" spans="1:16" s="23" customFormat="1" x14ac:dyDescent="0.25">
      <c r="A723" s="109">
        <f>SalesTracker!B727</f>
        <v>20160719</v>
      </c>
      <c r="B723" s="278"/>
      <c r="C723" s="243">
        <f>SalesTracker!C727</f>
        <v>0</v>
      </c>
      <c r="D723" s="243">
        <f>SalesTracker!D727</f>
        <v>0</v>
      </c>
      <c r="E723" s="243">
        <f>SalesTracker!E727</f>
        <v>0</v>
      </c>
      <c r="F723" s="243">
        <f>SalesTracker!F727</f>
        <v>0</v>
      </c>
      <c r="G723" s="244">
        <f>SalesTracker!G727</f>
        <v>0</v>
      </c>
      <c r="H723" s="244">
        <f>SalesTracker!H727</f>
        <v>0</v>
      </c>
      <c r="I723" s="245">
        <f>SalesTracker!J727</f>
        <v>0</v>
      </c>
      <c r="J723" s="277">
        <f>SalesTracker!K727</f>
        <v>0</v>
      </c>
      <c r="K723" s="31">
        <f>SalesTracker!L727</f>
        <v>0</v>
      </c>
      <c r="L723" s="31">
        <f>SalesTracker!M727</f>
        <v>0</v>
      </c>
      <c r="M723" s="32">
        <f>SalesTracker!Q727</f>
        <v>0</v>
      </c>
      <c r="N723" s="254">
        <f>SalesTracker!T727</f>
        <v>0</v>
      </c>
      <c r="O723" s="255">
        <f>SalesTracker!W727</f>
        <v>0</v>
      </c>
      <c r="P723" s="26">
        <f>SalesTracker!X727</f>
        <v>0</v>
      </c>
    </row>
    <row r="724" spans="1:16" s="23" customFormat="1" x14ac:dyDescent="0.25">
      <c r="A724" s="109">
        <f>SalesTracker!B728</f>
        <v>20160720</v>
      </c>
      <c r="B724" s="278"/>
      <c r="C724" s="243">
        <f>SalesTracker!C728</f>
        <v>0</v>
      </c>
      <c r="D724" s="243">
        <f>SalesTracker!D728</f>
        <v>0</v>
      </c>
      <c r="E724" s="243">
        <f>SalesTracker!E728</f>
        <v>0</v>
      </c>
      <c r="F724" s="243">
        <f>SalesTracker!F728</f>
        <v>0</v>
      </c>
      <c r="G724" s="244">
        <f>SalesTracker!G728</f>
        <v>0</v>
      </c>
      <c r="H724" s="244">
        <f>SalesTracker!H728</f>
        <v>0</v>
      </c>
      <c r="I724" s="245">
        <f>SalesTracker!J728</f>
        <v>0</v>
      </c>
      <c r="J724" s="277">
        <f>SalesTracker!K728</f>
        <v>0</v>
      </c>
      <c r="K724" s="31">
        <f>SalesTracker!L728</f>
        <v>0</v>
      </c>
      <c r="L724" s="31">
        <f>SalesTracker!M728</f>
        <v>0</v>
      </c>
      <c r="M724" s="32">
        <f>SalesTracker!Q728</f>
        <v>0</v>
      </c>
      <c r="N724" s="254">
        <f>SalesTracker!T728</f>
        <v>0</v>
      </c>
      <c r="O724" s="255">
        <f>SalesTracker!W728</f>
        <v>0</v>
      </c>
      <c r="P724" s="26">
        <f>SalesTracker!X728</f>
        <v>0</v>
      </c>
    </row>
    <row r="725" spans="1:16" s="23" customFormat="1" x14ac:dyDescent="0.25">
      <c r="A725" s="109">
        <f>SalesTracker!B729</f>
        <v>20160721</v>
      </c>
      <c r="B725" s="278"/>
      <c r="C725" s="243">
        <f>SalesTracker!C729</f>
        <v>0</v>
      </c>
      <c r="D725" s="243">
        <f>SalesTracker!D729</f>
        <v>0</v>
      </c>
      <c r="E725" s="243">
        <f>SalesTracker!E729</f>
        <v>0</v>
      </c>
      <c r="F725" s="243">
        <f>SalesTracker!F729</f>
        <v>0</v>
      </c>
      <c r="G725" s="244">
        <f>SalesTracker!G729</f>
        <v>0</v>
      </c>
      <c r="H725" s="248">
        <f>SalesTracker!H729</f>
        <v>0</v>
      </c>
      <c r="I725" s="245">
        <f>SalesTracker!J729</f>
        <v>0</v>
      </c>
      <c r="J725" s="277">
        <f>SalesTracker!K729</f>
        <v>0</v>
      </c>
      <c r="K725" s="31">
        <f>SalesTracker!L729</f>
        <v>0</v>
      </c>
      <c r="L725" s="31">
        <f>SalesTracker!M729</f>
        <v>0</v>
      </c>
      <c r="M725" s="32">
        <f>SalesTracker!Q729</f>
        <v>0</v>
      </c>
      <c r="N725" s="254">
        <f>SalesTracker!T729</f>
        <v>0</v>
      </c>
      <c r="O725" s="255">
        <f>SalesTracker!W729</f>
        <v>0</v>
      </c>
      <c r="P725" s="26">
        <f>SalesTracker!X729</f>
        <v>0</v>
      </c>
    </row>
    <row r="726" spans="1:16" s="23" customFormat="1" x14ac:dyDescent="0.25">
      <c r="A726" s="109">
        <f>SalesTracker!B730</f>
        <v>20160722</v>
      </c>
      <c r="B726" s="278"/>
      <c r="C726" s="243">
        <f>SalesTracker!C730</f>
        <v>0</v>
      </c>
      <c r="D726" s="243">
        <f>SalesTracker!D730</f>
        <v>0</v>
      </c>
      <c r="E726" s="243">
        <f>SalesTracker!E730</f>
        <v>0</v>
      </c>
      <c r="F726" s="243">
        <f>SalesTracker!F730</f>
        <v>0</v>
      </c>
      <c r="G726" s="244">
        <f>SalesTracker!G730</f>
        <v>0</v>
      </c>
      <c r="H726" s="244">
        <f>SalesTracker!H730</f>
        <v>0</v>
      </c>
      <c r="I726" s="245">
        <f>SalesTracker!J730</f>
        <v>0</v>
      </c>
      <c r="J726" s="277">
        <f>SalesTracker!K730</f>
        <v>0</v>
      </c>
      <c r="K726" s="31">
        <f>SalesTracker!L730</f>
        <v>0</v>
      </c>
      <c r="L726" s="31">
        <f>SalesTracker!M730</f>
        <v>0</v>
      </c>
      <c r="M726" s="32">
        <f>SalesTracker!Q730</f>
        <v>0</v>
      </c>
      <c r="N726" s="254">
        <f>SalesTracker!T730</f>
        <v>0</v>
      </c>
      <c r="O726" s="255">
        <f>SalesTracker!W730</f>
        <v>0</v>
      </c>
      <c r="P726" s="26">
        <f>SalesTracker!X730</f>
        <v>0</v>
      </c>
    </row>
    <row r="727" spans="1:16" s="23" customFormat="1" x14ac:dyDescent="0.25">
      <c r="A727" s="109">
        <f>SalesTracker!B731</f>
        <v>20160723</v>
      </c>
      <c r="B727" s="278"/>
      <c r="C727" s="243">
        <f>SalesTracker!C731</f>
        <v>0</v>
      </c>
      <c r="D727" s="243">
        <f>SalesTracker!D731</f>
        <v>0</v>
      </c>
      <c r="E727" s="243">
        <f>SalesTracker!E731</f>
        <v>0</v>
      </c>
      <c r="F727" s="243">
        <f>SalesTracker!F731</f>
        <v>0</v>
      </c>
      <c r="G727" s="244">
        <f>SalesTracker!G731</f>
        <v>0</v>
      </c>
      <c r="H727" s="244">
        <f>SalesTracker!H731</f>
        <v>0</v>
      </c>
      <c r="I727" s="245">
        <f>SalesTracker!J731</f>
        <v>0</v>
      </c>
      <c r="J727" s="277">
        <f>SalesTracker!K731</f>
        <v>0</v>
      </c>
      <c r="K727" s="31">
        <f>SalesTracker!L731</f>
        <v>0</v>
      </c>
      <c r="L727" s="31">
        <f>SalesTracker!M731</f>
        <v>0</v>
      </c>
      <c r="M727" s="32">
        <f>SalesTracker!Q731</f>
        <v>0</v>
      </c>
      <c r="N727" s="254">
        <f>SalesTracker!T731</f>
        <v>0</v>
      </c>
      <c r="O727" s="255">
        <f>SalesTracker!W731</f>
        <v>0</v>
      </c>
      <c r="P727" s="26">
        <f>SalesTracker!X731</f>
        <v>0</v>
      </c>
    </row>
    <row r="728" spans="1:16" s="23" customFormat="1" x14ac:dyDescent="0.25">
      <c r="A728" s="109">
        <f>SalesTracker!B732</f>
        <v>20160724</v>
      </c>
      <c r="B728" s="278"/>
      <c r="C728" s="243">
        <f>SalesTracker!C732</f>
        <v>0</v>
      </c>
      <c r="D728" s="243">
        <f>SalesTracker!D732</f>
        <v>0</v>
      </c>
      <c r="E728" s="243">
        <f>SalesTracker!E732</f>
        <v>0</v>
      </c>
      <c r="F728" s="243">
        <f>SalesTracker!F732</f>
        <v>0</v>
      </c>
      <c r="G728" s="244">
        <f>SalesTracker!G732</f>
        <v>0</v>
      </c>
      <c r="H728" s="244">
        <f>SalesTracker!H732</f>
        <v>0</v>
      </c>
      <c r="I728" s="245">
        <f>SalesTracker!J732</f>
        <v>0</v>
      </c>
      <c r="J728" s="277">
        <f>SalesTracker!K732</f>
        <v>0</v>
      </c>
      <c r="K728" s="31">
        <f>SalesTracker!L732</f>
        <v>0</v>
      </c>
      <c r="L728" s="31">
        <f>SalesTracker!M732</f>
        <v>0</v>
      </c>
      <c r="M728" s="32">
        <f>SalesTracker!Q732</f>
        <v>0</v>
      </c>
      <c r="N728" s="254">
        <f>SalesTracker!T732</f>
        <v>0</v>
      </c>
      <c r="O728" s="255">
        <f>SalesTracker!W732</f>
        <v>0</v>
      </c>
      <c r="P728" s="26">
        <f>SalesTracker!X732</f>
        <v>0</v>
      </c>
    </row>
    <row r="729" spans="1:16" s="23" customFormat="1" x14ac:dyDescent="0.25">
      <c r="A729" s="109">
        <f>SalesTracker!B733</f>
        <v>20160725</v>
      </c>
      <c r="B729" s="278"/>
      <c r="C729" s="243">
        <f>SalesTracker!C733</f>
        <v>0</v>
      </c>
      <c r="D729" s="243">
        <f>SalesTracker!D733</f>
        <v>0</v>
      </c>
      <c r="E729" s="243">
        <f>SalesTracker!E733</f>
        <v>0</v>
      </c>
      <c r="F729" s="243">
        <f>SalesTracker!F733</f>
        <v>0</v>
      </c>
      <c r="G729" s="244">
        <f>SalesTracker!G733</f>
        <v>0</v>
      </c>
      <c r="H729" s="244">
        <f>SalesTracker!H733</f>
        <v>0</v>
      </c>
      <c r="I729" s="245">
        <f>SalesTracker!J733</f>
        <v>0</v>
      </c>
      <c r="J729" s="277">
        <f>SalesTracker!K733</f>
        <v>0</v>
      </c>
      <c r="K729" s="31">
        <f>SalesTracker!L733</f>
        <v>0</v>
      </c>
      <c r="L729" s="31">
        <f>SalesTracker!M733</f>
        <v>0</v>
      </c>
      <c r="M729" s="32">
        <f>SalesTracker!Q733</f>
        <v>0</v>
      </c>
      <c r="N729" s="254">
        <f>SalesTracker!T733</f>
        <v>0</v>
      </c>
      <c r="O729" s="255">
        <f>SalesTracker!W733</f>
        <v>0</v>
      </c>
      <c r="P729" s="26">
        <f>SalesTracker!X733</f>
        <v>0</v>
      </c>
    </row>
    <row r="730" spans="1:16" s="23" customFormat="1" x14ac:dyDescent="0.25">
      <c r="A730" s="109">
        <f>SalesTracker!B734</f>
        <v>20160726</v>
      </c>
      <c r="B730" s="278"/>
      <c r="C730" s="243">
        <f>SalesTracker!C734</f>
        <v>0</v>
      </c>
      <c r="D730" s="243">
        <f>SalesTracker!D734</f>
        <v>0</v>
      </c>
      <c r="E730" s="243">
        <f>SalesTracker!E734</f>
        <v>0</v>
      </c>
      <c r="F730" s="243">
        <f>SalesTracker!F734</f>
        <v>0</v>
      </c>
      <c r="G730" s="244">
        <f>SalesTracker!G734</f>
        <v>0</v>
      </c>
      <c r="H730" s="244">
        <f>SalesTracker!H734</f>
        <v>0</v>
      </c>
      <c r="I730" s="245">
        <f>SalesTracker!J734</f>
        <v>0</v>
      </c>
      <c r="J730" s="277">
        <f>SalesTracker!K734</f>
        <v>0</v>
      </c>
      <c r="K730" s="31">
        <f>SalesTracker!L734</f>
        <v>0</v>
      </c>
      <c r="L730" s="31">
        <f>SalesTracker!M734</f>
        <v>0</v>
      </c>
      <c r="M730" s="32">
        <f>SalesTracker!Q734</f>
        <v>0</v>
      </c>
      <c r="N730" s="254">
        <f>SalesTracker!T734</f>
        <v>0</v>
      </c>
      <c r="O730" s="255">
        <f>SalesTracker!W734</f>
        <v>0</v>
      </c>
      <c r="P730" s="26">
        <f>SalesTracker!X734</f>
        <v>0</v>
      </c>
    </row>
  </sheetData>
  <autoFilter ref="A2:P730"/>
  <conditionalFormatting sqref="B492:I493 G140:I141 G497:I498 B499:I500 G144:I144 G501:I501 B505:I505 G152:I152 G509:I509 B508:I508 C156:I156 B513:I513 K146:L146 K503:L503 J147:L147 J504:L504 K148:L148 K505:L505 K132:P133 K489:P490 C157:P174 C514:P531 G101:P101 G458:P458 B475:P486 N138:P156 N495:P513 B131:P131 B488:P488 K135:P136 K492:P493 C137:P137 B494:P494 C134:P134 B491:P491 G138:P139 G495:P496 B506:P507 G153:P153 G510:P510 B511:P512 C145:P145 B502:P502 G130:P130 G487:P487 K140:P140 K497:P497 L141:P141 L498:P498 K151:P152 K508:P509 K156:P156 K513:P513 K142:P144 K499:P501 B532:P730 I175:M359 C151:I151 C154:P155 C149:P150 C148:I148 C142:I143 A4:A730 C459:P474 C135:I136 C175:F359 C360:P457 B102:P129 A2:P3 B4:P100 B69:B310">
    <cfRule type="expression" dxfId="340" priority="1474">
      <formula>INDIRECT("P"&amp;ROW())="Not agreed"</formula>
    </cfRule>
  </conditionalFormatting>
  <conditionalFormatting sqref="B492:I493 G140:I141 G497:I498 B499:I500 G144:I144 G501:I501 B505:I505 G152:I152 G509:I509 B508:I508 B513:I513 K146:L146 K503:L503 J147:L147 J504:L504 K148:L148 K505:L505 B514:M531 M157:P173 M514:P530 G138:P139 G495:P496 B506:P507 G153:P153 G510:P510 B511:P512 B502:P502 K140:P140 K497:P497 L141:P141 L498:P498 K151:P152 K508:P509 K156:P156 K513:P513 K142:P144 K499:P501 K132:P133 K489:P490 G101:P101 G458:P458 B475:P486 C134:P134 B491:P491 C137:P137 B494:P494 G130:P130 G487:P487 K135:P136 K492:P493 B532:P730 B131:P131 B488:P488 N138:P174 N495:P531 I175:M359 C156:I156 C151:I151 C154:P155 C149:P150 C148:I148 C145:P145 C142:I143 C157:M174 A4:A730 C459:P474 C135:I136 C175:F359 C360:P457 B102:P129 A2:P3 B4:P100 B69:B310">
    <cfRule type="expression" dxfId="339" priority="1475">
      <formula>INDIRECT("P"&amp;ROW())="Pending"</formula>
    </cfRule>
  </conditionalFormatting>
  <conditionalFormatting sqref="C43 C400 F30:H32 F387:H389 C47:E47 C404:E404 C64:H64 C421:H421 C87:C89 C444:C446 G114:H114 G471:H471 I66:J67 I423:J424 B475:B531 C37:H37 C394:H394 C35:C36 C392:C393 E35:H36 E392:H393 K44:L44 K401:L401 I47:L55 I404:L412 K46:L46 K403:L403 C49:E49 C406:E406 C50:H55 C407:H412 I57:L64 I414:L421 C57:H58 C414:H415 C59:E60 C416:E417 G59:H59 G416:H416 C63:E63 C420:E420 C66:H73 C423:H430 M39:M42 M396:M399 N66:O104 N423:O461 I68:L72 I425:L429 I35:L37 I392:L394 C41:L42 C398:L399 M27:O37 M384:O394 I28:L32 I385:L389 I39:L39 I396:L396 N44:O64 N401:O421 M63:M64 M420:M421 C77 C434 E77:H77 E434:H434 C76:H76 C433:H433 C74:C75 C431:C432 E74:H75 E431:H432 D74 D431 C78:H86 C435:H443 K73:L104 K430:L461 P27:P129 P384:P486 D93:E99 D450:E456 C101:D101 C458:D458 F101:H101 F458:H458 C102:H104 C459:H461 I73:I99 I101:I104 I430:I456 I458:I461 N106:O129 N463:O486 C106:H113 C463:H470 K106:L129 K463:L486 M66:M129 M423:M486 F87:H99 F444:H456 I106:I129 I463:I486 J73:J129 J430:J486 C56 C413 C61:C62 C418:C419 C130:F130 C487:F487 C132:H133 C489:H490 C144:E144 C501:E501 C146:H147 C503:H504 C152:E153 C509:E510 C115:H129 C472:H486 A3:B3 A4:A730 B3:B310">
    <cfRule type="expression" dxfId="338" priority="1464">
      <formula>INDIRECT("P"&amp;ROW())="Not agreed"</formula>
    </cfRule>
  </conditionalFormatting>
  <conditionalFormatting sqref="M65:O65 M422:O422 M38:O38 M395:O395 N40:O40 N397:O397 N43:O43 N400:O400">
    <cfRule type="expression" dxfId="337" priority="1462">
      <formula>INDIRECT("P"&amp;ROW())="Not agreed"</formula>
    </cfRule>
    <cfRule type="expression" dxfId="336" priority="1463">
      <formula>INDIRECT("P"&amp;ROW())="Pending"</formula>
    </cfRule>
  </conditionalFormatting>
  <conditionalFormatting sqref="O26:P26 O383:P383 N24:P25 N381:P382">
    <cfRule type="expression" dxfId="335" priority="1460">
      <formula>INDIRECT("O"&amp;ROW())="Not agreed"</formula>
    </cfRule>
    <cfRule type="expression" dxfId="334" priority="1461">
      <formula>INDIRECT("P"&amp;ROW())="Pending"</formula>
    </cfRule>
  </conditionalFormatting>
  <conditionalFormatting sqref="I27:L27 I384:L384 C27:H29 C384:H386">
    <cfRule type="expression" dxfId="333" priority="1452">
      <formula>INDIRECT("O"&amp;ROW())="Not agreed"</formula>
    </cfRule>
    <cfRule type="expression" dxfId="332" priority="1453">
      <formula>INDIRECT("P"&amp;ROW())="Pending"</formula>
    </cfRule>
  </conditionalFormatting>
  <conditionalFormatting sqref="C31:E32 C388:E389 D30:E30 D387:E387">
    <cfRule type="expression" dxfId="331" priority="1450">
      <formula>INDIRECT("O"&amp;ROW())="Not agreed"</formula>
    </cfRule>
    <cfRule type="expression" dxfId="330" priority="1451">
      <formula>INDIRECT("P"&amp;ROW())="Pending"</formula>
    </cfRule>
  </conditionalFormatting>
  <conditionalFormatting sqref="C38 C395 E38 E395 G38:L38 G395:L395">
    <cfRule type="expression" dxfId="329" priority="1448">
      <formula>INDIRECT("O"&amp;ROW())="Not agreed"</formula>
    </cfRule>
    <cfRule type="expression" dxfId="328" priority="1449">
      <formula>INDIRECT("P"&amp;ROW())="Pending"</formula>
    </cfRule>
  </conditionalFormatting>
  <conditionalFormatting sqref="C39:H39 C396:H396">
    <cfRule type="expression" dxfId="327" priority="1446">
      <formula>INDIRECT("O"&amp;ROW())="Not agreed"</formula>
    </cfRule>
    <cfRule type="expression" dxfId="326" priority="1447">
      <formula>INDIRECT("P"&amp;ROW())="Pending"</formula>
    </cfRule>
  </conditionalFormatting>
  <conditionalFormatting sqref="C40:L40 C397:L397">
    <cfRule type="expression" dxfId="325" priority="1444">
      <formula>INDIRECT("O"&amp;ROW())="Not agreed"</formula>
    </cfRule>
    <cfRule type="expression" dxfId="324" priority="1445">
      <formula>INDIRECT("P"&amp;ROW())="Pending"</formula>
    </cfRule>
  </conditionalFormatting>
  <conditionalFormatting sqref="E43 E400">
    <cfRule type="expression" dxfId="323" priority="1442">
      <formula>INDIRECT("O"&amp;ROW())="Not agreed"</formula>
    </cfRule>
    <cfRule type="expression" dxfId="322" priority="1443">
      <formula>INDIRECT("P"&amp;ROW())="Pending"</formula>
    </cfRule>
  </conditionalFormatting>
  <conditionalFormatting sqref="M43:M62 M400:M419 F43:L43 F400:L400">
    <cfRule type="expression" dxfId="321" priority="1440">
      <formula>INDIRECT("O"&amp;ROW())="Not agreed"</formula>
    </cfRule>
    <cfRule type="expression" dxfId="320" priority="1441">
      <formula>INDIRECT("P"&amp;ROW())="Pending"</formula>
    </cfRule>
  </conditionalFormatting>
  <conditionalFormatting sqref="D43 D400">
    <cfRule type="expression" dxfId="319" priority="1438">
      <formula>INDIRECT("O"&amp;ROW())="Not agreed"</formula>
    </cfRule>
    <cfRule type="expression" dxfId="318" priority="1439">
      <formula>INDIRECT("P"&amp;ROW())="Pending"</formula>
    </cfRule>
  </conditionalFormatting>
  <conditionalFormatting sqref="F47 F404 F49 F406">
    <cfRule type="expression" dxfId="317" priority="1432">
      <formula>INDIRECT("O"&amp;ROW())="Not agreed"</formula>
    </cfRule>
    <cfRule type="expression" dxfId="316" priority="1433">
      <formula>INDIRECT("P"&amp;ROW())="Pending"</formula>
    </cfRule>
  </conditionalFormatting>
  <conditionalFormatting sqref="G47:H47 G404:H404 F33:L34 F390:L391 C46:J46 C403:J403 C56:L56 C413:L413">
    <cfRule type="expression" dxfId="315" priority="1430">
      <formula>INDIRECT("O"&amp;ROW())="Not agreed"</formula>
    </cfRule>
    <cfRule type="expression" dxfId="314" priority="1431">
      <formula>INDIRECT("O"&amp;ROW())="Pending"</formula>
    </cfRule>
  </conditionalFormatting>
  <conditionalFormatting sqref="G49:H49 G406:H406">
    <cfRule type="expression" dxfId="313" priority="1428">
      <formula>INDIRECT("O"&amp;ROW())="Not agreed"</formula>
    </cfRule>
    <cfRule type="expression" dxfId="312" priority="1429">
      <formula>INDIRECT("O"&amp;ROW())="Pending"</formula>
    </cfRule>
  </conditionalFormatting>
  <conditionalFormatting sqref="F63:H63 F420:H420">
    <cfRule type="expression" dxfId="311" priority="1426">
      <formula>INDIRECT("O"&amp;ROW())="Not agreed"</formula>
    </cfRule>
    <cfRule type="expression" dxfId="310" priority="1427">
      <formula>INDIRECT("O"&amp;ROW())="Pending"</formula>
    </cfRule>
  </conditionalFormatting>
  <conditionalFormatting sqref="G60:H60 G417:H417">
    <cfRule type="expression" dxfId="309" priority="1424">
      <formula>INDIRECT("O"&amp;ROW())="Not agreed"</formula>
    </cfRule>
    <cfRule type="expression" dxfId="308" priority="1425">
      <formula>INDIRECT("O"&amp;ROW())="Pending"</formula>
    </cfRule>
  </conditionalFormatting>
  <conditionalFormatting sqref="K66:L67 K423:L424 C65:L65 C422:L422">
    <cfRule type="expression" dxfId="307" priority="1422">
      <formula>INDIRECT("O"&amp;ROW())="Not agreed"</formula>
    </cfRule>
    <cfRule type="expression" dxfId="306" priority="1423">
      <formula>INDIRECT("O"&amp;ROW())="Pending"</formula>
    </cfRule>
  </conditionalFormatting>
  <conditionalFormatting sqref="D87:E89 D444:E446">
    <cfRule type="expression" dxfId="305" priority="1420">
      <formula>INDIRECT("O"&amp;ROW())="Not agreed"</formula>
    </cfRule>
    <cfRule type="expression" dxfId="304" priority="1421">
      <formula>INDIRECT("P"&amp;ROW())="Pending"</formula>
    </cfRule>
  </conditionalFormatting>
  <conditionalFormatting sqref="C90:C100 C447:C457">
    <cfRule type="expression" dxfId="303" priority="1418">
      <formula>INDIRECT("O"&amp;ROW())="Not agreed"</formula>
    </cfRule>
    <cfRule type="expression" dxfId="302" priority="1419">
      <formula>INDIRECT("P"&amp;ROW())="Pending"</formula>
    </cfRule>
  </conditionalFormatting>
  <conditionalFormatting sqref="D90:E92 D447:E449">
    <cfRule type="expression" dxfId="301" priority="1416">
      <formula>INDIRECT("O"&amp;ROW())="Not agreed"</formula>
    </cfRule>
    <cfRule type="expression" dxfId="300" priority="1417">
      <formula>INDIRECT("P"&amp;ROW())="Pending"</formula>
    </cfRule>
  </conditionalFormatting>
  <conditionalFormatting sqref="D97:D98 D454:D455">
    <cfRule type="expression" dxfId="299" priority="1414">
      <formula>INDIRECT("O"&amp;ROW())="Not agreed"</formula>
    </cfRule>
    <cfRule type="expression" dxfId="298" priority="1415">
      <formula>INDIRECT("P"&amp;ROW())="Pending"</formula>
    </cfRule>
  </conditionalFormatting>
  <conditionalFormatting sqref="C97:C98 C454:C455">
    <cfRule type="expression" dxfId="297" priority="1412">
      <formula>INDIRECT("O"&amp;ROW())="Not agreed"</formula>
    </cfRule>
    <cfRule type="expression" dxfId="296" priority="1413">
      <formula>INDIRECT("P"&amp;ROW())="Pending"</formula>
    </cfRule>
  </conditionalFormatting>
  <conditionalFormatting sqref="C105:I105 C462:I462 N105:O105 N462:O462 M24:M26 M381:M383 K105:L105 K462:L462">
    <cfRule type="expression" dxfId="295" priority="1410">
      <formula>INDIRECT("O"&amp;ROW())="Not agreed"</formula>
    </cfRule>
    <cfRule type="expression" dxfId="294" priority="1411">
      <formula>INDIRECT("P"&amp;ROW())="Pending"</formula>
    </cfRule>
  </conditionalFormatting>
  <conditionalFormatting sqref="D114:F114 D471:F471">
    <cfRule type="expression" dxfId="293" priority="1408">
      <formula>INDIRECT("O"&amp;ROW())="Not agreed"</formula>
    </cfRule>
    <cfRule type="expression" dxfId="292" priority="1409">
      <formula>INDIRECT("P"&amp;ROW())="Pending"</formula>
    </cfRule>
  </conditionalFormatting>
  <conditionalFormatting sqref="C114 C471">
    <cfRule type="expression" dxfId="291" priority="1406">
      <formula>INDIRECT("O"&amp;ROW())="Not agreed"</formula>
    </cfRule>
    <cfRule type="expression" dxfId="290" priority="1407">
      <formula>INDIRECT("P"&amp;ROW())="Pending"</formula>
    </cfRule>
  </conditionalFormatting>
  <conditionalFormatting sqref="C24:H24 C381:H381 I24:L25 I381:L382 C26:L26 C383:L383">
    <cfRule type="expression" dxfId="289" priority="1398">
      <formula>INDIRECT("O"&amp;ROW())="Not agreed"</formula>
    </cfRule>
    <cfRule type="expression" dxfId="288" priority="1401">
      <formula>INDIRECT("T"&amp;ROW())="Pending"</formula>
    </cfRule>
  </conditionalFormatting>
  <conditionalFormatting sqref="C25:H25 C382:H382">
    <cfRule type="expression" dxfId="287" priority="1390">
      <formula>INDIRECT("O"&amp;ROW())="Not agreed"</formula>
    </cfRule>
    <cfRule type="expression" dxfId="286" priority="1393">
      <formula>INDIRECT("O"&amp;ROW())="Pending"</formula>
    </cfRule>
  </conditionalFormatting>
  <conditionalFormatting sqref="N26 N383">
    <cfRule type="expression" dxfId="285" priority="1386">
      <formula>INDIRECT("O"&amp;ROW())="Not agreed"</formula>
    </cfRule>
    <cfRule type="expression" dxfId="284" priority="1387">
      <formula>INDIRECT("O"&amp;ROW())="Pending"</formula>
    </cfRule>
  </conditionalFormatting>
  <conditionalFormatting sqref="C30 C387">
    <cfRule type="expression" dxfId="283" priority="1384">
      <formula>INDIRECT("O"&amp;ROW())="Not agreed"</formula>
    </cfRule>
    <cfRule type="expression" dxfId="282" priority="1385">
      <formula>INDIRECT("O"&amp;ROW())="Pending"</formula>
    </cfRule>
  </conditionalFormatting>
  <conditionalFormatting sqref="C33:E33 C390:E390">
    <cfRule type="expression" dxfId="281" priority="1378">
      <formula>INDIRECT("O"&amp;ROW())="Not agreed"</formula>
    </cfRule>
    <cfRule type="expression" dxfId="280" priority="1379">
      <formula>INDIRECT("O"&amp;ROW())="Pending"</formula>
    </cfRule>
  </conditionalFormatting>
  <conditionalFormatting sqref="C34:E34 C391:E391">
    <cfRule type="expression" dxfId="279" priority="1372">
      <formula>INDIRECT("O"&amp;ROW())="Not agreed"</formula>
    </cfRule>
    <cfRule type="expression" dxfId="278" priority="1373">
      <formula>INDIRECT("O"&amp;ROW())="Pending"</formula>
    </cfRule>
  </conditionalFormatting>
  <conditionalFormatting sqref="D35 D392">
    <cfRule type="expression" dxfId="277" priority="1370">
      <formula>INDIRECT("O"&amp;ROW())="Not agreed"</formula>
    </cfRule>
    <cfRule type="expression" dxfId="276" priority="1371">
      <formula>INDIRECT("O"&amp;ROW())="Pending"</formula>
    </cfRule>
  </conditionalFormatting>
  <conditionalFormatting sqref="D36 D393">
    <cfRule type="expression" dxfId="275" priority="1368">
      <formula>INDIRECT("O"&amp;ROW())="Not agreed"</formula>
    </cfRule>
    <cfRule type="expression" dxfId="274" priority="1369">
      <formula>INDIRECT("O"&amp;ROW())="Pending"</formula>
    </cfRule>
  </conditionalFormatting>
  <conditionalFormatting sqref="D38 D395">
    <cfRule type="expression" dxfId="273" priority="1362">
      <formula>INDIRECT("O"&amp;ROW())="Not agreed"</formula>
    </cfRule>
    <cfRule type="expression" dxfId="272" priority="1363">
      <formula>INDIRECT("O"&amp;ROW())="Pending"</formula>
    </cfRule>
  </conditionalFormatting>
  <conditionalFormatting sqref="F38 F395">
    <cfRule type="expression" dxfId="271" priority="1360">
      <formula>INDIRECT("O"&amp;ROW())="Not agreed"</formula>
    </cfRule>
    <cfRule type="expression" dxfId="270" priority="1361">
      <formula>INDIRECT("O"&amp;ROW())="Pending"</formula>
    </cfRule>
  </conditionalFormatting>
  <conditionalFormatting sqref="E44 E401">
    <cfRule type="expression" dxfId="269" priority="1354">
      <formula>INDIRECT("O"&amp;ROW())="Not agreed"</formula>
    </cfRule>
    <cfRule type="expression" dxfId="268" priority="1355">
      <formula>INDIRECT("O"&amp;ROW())="Pending"</formula>
    </cfRule>
  </conditionalFormatting>
  <conditionalFormatting sqref="F44:J44 F401:J401">
    <cfRule type="expression" dxfId="267" priority="1352">
      <formula>INDIRECT("O"&amp;ROW())="Not agreed"</formula>
    </cfRule>
    <cfRule type="expression" dxfId="266" priority="1353">
      <formula>INDIRECT("O"&amp;ROW())="Pending"</formula>
    </cfRule>
  </conditionalFormatting>
  <conditionalFormatting sqref="D44 D401">
    <cfRule type="expression" dxfId="265" priority="1350">
      <formula>INDIRECT("O"&amp;ROW())="Not agreed"</formula>
    </cfRule>
    <cfRule type="expression" dxfId="264" priority="1351">
      <formula>INDIRECT("O"&amp;ROW())="Pending"</formula>
    </cfRule>
  </conditionalFormatting>
  <conditionalFormatting sqref="C48:E48 C405:E405">
    <cfRule type="expression" dxfId="263" priority="1342">
      <formula>INDIRECT("O"&amp;ROW())="Not agreed"</formula>
    </cfRule>
    <cfRule type="expression" dxfId="262" priority="1345">
      <formula>INDIRECT("O"&amp;ROW())="Pending"</formula>
    </cfRule>
  </conditionalFormatting>
  <conditionalFormatting sqref="F48 F405">
    <cfRule type="expression" dxfId="261" priority="1340">
      <formula>INDIRECT("O"&amp;ROW())="Not agreed"</formula>
    </cfRule>
    <cfRule type="expression" dxfId="260" priority="1341">
      <formula>INDIRECT("O"&amp;ROW())="Pending"</formula>
    </cfRule>
  </conditionalFormatting>
  <conditionalFormatting sqref="G48:H48 G405:H405">
    <cfRule type="expression" dxfId="259" priority="1338">
      <formula>INDIRECT("O"&amp;ROW())="Not agreed"</formula>
    </cfRule>
    <cfRule type="expression" dxfId="258" priority="1339">
      <formula>INDIRECT("O"&amp;ROW())="Pending"</formula>
    </cfRule>
  </conditionalFormatting>
  <conditionalFormatting sqref="C61:E62 C418:E419 G61:H61 G418:H418">
    <cfRule type="expression" dxfId="257" priority="1330">
      <formula>INDIRECT("O"&amp;ROW())="Not agreed"</formula>
    </cfRule>
    <cfRule type="expression" dxfId="256" priority="1333">
      <formula>INDIRECT("O"&amp;ROW())="Pending"</formula>
    </cfRule>
  </conditionalFormatting>
  <conditionalFormatting sqref="G62:H62 G419:H419">
    <cfRule type="expression" dxfId="255" priority="1328">
      <formula>INDIRECT("O"&amp;ROW())="Not agreed"</formula>
    </cfRule>
    <cfRule type="expression" dxfId="254" priority="1329">
      <formula>INDIRECT("O"&amp;ROW())="Pending"</formula>
    </cfRule>
  </conditionalFormatting>
  <conditionalFormatting sqref="F60:F62 F417:F419">
    <cfRule type="expression" dxfId="253" priority="1326">
      <formula>INDIRECT("O"&amp;ROW())="Not agreed"</formula>
    </cfRule>
    <cfRule type="expression" dxfId="252" priority="1327">
      <formula>INDIRECT("O"&amp;ROW())="Pending"</formula>
    </cfRule>
  </conditionalFormatting>
  <conditionalFormatting sqref="F59 F416">
    <cfRule type="expression" dxfId="251" priority="1324">
      <formula>INDIRECT("O"&amp;ROW())="Not agreed"</formula>
    </cfRule>
    <cfRule type="expression" dxfId="250" priority="1325">
      <formula>INDIRECT("O"&amp;ROW())="Pending"</formula>
    </cfRule>
  </conditionalFormatting>
  <conditionalFormatting sqref="C44 C401">
    <cfRule type="expression" dxfId="249" priority="1322">
      <formula>INDIRECT("O"&amp;ROW())="Not agreed"</formula>
    </cfRule>
    <cfRule type="expression" dxfId="248" priority="1323">
      <formula>INDIRECT("T"&amp;ROW())="Pending"</formula>
    </cfRule>
  </conditionalFormatting>
  <conditionalFormatting sqref="C43 C400 F30:H32 F387:H389 C47:E47 C404:E404 C64:H64 C421:H421 C87:C89 C444:C446 G114:H114 G471:H471 I66:J67 I423:J424 C3:H23 C360:H380 B475:B531 C37:H37 C394:H394 C35:C36 C392:C393 E35:H36 E392:H393 K44:L44 K401:L401 I47:L55 I404:L412 K46:L46 K403:L403 C49:E49 C406:E406 C50:H55 C407:H412 I57:L64 I414:L421 C57:H58 C414:H415 C59:E60 C416:E417 G59:H59 G416:H416 C63:E63 C420:E420 C66:H73 C423:H430 M39:M42 M396:M399 N66:O104 N423:O461 I68:L72 I425:L429 I35:L37 I392:L394 C41:L42 C398:L399 M28:O37 M385:O394 I28:L32 I385:L389 I39:L39 I396:L396 N44:O64 N401:O421 M63:M64 M420:M421 C77 C434 E77:H77 E434:H434 C76:H76 C433:H433 C74:C75 C431:C432 E74:H75 E431:H432 D74 D431 C78:H86 C435:H443 K73:L104 K430:L461 P3:P129 P360:P486 D93:E99 D450:E456 C101:D101 C458:D458 F101:H101 F458:H458 C102:H104 C459:H461 I73:I99 I101:I104 I430:I456 I458:I461 N106:O129 N463:O486 C106:H113 C463:H470 K106:L129 K463:L486 M66:M129 M423:M486 F87:H99 F444:H456 I106:I129 I463:I486 J73:J129 J430:J486 C56 C413 C61:C62 C418:C419 C130:F130 C487:F487 C132:H133 C489:H490 C144:E144 C501:E501 C146:H147 C503:H504 C152:E153 C509:E510 C115:H129 C472:H486 A3:B3 A4:A730 F381:F384 B3:B310">
    <cfRule type="expression" dxfId="247" priority="1467">
      <formula>INDIRECT("P"&amp;ROW())="Pending"</formula>
    </cfRule>
  </conditionalFormatting>
  <conditionalFormatting sqref="B130:F130 B487:F487 C132:H133 B489:H490 K132:L133 K489:L490 M131:M133 M488:M490 B495:B498 B501:E501 C146:H147 B503:H504 C152:E153 B509:E510 C144:E144">
    <cfRule type="expression" dxfId="246" priority="1313">
      <formula>INDIRECT("P"&amp;ROW())="Not agreed"</formula>
    </cfRule>
  </conditionalFormatting>
  <conditionalFormatting sqref="B130:F130 B487:F487 C132:H133 B489:H490 K132:L133 K489:L490 M131:M133 M488:M490 B495:B498 B501:E501 C146:H147 B503:H504 C152:E153 B509:E510 C144:E144">
    <cfRule type="expression" dxfId="245" priority="1314">
      <formula>INDIRECT("P"&amp;ROW())="Pending"</formula>
    </cfRule>
  </conditionalFormatting>
  <conditionalFormatting sqref="D93:E94 D450:E451">
    <cfRule type="expression" dxfId="244" priority="1311">
      <formula>INDIRECT("O"&amp;ROW())="Not agreed"</formula>
    </cfRule>
    <cfRule type="expression" dxfId="243" priority="1312">
      <formula>INDIRECT("P"&amp;ROW())="Pending"</formula>
    </cfRule>
  </conditionalFormatting>
  <conditionalFormatting sqref="E101 E458">
    <cfRule type="expression" dxfId="242" priority="1305">
      <formula>INDIRECT("P"&amp;ROW())="Not agreed"</formula>
    </cfRule>
  </conditionalFormatting>
  <conditionalFormatting sqref="E101 E458">
    <cfRule type="expression" dxfId="241" priority="1306">
      <formula>INDIRECT("P"&amp;ROW())="Pending"</formula>
    </cfRule>
  </conditionalFormatting>
  <conditionalFormatting sqref="E101 E458">
    <cfRule type="expression" dxfId="240" priority="1303">
      <formula>INDIRECT("P"&amp;ROW())="Not agreed"</formula>
    </cfRule>
  </conditionalFormatting>
  <conditionalFormatting sqref="E101 E458">
    <cfRule type="expression" dxfId="239" priority="1304">
      <formula>INDIRECT("P"&amp;ROW())="Pending"</formula>
    </cfRule>
  </conditionalFormatting>
  <conditionalFormatting sqref="I133 I490">
    <cfRule type="expression" dxfId="238" priority="1270">
      <formula>INDIRECT("P"&amp;ROW())="Not agreed"</formula>
    </cfRule>
  </conditionalFormatting>
  <conditionalFormatting sqref="I133 I490">
    <cfRule type="expression" dxfId="237" priority="1271">
      <formula>INDIRECT("P"&amp;ROW())="Pending"</formula>
    </cfRule>
  </conditionalFormatting>
  <conditionalFormatting sqref="I133 I490">
    <cfRule type="expression" dxfId="236" priority="1268">
      <formula>INDIRECT("P"&amp;ROW())="Not agreed"</formula>
    </cfRule>
  </conditionalFormatting>
  <conditionalFormatting sqref="I133 I490">
    <cfRule type="expression" dxfId="235" priority="1269">
      <formula>INDIRECT("P"&amp;ROW())="Pending"</formula>
    </cfRule>
  </conditionalFormatting>
  <conditionalFormatting sqref="I132 I489">
    <cfRule type="expression" dxfId="234" priority="1266">
      <formula>INDIRECT("P"&amp;ROW())="Not agreed"</formula>
    </cfRule>
  </conditionalFormatting>
  <conditionalFormatting sqref="I132 I489">
    <cfRule type="expression" dxfId="233" priority="1267">
      <formula>INDIRECT("P"&amp;ROW())="Pending"</formula>
    </cfRule>
  </conditionalFormatting>
  <conditionalFormatting sqref="I132 I489">
    <cfRule type="expression" dxfId="232" priority="1264">
      <formula>INDIRECT("P"&amp;ROW())="Not agreed"</formula>
    </cfRule>
  </conditionalFormatting>
  <conditionalFormatting sqref="I132 I489">
    <cfRule type="expression" dxfId="231" priority="1265">
      <formula>INDIRECT("P"&amp;ROW())="Pending"</formula>
    </cfRule>
  </conditionalFormatting>
  <conditionalFormatting sqref="J133 J490">
    <cfRule type="expression" dxfId="230" priority="1262">
      <formula>INDIRECT("P"&amp;ROW())="Not agreed"</formula>
    </cfRule>
  </conditionalFormatting>
  <conditionalFormatting sqref="J133 J490">
    <cfRule type="expression" dxfId="229" priority="1263">
      <formula>INDIRECT("P"&amp;ROW())="Pending"</formula>
    </cfRule>
  </conditionalFormatting>
  <conditionalFormatting sqref="J133 J490">
    <cfRule type="expression" dxfId="228" priority="1260">
      <formula>INDIRECT("P"&amp;ROW())="Not agreed"</formula>
    </cfRule>
  </conditionalFormatting>
  <conditionalFormatting sqref="J133 J490">
    <cfRule type="expression" dxfId="227" priority="1261">
      <formula>INDIRECT("P"&amp;ROW())="Pending"</formula>
    </cfRule>
  </conditionalFormatting>
  <conditionalFormatting sqref="J132 J489">
    <cfRule type="expression" dxfId="226" priority="1258">
      <formula>INDIRECT("P"&amp;ROW())="Not agreed"</formula>
    </cfRule>
  </conditionalFormatting>
  <conditionalFormatting sqref="J132 J489">
    <cfRule type="expression" dxfId="225" priority="1259">
      <formula>INDIRECT("P"&amp;ROW())="Pending"</formula>
    </cfRule>
  </conditionalFormatting>
  <conditionalFormatting sqref="J132 J489">
    <cfRule type="expression" dxfId="224" priority="1256">
      <formula>INDIRECT("P"&amp;ROW())="Not agreed"</formula>
    </cfRule>
  </conditionalFormatting>
  <conditionalFormatting sqref="J132 J489">
    <cfRule type="expression" dxfId="223" priority="1257">
      <formula>INDIRECT("P"&amp;ROW())="Pending"</formula>
    </cfRule>
  </conditionalFormatting>
  <conditionalFormatting sqref="J135 J492">
    <cfRule type="expression" dxfId="222" priority="1243">
      <formula>INDIRECT("P"&amp;ROW())="Not agreed"</formula>
    </cfRule>
  </conditionalFormatting>
  <conditionalFormatting sqref="J135 J492">
    <cfRule type="expression" dxfId="221" priority="1244">
      <formula>INDIRECT("P"&amp;ROW())="Pending"</formula>
    </cfRule>
  </conditionalFormatting>
  <conditionalFormatting sqref="J135 J492">
    <cfRule type="expression" dxfId="220" priority="1241">
      <formula>INDIRECT("P"&amp;ROW())="Not agreed"</formula>
    </cfRule>
  </conditionalFormatting>
  <conditionalFormatting sqref="J135 J492">
    <cfRule type="expression" dxfId="219" priority="1242">
      <formula>INDIRECT("P"&amp;ROW())="Pending"</formula>
    </cfRule>
  </conditionalFormatting>
  <conditionalFormatting sqref="J136 J493">
    <cfRule type="expression" dxfId="218" priority="1235">
      <formula>INDIRECT("P"&amp;ROW())="Not agreed"</formula>
    </cfRule>
  </conditionalFormatting>
  <conditionalFormatting sqref="J136 J493">
    <cfRule type="expression" dxfId="217" priority="1236">
      <formula>INDIRECT("P"&amp;ROW())="Pending"</formula>
    </cfRule>
  </conditionalFormatting>
  <conditionalFormatting sqref="J136 J493">
    <cfRule type="expression" dxfId="216" priority="1233">
      <formula>INDIRECT("P"&amp;ROW())="Not agreed"</formula>
    </cfRule>
  </conditionalFormatting>
  <conditionalFormatting sqref="J136 J493">
    <cfRule type="expression" dxfId="215" priority="1234">
      <formula>INDIRECT("P"&amp;ROW())="Pending"</formula>
    </cfRule>
  </conditionalFormatting>
  <conditionalFormatting sqref="C138:F139 C495:F496">
    <cfRule type="expression" dxfId="214" priority="1231">
      <formula>INDIRECT("P"&amp;ROW())="Not agreed"</formula>
    </cfRule>
  </conditionalFormatting>
  <conditionalFormatting sqref="C138:F139 C495:F496">
    <cfRule type="expression" dxfId="213" priority="1232">
      <formula>INDIRECT("P"&amp;ROW())="Pending"</formula>
    </cfRule>
  </conditionalFormatting>
  <conditionalFormatting sqref="C138:F139 C495:F496">
    <cfRule type="expression" dxfId="212" priority="1229">
      <formula>INDIRECT("P"&amp;ROW())="Not agreed"</formula>
    </cfRule>
  </conditionalFormatting>
  <conditionalFormatting sqref="C138:F139 C495:F496">
    <cfRule type="expression" dxfId="211" priority="1230">
      <formula>INDIRECT("P"&amp;ROW())="Pending"</formula>
    </cfRule>
  </conditionalFormatting>
  <conditionalFormatting sqref="C140:F140 C497:F497">
    <cfRule type="expression" dxfId="210" priority="1227">
      <formula>INDIRECT("P"&amp;ROW())="Not agreed"</formula>
    </cfRule>
  </conditionalFormatting>
  <conditionalFormatting sqref="C140:F140 C497:F497">
    <cfRule type="expression" dxfId="209" priority="1228">
      <formula>INDIRECT("P"&amp;ROW())="Pending"</formula>
    </cfRule>
  </conditionalFormatting>
  <conditionalFormatting sqref="C140:F140 C497:F497">
    <cfRule type="expression" dxfId="208" priority="1225">
      <formula>INDIRECT("P"&amp;ROW())="Not agreed"</formula>
    </cfRule>
  </conditionalFormatting>
  <conditionalFormatting sqref="C140:F140 C497:F497">
    <cfRule type="expression" dxfId="207" priority="1226">
      <formula>INDIRECT("P"&amp;ROW())="Pending"</formula>
    </cfRule>
  </conditionalFormatting>
  <conditionalFormatting sqref="J140 J497">
    <cfRule type="expression" dxfId="206" priority="1219">
      <formula>INDIRECT("P"&amp;ROW())="Not agreed"</formula>
    </cfRule>
  </conditionalFormatting>
  <conditionalFormatting sqref="J140 J497">
    <cfRule type="expression" dxfId="205" priority="1220">
      <formula>INDIRECT("P"&amp;ROW())="Pending"</formula>
    </cfRule>
  </conditionalFormatting>
  <conditionalFormatting sqref="J140 J497">
    <cfRule type="expression" dxfId="204" priority="1217">
      <formula>INDIRECT("P"&amp;ROW())="Not agreed"</formula>
    </cfRule>
  </conditionalFormatting>
  <conditionalFormatting sqref="J140 J497">
    <cfRule type="expression" dxfId="203" priority="1218">
      <formula>INDIRECT("P"&amp;ROW())="Pending"</formula>
    </cfRule>
  </conditionalFormatting>
  <conditionalFormatting sqref="K141 K498">
    <cfRule type="expression" dxfId="202" priority="1213">
      <formula>INDIRECT("P"&amp;ROW())="Not agreed"</formula>
    </cfRule>
  </conditionalFormatting>
  <conditionalFormatting sqref="K141 K498">
    <cfRule type="expression" dxfId="201" priority="1216">
      <formula>INDIRECT("P"&amp;ROW())="Pending"</formula>
    </cfRule>
  </conditionalFormatting>
  <conditionalFormatting sqref="K141 K498">
    <cfRule type="expression" dxfId="200" priority="1211">
      <formula>INDIRECT("P"&amp;ROW())="Not agreed"</formula>
    </cfRule>
  </conditionalFormatting>
  <conditionalFormatting sqref="K141 K498">
    <cfRule type="expression" dxfId="199" priority="1212">
      <formula>INDIRECT("P"&amp;ROW())="Pending"</formula>
    </cfRule>
  </conditionalFormatting>
  <conditionalFormatting sqref="C141:F141 C498:F498">
    <cfRule type="expression" dxfId="198" priority="1209">
      <formula>INDIRECT("P"&amp;ROW())="Not agreed"</formula>
    </cfRule>
  </conditionalFormatting>
  <conditionalFormatting sqref="C141:F141 C498:F498">
    <cfRule type="expression" dxfId="197" priority="1210">
      <formula>INDIRECT("P"&amp;ROW())="Pending"</formula>
    </cfRule>
  </conditionalFormatting>
  <conditionalFormatting sqref="C141:F141 C498:F498">
    <cfRule type="expression" dxfId="196" priority="1207">
      <formula>INDIRECT("P"&amp;ROW())="Not agreed"</formula>
    </cfRule>
  </conditionalFormatting>
  <conditionalFormatting sqref="C141:F141 C498:F498">
    <cfRule type="expression" dxfId="195" priority="1208">
      <formula>INDIRECT("P"&amp;ROW())="Pending"</formula>
    </cfRule>
  </conditionalFormatting>
  <conditionalFormatting sqref="J141 J498">
    <cfRule type="expression" dxfId="194" priority="1205">
      <formula>INDIRECT("P"&amp;ROW())="Not agreed"</formula>
    </cfRule>
  </conditionalFormatting>
  <conditionalFormatting sqref="J141 J498">
    <cfRule type="expression" dxfId="193" priority="1206">
      <formula>INDIRECT("P"&amp;ROW())="Pending"</formula>
    </cfRule>
  </conditionalFormatting>
  <conditionalFormatting sqref="J141 J498">
    <cfRule type="expression" dxfId="192" priority="1203">
      <formula>INDIRECT("P"&amp;ROW())="Not agreed"</formula>
    </cfRule>
  </conditionalFormatting>
  <conditionalFormatting sqref="J141 J498">
    <cfRule type="expression" dxfId="191" priority="1204">
      <formula>INDIRECT("P"&amp;ROW())="Pending"</formula>
    </cfRule>
  </conditionalFormatting>
  <conditionalFormatting sqref="J142 J499">
    <cfRule type="expression" dxfId="190" priority="1201">
      <formula>INDIRECT("P"&amp;ROW())="Not agreed"</formula>
    </cfRule>
  </conditionalFormatting>
  <conditionalFormatting sqref="J142 J499">
    <cfRule type="expression" dxfId="189" priority="1202">
      <formula>INDIRECT("P"&amp;ROW())="Pending"</formula>
    </cfRule>
  </conditionalFormatting>
  <conditionalFormatting sqref="J142 J499">
    <cfRule type="expression" dxfId="188" priority="1199">
      <formula>INDIRECT("P"&amp;ROW())="Not agreed"</formula>
    </cfRule>
  </conditionalFormatting>
  <conditionalFormatting sqref="J142 J499">
    <cfRule type="expression" dxfId="187" priority="1200">
      <formula>INDIRECT("P"&amp;ROW())="Pending"</formula>
    </cfRule>
  </conditionalFormatting>
  <conditionalFormatting sqref="J143 J500">
    <cfRule type="expression" dxfId="186" priority="1197">
      <formula>INDIRECT("P"&amp;ROW())="Not agreed"</formula>
    </cfRule>
  </conditionalFormatting>
  <conditionalFormatting sqref="J143 J500">
    <cfRule type="expression" dxfId="185" priority="1198">
      <formula>INDIRECT("P"&amp;ROW())="Pending"</formula>
    </cfRule>
  </conditionalFormatting>
  <conditionalFormatting sqref="J143 J500">
    <cfRule type="expression" dxfId="184" priority="1195">
      <formula>INDIRECT("P"&amp;ROW())="Not agreed"</formula>
    </cfRule>
  </conditionalFormatting>
  <conditionalFormatting sqref="J143 J500">
    <cfRule type="expression" dxfId="183" priority="1196">
      <formula>INDIRECT("P"&amp;ROW())="Pending"</formula>
    </cfRule>
  </conditionalFormatting>
  <conditionalFormatting sqref="J144 J501">
    <cfRule type="expression" dxfId="182" priority="1193">
      <formula>INDIRECT("P"&amp;ROW())="Not agreed"</formula>
    </cfRule>
  </conditionalFormatting>
  <conditionalFormatting sqref="J144 J501">
    <cfRule type="expression" dxfId="181" priority="1194">
      <formula>INDIRECT("P"&amp;ROW())="Pending"</formula>
    </cfRule>
  </conditionalFormatting>
  <conditionalFormatting sqref="J144 J501">
    <cfRule type="expression" dxfId="180" priority="1191">
      <formula>INDIRECT("P"&amp;ROW())="Not agreed"</formula>
    </cfRule>
  </conditionalFormatting>
  <conditionalFormatting sqref="J144 J501">
    <cfRule type="expression" dxfId="179" priority="1192">
      <formula>INDIRECT("P"&amp;ROW())="Pending"</formula>
    </cfRule>
  </conditionalFormatting>
  <conditionalFormatting sqref="F144 F501">
    <cfRule type="expression" dxfId="178" priority="1189">
      <formula>INDIRECT("P"&amp;ROW())="Not agreed"</formula>
    </cfRule>
  </conditionalFormatting>
  <conditionalFormatting sqref="F144 F501">
    <cfRule type="expression" dxfId="177" priority="1190">
      <formula>INDIRECT("P"&amp;ROW())="Pending"</formula>
    </cfRule>
  </conditionalFormatting>
  <conditionalFormatting sqref="F144 F501">
    <cfRule type="expression" dxfId="176" priority="1187">
      <formula>INDIRECT("P"&amp;ROW())="Not agreed"</formula>
    </cfRule>
  </conditionalFormatting>
  <conditionalFormatting sqref="F144 F501">
    <cfRule type="expression" dxfId="175" priority="1188">
      <formula>INDIRECT("P"&amp;ROW())="Pending"</formula>
    </cfRule>
  </conditionalFormatting>
  <conditionalFormatting sqref="I146:I147 I503:I504">
    <cfRule type="expression" dxfId="174" priority="1185">
      <formula>INDIRECT("P"&amp;ROW())="Not agreed"</formula>
    </cfRule>
  </conditionalFormatting>
  <conditionalFormatting sqref="I146:I147 I503:I504">
    <cfRule type="expression" dxfId="173" priority="1186">
      <formula>INDIRECT("P"&amp;ROW())="Pending"</formula>
    </cfRule>
  </conditionalFormatting>
  <conditionalFormatting sqref="I146:I147 I503:I504">
    <cfRule type="expression" dxfId="172" priority="1183">
      <formula>INDIRECT("P"&amp;ROW())="Not agreed"</formula>
    </cfRule>
  </conditionalFormatting>
  <conditionalFormatting sqref="I146:I147 I503:I504">
    <cfRule type="expression" dxfId="171" priority="1184">
      <formula>INDIRECT("P"&amp;ROW())="Pending"</formula>
    </cfRule>
  </conditionalFormatting>
  <conditionalFormatting sqref="J146 J503">
    <cfRule type="expression" dxfId="170" priority="1181">
      <formula>INDIRECT("P"&amp;ROW())="Not agreed"</formula>
    </cfRule>
  </conditionalFormatting>
  <conditionalFormatting sqref="J146 J503">
    <cfRule type="expression" dxfId="169" priority="1182">
      <formula>INDIRECT("P"&amp;ROW())="Pending"</formula>
    </cfRule>
  </conditionalFormatting>
  <conditionalFormatting sqref="J146 J503">
    <cfRule type="expression" dxfId="168" priority="1179">
      <formula>INDIRECT("P"&amp;ROW())="Not agreed"</formula>
    </cfRule>
  </conditionalFormatting>
  <conditionalFormatting sqref="J146 J503">
    <cfRule type="expression" dxfId="167" priority="1180">
      <formula>INDIRECT("P"&amp;ROW())="Pending"</formula>
    </cfRule>
  </conditionalFormatting>
  <conditionalFormatting sqref="M146:M147 M503:M504">
    <cfRule type="expression" dxfId="166" priority="1177">
      <formula>INDIRECT("P"&amp;ROW())="Not agreed"</formula>
    </cfRule>
  </conditionalFormatting>
  <conditionalFormatting sqref="M146:M147 M503:M504">
    <cfRule type="expression" dxfId="165" priority="1178">
      <formula>INDIRECT("P"&amp;ROW())="Pending"</formula>
    </cfRule>
  </conditionalFormatting>
  <conditionalFormatting sqref="M146:M147 M503:M504">
    <cfRule type="expression" dxfId="164" priority="1175">
      <formula>INDIRECT("P"&amp;ROW())="Not agreed"</formula>
    </cfRule>
  </conditionalFormatting>
  <conditionalFormatting sqref="M146:M147 M503:M504">
    <cfRule type="expression" dxfId="163" priority="1176">
      <formula>INDIRECT("P"&amp;ROW())="Pending"</formula>
    </cfRule>
  </conditionalFormatting>
  <conditionalFormatting sqref="J148 J505">
    <cfRule type="expression" dxfId="162" priority="1173">
      <formula>INDIRECT("P"&amp;ROW())="Not agreed"</formula>
    </cfRule>
  </conditionalFormatting>
  <conditionalFormatting sqref="J148 J505">
    <cfRule type="expression" dxfId="161" priority="1174">
      <formula>INDIRECT("P"&amp;ROW())="Pending"</formula>
    </cfRule>
  </conditionalFormatting>
  <conditionalFormatting sqref="J148 J505">
    <cfRule type="expression" dxfId="160" priority="1171">
      <formula>INDIRECT("P"&amp;ROW())="Not agreed"</formula>
    </cfRule>
  </conditionalFormatting>
  <conditionalFormatting sqref="J148 J505">
    <cfRule type="expression" dxfId="159" priority="1172">
      <formula>INDIRECT("P"&amp;ROW())="Pending"</formula>
    </cfRule>
  </conditionalFormatting>
  <conditionalFormatting sqref="M148 M505">
    <cfRule type="expression" dxfId="158" priority="1169">
      <formula>INDIRECT("P"&amp;ROW())="Not agreed"</formula>
    </cfRule>
  </conditionalFormatting>
  <conditionalFormatting sqref="M148 M505">
    <cfRule type="expression" dxfId="157" priority="1170">
      <formula>INDIRECT("P"&amp;ROW())="Pending"</formula>
    </cfRule>
  </conditionalFormatting>
  <conditionalFormatting sqref="M148 M505">
    <cfRule type="expression" dxfId="156" priority="1167">
      <formula>INDIRECT("P"&amp;ROW())="Not agreed"</formula>
    </cfRule>
  </conditionalFormatting>
  <conditionalFormatting sqref="M148 M505">
    <cfRule type="expression" dxfId="155" priority="1168">
      <formula>INDIRECT("P"&amp;ROW())="Pending"</formula>
    </cfRule>
  </conditionalFormatting>
  <conditionalFormatting sqref="J151 J508">
    <cfRule type="expression" dxfId="154" priority="1165">
      <formula>INDIRECT("P"&amp;ROW())="Not agreed"</formula>
    </cfRule>
  </conditionalFormatting>
  <conditionalFormatting sqref="J151 J508">
    <cfRule type="expression" dxfId="153" priority="1166">
      <formula>INDIRECT("P"&amp;ROW())="Pending"</formula>
    </cfRule>
  </conditionalFormatting>
  <conditionalFormatting sqref="J151 J508">
    <cfRule type="expression" dxfId="152" priority="1163">
      <formula>INDIRECT("P"&amp;ROW())="Not agreed"</formula>
    </cfRule>
  </conditionalFormatting>
  <conditionalFormatting sqref="J151 J508">
    <cfRule type="expression" dxfId="151" priority="1164">
      <formula>INDIRECT("P"&amp;ROW())="Pending"</formula>
    </cfRule>
  </conditionalFormatting>
  <conditionalFormatting sqref="J152 J509">
    <cfRule type="expression" dxfId="150" priority="1161">
      <formula>INDIRECT("P"&amp;ROW())="Not agreed"</formula>
    </cfRule>
  </conditionalFormatting>
  <conditionalFormatting sqref="J152 J509">
    <cfRule type="expression" dxfId="149" priority="1162">
      <formula>INDIRECT("P"&amp;ROW())="Pending"</formula>
    </cfRule>
  </conditionalFormatting>
  <conditionalFormatting sqref="J152 J509">
    <cfRule type="expression" dxfId="148" priority="1159">
      <formula>INDIRECT("P"&amp;ROW())="Not agreed"</formula>
    </cfRule>
  </conditionalFormatting>
  <conditionalFormatting sqref="J152 J509">
    <cfRule type="expression" dxfId="147" priority="1160">
      <formula>INDIRECT("P"&amp;ROW())="Pending"</formula>
    </cfRule>
  </conditionalFormatting>
  <conditionalFormatting sqref="F152:F153 F509:F510">
    <cfRule type="expression" dxfId="146" priority="1157">
      <formula>INDIRECT("P"&amp;ROW())="Not agreed"</formula>
    </cfRule>
  </conditionalFormatting>
  <conditionalFormatting sqref="F152:F153 F509:F510">
    <cfRule type="expression" dxfId="145" priority="1158">
      <formula>INDIRECT("P"&amp;ROW())="Pending"</formula>
    </cfRule>
  </conditionalFormatting>
  <conditionalFormatting sqref="F152:F153 F509:F510">
    <cfRule type="expression" dxfId="144" priority="1155">
      <formula>INDIRECT("P"&amp;ROW())="Not agreed"</formula>
    </cfRule>
  </conditionalFormatting>
  <conditionalFormatting sqref="F152:F153 F509:F510">
    <cfRule type="expression" dxfId="143" priority="1156">
      <formula>INDIRECT("P"&amp;ROW())="Pending"</formula>
    </cfRule>
  </conditionalFormatting>
  <conditionalFormatting sqref="J156 J513">
    <cfRule type="expression" dxfId="142" priority="1153">
      <formula>INDIRECT("P"&amp;ROW())="Not agreed"</formula>
    </cfRule>
  </conditionalFormatting>
  <conditionalFormatting sqref="J156 J513">
    <cfRule type="expression" dxfId="141" priority="1154">
      <formula>INDIRECT("P"&amp;ROW())="Pending"</formula>
    </cfRule>
  </conditionalFormatting>
  <conditionalFormatting sqref="J156 J513">
    <cfRule type="expression" dxfId="140" priority="1151">
      <formula>INDIRECT("P"&amp;ROW())="Not agreed"</formula>
    </cfRule>
  </conditionalFormatting>
  <conditionalFormatting sqref="J156 J513">
    <cfRule type="expression" dxfId="139" priority="1152">
      <formula>INDIRECT("P"&amp;ROW())="Pending"</formula>
    </cfRule>
  </conditionalFormatting>
  <conditionalFormatting sqref="G157:H157 G514:H514">
    <cfRule type="expression" dxfId="138" priority="1150">
      <formula>INDIRECT("P"&amp;ROW())="Not agreed"</formula>
    </cfRule>
  </conditionalFormatting>
  <conditionalFormatting sqref="Q157 Q514">
    <cfRule type="expression" dxfId="137" priority="1147">
      <formula>INDIRECT("P"&amp;ROW())="Not agreed"</formula>
    </cfRule>
  </conditionalFormatting>
  <conditionalFormatting sqref="Q157 Q514">
    <cfRule type="expression" dxfId="136" priority="1148">
      <formula>INDIRECT("P"&amp;ROW())="Pending"</formula>
    </cfRule>
  </conditionalFormatting>
  <conditionalFormatting sqref="Q157 Q514">
    <cfRule type="expression" dxfId="135" priority="1146">
      <formula>INDIRECT("P"&amp;ROW())="Pending"</formula>
    </cfRule>
  </conditionalFormatting>
  <conditionalFormatting sqref="B532:P716 B531:XFD531 I175:M359 C174:XFD174 C175:F359">
    <cfRule type="expression" dxfId="134" priority="1105">
      <formula>INDIRECT("P"&amp;ROW())="Signed"</formula>
    </cfRule>
    <cfRule type="expression" dxfId="133" priority="1106">
      <formula>INDIRECT("P"&amp;ROW())="Pending+Matos"</formula>
    </cfRule>
  </conditionalFormatting>
  <conditionalFormatting sqref="G175:H175">
    <cfRule type="expression" dxfId="132" priority="1098">
      <formula>INDIRECT("P"&amp;ROW())="Not agreed"</formula>
    </cfRule>
  </conditionalFormatting>
  <conditionalFormatting sqref="G175:H175">
    <cfRule type="expression" dxfId="131" priority="1099">
      <formula>INDIRECT("P"&amp;ROW())="Pending"</formula>
    </cfRule>
  </conditionalFormatting>
  <conditionalFormatting sqref="G175:H175">
    <cfRule type="expression" dxfId="130" priority="1097">
      <formula>INDIRECT("P"&amp;ROW())="Pending"</formula>
    </cfRule>
  </conditionalFormatting>
  <conditionalFormatting sqref="N175:P175">
    <cfRule type="expression" dxfId="129" priority="1095">
      <formula>INDIRECT("P"&amp;ROW())="Not agreed"</formula>
    </cfRule>
  </conditionalFormatting>
  <conditionalFormatting sqref="N175:P175">
    <cfRule type="expression" dxfId="128" priority="1096">
      <formula>INDIRECT("P"&amp;ROW())="Pending"</formula>
    </cfRule>
  </conditionalFormatting>
  <conditionalFormatting sqref="N175:P175">
    <cfRule type="expression" dxfId="127" priority="1094">
      <formula>INDIRECT("P"&amp;ROW())="Pending"</formula>
    </cfRule>
  </conditionalFormatting>
  <conditionalFormatting sqref="N176:P359">
    <cfRule type="expression" dxfId="126" priority="1092">
      <formula>INDIRECT("P"&amp;ROW())="Not agreed"</formula>
    </cfRule>
  </conditionalFormatting>
  <conditionalFormatting sqref="N176:P359">
    <cfRule type="expression" dxfId="125" priority="1093">
      <formula>INDIRECT("P"&amp;ROW())="Pending"</formula>
    </cfRule>
  </conditionalFormatting>
  <conditionalFormatting sqref="N176:P359">
    <cfRule type="expression" dxfId="124" priority="1091">
      <formula>INDIRECT("P"&amp;ROW())="Pending"</formula>
    </cfRule>
  </conditionalFormatting>
  <conditionalFormatting sqref="G176:H359">
    <cfRule type="expression" dxfId="123" priority="1089">
      <formula>INDIRECT("P"&amp;ROW())="Not agreed"</formula>
    </cfRule>
  </conditionalFormatting>
  <conditionalFormatting sqref="G176:H359">
    <cfRule type="expression" dxfId="122" priority="1090">
      <formula>INDIRECT("P"&amp;ROW())="Pending"</formula>
    </cfRule>
  </conditionalFormatting>
  <conditionalFormatting sqref="G176:H359">
    <cfRule type="expression" dxfId="121" priority="1088">
      <formula>INDIRECT("P"&amp;ROW())="Pending"</formula>
    </cfRule>
  </conditionalFormatting>
  <conditionalFormatting sqref="B114">
    <cfRule type="expression" dxfId="120" priority="957">
      <formula>INDIRECT("P"&amp;ROW())="Not agreed"</formula>
    </cfRule>
  </conditionalFormatting>
  <conditionalFormatting sqref="B114">
    <cfRule type="expression" dxfId="119" priority="958">
      <formula>INDIRECT("P"&amp;ROW())="Pending"</formula>
    </cfRule>
  </conditionalFormatting>
  <conditionalFormatting sqref="B114">
    <cfRule type="expression" dxfId="118" priority="955">
      <formula>INDIRECT("P"&amp;ROW())="Not agreed"</formula>
    </cfRule>
  </conditionalFormatting>
  <conditionalFormatting sqref="B114">
    <cfRule type="expression" dxfId="117" priority="956">
      <formula>INDIRECT("P"&amp;ROW())="Pending"</formula>
    </cfRule>
  </conditionalFormatting>
  <conditionalFormatting sqref="B114">
    <cfRule type="expression" dxfId="116" priority="954">
      <formula>INDIRECT("P"&amp;ROW())="Not agreed"</formula>
    </cfRule>
  </conditionalFormatting>
  <conditionalFormatting sqref="B114">
    <cfRule type="expression" dxfId="115" priority="952">
      <formula>INDIRECT("P"&amp;ROW())="Signed"</formula>
    </cfRule>
    <cfRule type="expression" dxfId="114" priority="953">
      <formula>INDIRECT("P"&amp;ROW())="Pending+Matos"</formula>
    </cfRule>
  </conditionalFormatting>
  <conditionalFormatting sqref="B115">
    <cfRule type="expression" dxfId="113" priority="938">
      <formula>INDIRECT("P"&amp;ROW())="Not agreed"</formula>
    </cfRule>
  </conditionalFormatting>
  <conditionalFormatting sqref="B115">
    <cfRule type="expression" dxfId="112" priority="939">
      <formula>INDIRECT("P"&amp;ROW())="Pending"</formula>
    </cfRule>
  </conditionalFormatting>
  <conditionalFormatting sqref="B115">
    <cfRule type="expression" dxfId="111" priority="936">
      <formula>INDIRECT("P"&amp;ROW())="Not agreed"</formula>
    </cfRule>
  </conditionalFormatting>
  <conditionalFormatting sqref="B115">
    <cfRule type="expression" dxfId="110" priority="937">
      <formula>INDIRECT("P"&amp;ROW())="Pending"</formula>
    </cfRule>
  </conditionalFormatting>
  <conditionalFormatting sqref="B115">
    <cfRule type="expression" dxfId="109" priority="935">
      <formula>INDIRECT("P"&amp;ROW())="Not agreed"</formula>
    </cfRule>
  </conditionalFormatting>
  <conditionalFormatting sqref="B115">
    <cfRule type="expression" dxfId="108" priority="933">
      <formula>INDIRECT("P"&amp;ROW())="Signed"</formula>
    </cfRule>
    <cfRule type="expression" dxfId="107" priority="934">
      <formula>INDIRECT("P"&amp;ROW())="Pending+Matos"</formula>
    </cfRule>
  </conditionalFormatting>
  <conditionalFormatting sqref="B116">
    <cfRule type="expression" dxfId="106" priority="931">
      <formula>INDIRECT("P"&amp;ROW())="Not agreed"</formula>
    </cfRule>
  </conditionalFormatting>
  <conditionalFormatting sqref="B116">
    <cfRule type="expression" dxfId="105" priority="932">
      <formula>INDIRECT("P"&amp;ROW())="Pending"</formula>
    </cfRule>
  </conditionalFormatting>
  <conditionalFormatting sqref="B116">
    <cfRule type="expression" dxfId="104" priority="929">
      <formula>INDIRECT("P"&amp;ROW())="Not agreed"</formula>
    </cfRule>
  </conditionalFormatting>
  <conditionalFormatting sqref="B116">
    <cfRule type="expression" dxfId="103" priority="930">
      <formula>INDIRECT("P"&amp;ROW())="Pending"</formula>
    </cfRule>
  </conditionalFormatting>
  <conditionalFormatting sqref="B116">
    <cfRule type="expression" dxfId="102" priority="928">
      <formula>INDIRECT("P"&amp;ROW())="Not agreed"</formula>
    </cfRule>
  </conditionalFormatting>
  <conditionalFormatting sqref="B116">
    <cfRule type="expression" dxfId="101" priority="926">
      <formula>INDIRECT("P"&amp;ROW())="Signed"</formula>
    </cfRule>
    <cfRule type="expression" dxfId="100" priority="927">
      <formula>INDIRECT("P"&amp;ROW())="Pending+Matos"</formula>
    </cfRule>
  </conditionalFormatting>
  <conditionalFormatting sqref="B117">
    <cfRule type="expression" dxfId="99" priority="924">
      <formula>INDIRECT("P"&amp;ROW())="Not agreed"</formula>
    </cfRule>
  </conditionalFormatting>
  <conditionalFormatting sqref="B117">
    <cfRule type="expression" dxfId="98" priority="925">
      <formula>INDIRECT("P"&amp;ROW())="Pending"</formula>
    </cfRule>
  </conditionalFormatting>
  <conditionalFormatting sqref="B117">
    <cfRule type="expression" dxfId="97" priority="922">
      <formula>INDIRECT("P"&amp;ROW())="Not agreed"</formula>
    </cfRule>
  </conditionalFormatting>
  <conditionalFormatting sqref="B117">
    <cfRule type="expression" dxfId="96" priority="923">
      <formula>INDIRECT("P"&amp;ROW())="Pending"</formula>
    </cfRule>
  </conditionalFormatting>
  <conditionalFormatting sqref="B117">
    <cfRule type="expression" dxfId="95" priority="921">
      <formula>INDIRECT("P"&amp;ROW())="Not agreed"</formula>
    </cfRule>
  </conditionalFormatting>
  <conditionalFormatting sqref="B117">
    <cfRule type="expression" dxfId="94" priority="919">
      <formula>INDIRECT("P"&amp;ROW())="Signed"</formula>
    </cfRule>
    <cfRule type="expression" dxfId="93" priority="920">
      <formula>INDIRECT("P"&amp;ROW())="Pending+Matos"</formula>
    </cfRule>
  </conditionalFormatting>
  <conditionalFormatting sqref="B118">
    <cfRule type="expression" dxfId="92" priority="917">
      <formula>INDIRECT("P"&amp;ROW())="Not agreed"</formula>
    </cfRule>
  </conditionalFormatting>
  <conditionalFormatting sqref="B118">
    <cfRule type="expression" dxfId="91" priority="918">
      <formula>INDIRECT("P"&amp;ROW())="Pending"</formula>
    </cfRule>
  </conditionalFormatting>
  <conditionalFormatting sqref="B118">
    <cfRule type="expression" dxfId="90" priority="915">
      <formula>INDIRECT("P"&amp;ROW())="Not agreed"</formula>
    </cfRule>
  </conditionalFormatting>
  <conditionalFormatting sqref="B118">
    <cfRule type="expression" dxfId="89" priority="916">
      <formula>INDIRECT("P"&amp;ROW())="Pending"</formula>
    </cfRule>
  </conditionalFormatting>
  <conditionalFormatting sqref="B118">
    <cfRule type="expression" dxfId="88" priority="914">
      <formula>INDIRECT("P"&amp;ROW())="Not agreed"</formula>
    </cfRule>
  </conditionalFormatting>
  <conditionalFormatting sqref="B118">
    <cfRule type="expression" dxfId="87" priority="912">
      <formula>INDIRECT("P"&amp;ROW())="Signed"</formula>
    </cfRule>
    <cfRule type="expression" dxfId="86" priority="913">
      <formula>INDIRECT("P"&amp;ROW())="Pending+Matos"</formula>
    </cfRule>
  </conditionalFormatting>
  <conditionalFormatting sqref="B123">
    <cfRule type="expression" dxfId="85" priority="670">
      <formula>INDIRECT("P"&amp;ROW())="Not agreed"</formula>
    </cfRule>
  </conditionalFormatting>
  <conditionalFormatting sqref="B123">
    <cfRule type="expression" dxfId="84" priority="671">
      <formula>INDIRECT("P"&amp;ROW())="Pending"</formula>
    </cfRule>
  </conditionalFormatting>
  <conditionalFormatting sqref="B123">
    <cfRule type="expression" dxfId="83" priority="668">
      <formula>INDIRECT("P"&amp;ROW())="Not agreed"</formula>
    </cfRule>
  </conditionalFormatting>
  <conditionalFormatting sqref="B123">
    <cfRule type="expression" dxfId="82" priority="669">
      <formula>INDIRECT("P"&amp;ROW())="Pending"</formula>
    </cfRule>
  </conditionalFormatting>
  <conditionalFormatting sqref="B123">
    <cfRule type="expression" dxfId="81" priority="666">
      <formula>INDIRECT("P"&amp;ROW())="Signed"</formula>
    </cfRule>
    <cfRule type="expression" dxfId="80" priority="667">
      <formula>INDIRECT("P"&amp;ROW())="Pending+Matos"</formula>
    </cfRule>
  </conditionalFormatting>
  <conditionalFormatting sqref="B123">
    <cfRule type="expression" dxfId="79" priority="665">
      <formula>INDIRECT("P"&amp;ROW())="Pending"</formula>
    </cfRule>
  </conditionalFormatting>
  <conditionalFormatting sqref="B124">
    <cfRule type="expression" dxfId="78" priority="663">
      <formula>INDIRECT("P"&amp;ROW())="Not agreed"</formula>
    </cfRule>
  </conditionalFormatting>
  <conditionalFormatting sqref="B124">
    <cfRule type="expression" dxfId="77" priority="664">
      <formula>INDIRECT("P"&amp;ROW())="Pending"</formula>
    </cfRule>
  </conditionalFormatting>
  <conditionalFormatting sqref="B124">
    <cfRule type="expression" dxfId="76" priority="661">
      <formula>INDIRECT("P"&amp;ROW())="Not agreed"</formula>
    </cfRule>
  </conditionalFormatting>
  <conditionalFormatting sqref="B124">
    <cfRule type="expression" dxfId="75" priority="662">
      <formula>INDIRECT("P"&amp;ROW())="Pending"</formula>
    </cfRule>
  </conditionalFormatting>
  <conditionalFormatting sqref="B124">
    <cfRule type="expression" dxfId="74" priority="659">
      <formula>INDIRECT("P"&amp;ROW())="Signed"</formula>
    </cfRule>
    <cfRule type="expression" dxfId="73" priority="660">
      <formula>INDIRECT("P"&amp;ROW())="Pending+Matos"</formula>
    </cfRule>
  </conditionalFormatting>
  <conditionalFormatting sqref="B124">
    <cfRule type="expression" dxfId="72" priority="658">
      <formula>INDIRECT("P"&amp;ROW())="Pending"</formula>
    </cfRule>
  </conditionalFormatting>
  <conditionalFormatting sqref="B311:B474">
    <cfRule type="expression" dxfId="71" priority="3">
      <formula>INDIRECT("P"&amp;ROW())="Not agreed"</formula>
    </cfRule>
  </conditionalFormatting>
  <conditionalFormatting sqref="B311:B474">
    <cfRule type="expression" dxfId="70" priority="4">
      <formula>INDIRECT("P"&amp;ROW())="Pending"</formula>
    </cfRule>
  </conditionalFormatting>
  <conditionalFormatting sqref="B311:B474">
    <cfRule type="expression" dxfId="69" priority="1">
      <formula>INDIRECT("P"&amp;ROW())="Not agreed"</formula>
    </cfRule>
  </conditionalFormatting>
  <conditionalFormatting sqref="B311:B474">
    <cfRule type="expression" dxfId="68" priority="2">
      <formula>INDIRECT("P"&amp;ROW())="Pending"</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WWU51"/>
  <sheetViews>
    <sheetView showGridLines="0" showZeros="0" topLeftCell="A22" zoomScaleNormal="100" workbookViewId="0">
      <selection activeCell="C47" sqref="C47"/>
    </sheetView>
  </sheetViews>
  <sheetFormatPr defaultColWidth="0" defaultRowHeight="12.75" x14ac:dyDescent="0.2"/>
  <cols>
    <col min="1" max="1" width="2.85546875" style="44" customWidth="1"/>
    <col min="2" max="2" width="27.42578125" style="44" bestFit="1" customWidth="1"/>
    <col min="3" max="3" width="9.7109375" style="44" customWidth="1"/>
    <col min="4" max="4" width="11.28515625" style="44" customWidth="1"/>
    <col min="5" max="5" width="3.140625" style="44" customWidth="1"/>
    <col min="6" max="6" width="9.7109375" style="44" customWidth="1"/>
    <col min="7" max="7" width="11.28515625" style="44" customWidth="1"/>
    <col min="8" max="8" width="11.140625" style="44" customWidth="1"/>
    <col min="9" max="9" width="23.42578125" style="44" bestFit="1" customWidth="1"/>
    <col min="10" max="10" width="13.28515625" style="44" bestFit="1" customWidth="1"/>
    <col min="11" max="11" width="12.7109375" style="44" customWidth="1"/>
    <col min="12" max="12" width="18.28515625" style="44" bestFit="1" customWidth="1"/>
    <col min="13" max="13" width="10.7109375" style="44" bestFit="1" customWidth="1"/>
    <col min="14" max="14" width="10.85546875" style="57" customWidth="1"/>
    <col min="15" max="15" width="12.7109375" style="44" bestFit="1" customWidth="1"/>
    <col min="16" max="16" width="11.140625" style="44" customWidth="1"/>
    <col min="17" max="17" width="35" style="44" customWidth="1"/>
    <col min="18" max="18" width="11.85546875" style="44" bestFit="1" customWidth="1"/>
    <col min="19" max="19" width="18.7109375" style="44" customWidth="1"/>
    <col min="20" max="20" width="10" style="44" customWidth="1"/>
    <col min="21" max="21" width="22.140625" style="44" customWidth="1"/>
    <col min="22" max="22" width="11.42578125" style="44" customWidth="1"/>
    <col min="23" max="26" width="11.42578125" style="44" hidden="1"/>
    <col min="27" max="27" width="7.140625" style="44" hidden="1"/>
    <col min="28" max="28" width="7.7109375" style="44" hidden="1"/>
    <col min="29" max="29" width="5.85546875" style="44" hidden="1"/>
    <col min="30" max="30" width="10.42578125" style="44" hidden="1"/>
    <col min="31" max="31" width="24.5703125" style="44" hidden="1"/>
    <col min="32" max="32" width="26.5703125" style="44" hidden="1"/>
    <col min="33" max="33" width="14.42578125" style="44" hidden="1"/>
    <col min="34" max="34" width="16.140625" style="44" hidden="1"/>
    <col min="35" max="35" width="17.42578125" style="44" hidden="1"/>
    <col min="36" max="36" width="23.42578125" style="44" hidden="1"/>
    <col min="37" max="37" width="19.85546875" style="44" hidden="1"/>
    <col min="38" max="38" width="13.7109375" style="44" hidden="1"/>
    <col min="39" max="39" width="15.42578125" style="44" hidden="1"/>
    <col min="40" max="256" width="11.42578125" style="44" hidden="1"/>
    <col min="257" max="257" width="2.85546875" style="44" hidden="1"/>
    <col min="258" max="258" width="27.42578125" style="44" hidden="1"/>
    <col min="259" max="259" width="6.5703125" style="44" hidden="1"/>
    <col min="260" max="260" width="9.28515625" style="44" hidden="1"/>
    <col min="261" max="261" width="8" style="44" hidden="1"/>
    <col min="262" max="262" width="12.140625" style="44" hidden="1"/>
    <col min="263" max="263" width="11" style="44" hidden="1"/>
    <col min="264" max="264" width="23.42578125" style="44" hidden="1"/>
    <col min="265" max="265" width="12.5703125" style="44" hidden="1"/>
    <col min="266" max="266" width="12.7109375" style="44" hidden="1"/>
    <col min="267" max="267" width="12.5703125" style="44" hidden="1"/>
    <col min="268" max="268" width="12.7109375" style="44" hidden="1"/>
    <col min="269" max="269" width="10" style="44" hidden="1"/>
    <col min="270" max="270" width="23.28515625" style="44" hidden="1"/>
    <col min="271" max="271" width="11.85546875" style="44" hidden="1"/>
    <col min="272" max="272" width="9.7109375" style="44" hidden="1"/>
    <col min="273" max="273" width="7" style="44" hidden="1"/>
    <col min="274" max="275" width="18.7109375" style="44" hidden="1"/>
    <col min="276" max="281" width="11.42578125" style="44" hidden="1"/>
    <col min="282" max="282" width="7.140625" style="44" hidden="1"/>
    <col min="283" max="283" width="8" style="44" hidden="1"/>
    <col min="284" max="284" width="5.85546875" style="44" hidden="1"/>
    <col min="285" max="285" width="10.42578125" style="44" hidden="1"/>
    <col min="286" max="286" width="24.5703125" style="44" hidden="1"/>
    <col min="287" max="287" width="26.5703125" style="44" hidden="1"/>
    <col min="288" max="288" width="14.140625" style="44" hidden="1"/>
    <col min="289" max="289" width="16" style="44" hidden="1"/>
    <col min="290" max="293" width="11.42578125" style="44" hidden="1"/>
    <col min="294" max="294" width="13.7109375" style="44" hidden="1"/>
    <col min="295" max="295" width="15.42578125" style="44" hidden="1"/>
    <col min="296" max="512" width="11.42578125" style="44" hidden="1"/>
    <col min="513" max="513" width="2.85546875" style="44" hidden="1"/>
    <col min="514" max="514" width="27.42578125" style="44" hidden="1"/>
    <col min="515" max="515" width="6.5703125" style="44" hidden="1"/>
    <col min="516" max="516" width="9.28515625" style="44" hidden="1"/>
    <col min="517" max="517" width="8" style="44" hidden="1"/>
    <col min="518" max="518" width="12.140625" style="44" hidden="1"/>
    <col min="519" max="519" width="11" style="44" hidden="1"/>
    <col min="520" max="520" width="23.42578125" style="44" hidden="1"/>
    <col min="521" max="521" width="12.5703125" style="44" hidden="1"/>
    <col min="522" max="522" width="12.7109375" style="44" hidden="1"/>
    <col min="523" max="523" width="12.5703125" style="44" hidden="1"/>
    <col min="524" max="524" width="12.7109375" style="44" hidden="1"/>
    <col min="525" max="525" width="10" style="44" hidden="1"/>
    <col min="526" max="526" width="23.28515625" style="44" hidden="1"/>
    <col min="527" max="527" width="11.85546875" style="44" hidden="1"/>
    <col min="528" max="528" width="9.7109375" style="44" hidden="1"/>
    <col min="529" max="529" width="7" style="44" hidden="1"/>
    <col min="530" max="531" width="18.7109375" style="44" hidden="1"/>
    <col min="532" max="537" width="11.42578125" style="44" hidden="1"/>
    <col min="538" max="538" width="7.140625" style="44" hidden="1"/>
    <col min="539" max="539" width="8" style="44" hidden="1"/>
    <col min="540" max="540" width="5.85546875" style="44" hidden="1"/>
    <col min="541" max="541" width="10.42578125" style="44" hidden="1"/>
    <col min="542" max="542" width="24.5703125" style="44" hidden="1"/>
    <col min="543" max="543" width="26.5703125" style="44" hidden="1"/>
    <col min="544" max="544" width="14.140625" style="44" hidden="1"/>
    <col min="545" max="545" width="16" style="44" hidden="1"/>
    <col min="546" max="549" width="11.42578125" style="44" hidden="1"/>
    <col min="550" max="550" width="13.7109375" style="44" hidden="1"/>
    <col min="551" max="551" width="15.42578125" style="44" hidden="1"/>
    <col min="552" max="768" width="11.42578125" style="44" hidden="1"/>
    <col min="769" max="769" width="2.85546875" style="44" hidden="1"/>
    <col min="770" max="770" width="27.42578125" style="44" hidden="1"/>
    <col min="771" max="771" width="6.5703125" style="44" hidden="1"/>
    <col min="772" max="772" width="9.28515625" style="44" hidden="1"/>
    <col min="773" max="773" width="8" style="44" hidden="1"/>
    <col min="774" max="774" width="12.140625" style="44" hidden="1"/>
    <col min="775" max="775" width="11" style="44" hidden="1"/>
    <col min="776" max="776" width="23.42578125" style="44" hidden="1"/>
    <col min="777" max="777" width="12.5703125" style="44" hidden="1"/>
    <col min="778" max="778" width="12.7109375" style="44" hidden="1"/>
    <col min="779" max="779" width="12.5703125" style="44" hidden="1"/>
    <col min="780" max="780" width="12.7109375" style="44" hidden="1"/>
    <col min="781" max="781" width="10" style="44" hidden="1"/>
    <col min="782" max="782" width="23.28515625" style="44" hidden="1"/>
    <col min="783" max="783" width="11.85546875" style="44" hidden="1"/>
    <col min="784" max="784" width="9.7109375" style="44" hidden="1"/>
    <col min="785" max="785" width="7" style="44" hidden="1"/>
    <col min="786" max="787" width="18.7109375" style="44" hidden="1"/>
    <col min="788" max="793" width="11.42578125" style="44" hidden="1"/>
    <col min="794" max="794" width="7.140625" style="44" hidden="1"/>
    <col min="795" max="795" width="8" style="44" hidden="1"/>
    <col min="796" max="796" width="5.85546875" style="44" hidden="1"/>
    <col min="797" max="797" width="10.42578125" style="44" hidden="1"/>
    <col min="798" max="798" width="24.5703125" style="44" hidden="1"/>
    <col min="799" max="799" width="26.5703125" style="44" hidden="1"/>
    <col min="800" max="800" width="14.140625" style="44" hidden="1"/>
    <col min="801" max="801" width="16" style="44" hidden="1"/>
    <col min="802" max="805" width="11.42578125" style="44" hidden="1"/>
    <col min="806" max="806" width="13.7109375" style="44" hidden="1"/>
    <col min="807" max="807" width="15.42578125" style="44" hidden="1"/>
    <col min="808" max="1024" width="11.42578125" style="44" hidden="1"/>
    <col min="1025" max="1025" width="2.85546875" style="44" hidden="1"/>
    <col min="1026" max="1026" width="27.42578125" style="44" hidden="1"/>
    <col min="1027" max="1027" width="6.5703125" style="44" hidden="1"/>
    <col min="1028" max="1028" width="9.28515625" style="44" hidden="1"/>
    <col min="1029" max="1029" width="8" style="44" hidden="1"/>
    <col min="1030" max="1030" width="12.140625" style="44" hidden="1"/>
    <col min="1031" max="1031" width="11" style="44" hidden="1"/>
    <col min="1032" max="1032" width="23.42578125" style="44" hidden="1"/>
    <col min="1033" max="1033" width="12.5703125" style="44" hidden="1"/>
    <col min="1034" max="1034" width="12.7109375" style="44" hidden="1"/>
    <col min="1035" max="1035" width="12.5703125" style="44" hidden="1"/>
    <col min="1036" max="1036" width="12.7109375" style="44" hidden="1"/>
    <col min="1037" max="1037" width="10" style="44" hidden="1"/>
    <col min="1038" max="1038" width="23.28515625" style="44" hidden="1"/>
    <col min="1039" max="1039" width="11.85546875" style="44" hidden="1"/>
    <col min="1040" max="1040" width="9.7109375" style="44" hidden="1"/>
    <col min="1041" max="1041" width="7" style="44" hidden="1"/>
    <col min="1042" max="1043" width="18.7109375" style="44" hidden="1"/>
    <col min="1044" max="1049" width="11.42578125" style="44" hidden="1"/>
    <col min="1050" max="1050" width="7.140625" style="44" hidden="1"/>
    <col min="1051" max="1051" width="8" style="44" hidden="1"/>
    <col min="1052" max="1052" width="5.85546875" style="44" hidden="1"/>
    <col min="1053" max="1053" width="10.42578125" style="44" hidden="1"/>
    <col min="1054" max="1054" width="24.5703125" style="44" hidden="1"/>
    <col min="1055" max="1055" width="26.5703125" style="44" hidden="1"/>
    <col min="1056" max="1056" width="14.140625" style="44" hidden="1"/>
    <col min="1057" max="1057" width="16" style="44" hidden="1"/>
    <col min="1058" max="1061" width="11.42578125" style="44" hidden="1"/>
    <col min="1062" max="1062" width="13.7109375" style="44" hidden="1"/>
    <col min="1063" max="1063" width="15.42578125" style="44" hidden="1"/>
    <col min="1064" max="1280" width="11.42578125" style="44" hidden="1"/>
    <col min="1281" max="1281" width="2.85546875" style="44" hidden="1"/>
    <col min="1282" max="1282" width="27.42578125" style="44" hidden="1"/>
    <col min="1283" max="1283" width="6.5703125" style="44" hidden="1"/>
    <col min="1284" max="1284" width="9.28515625" style="44" hidden="1"/>
    <col min="1285" max="1285" width="8" style="44" hidden="1"/>
    <col min="1286" max="1286" width="12.140625" style="44" hidden="1"/>
    <col min="1287" max="1287" width="11" style="44" hidden="1"/>
    <col min="1288" max="1288" width="23.42578125" style="44" hidden="1"/>
    <col min="1289" max="1289" width="12.5703125" style="44" hidden="1"/>
    <col min="1290" max="1290" width="12.7109375" style="44" hidden="1"/>
    <col min="1291" max="1291" width="12.5703125" style="44" hidden="1"/>
    <col min="1292" max="1292" width="12.7109375" style="44" hidden="1"/>
    <col min="1293" max="1293" width="10" style="44" hidden="1"/>
    <col min="1294" max="1294" width="23.28515625" style="44" hidden="1"/>
    <col min="1295" max="1295" width="11.85546875" style="44" hidden="1"/>
    <col min="1296" max="1296" width="9.7109375" style="44" hidden="1"/>
    <col min="1297" max="1297" width="7" style="44" hidden="1"/>
    <col min="1298" max="1299" width="18.7109375" style="44" hidden="1"/>
    <col min="1300" max="1305" width="11.42578125" style="44" hidden="1"/>
    <col min="1306" max="1306" width="7.140625" style="44" hidden="1"/>
    <col min="1307" max="1307" width="8" style="44" hidden="1"/>
    <col min="1308" max="1308" width="5.85546875" style="44" hidden="1"/>
    <col min="1309" max="1309" width="10.42578125" style="44" hidden="1"/>
    <col min="1310" max="1310" width="24.5703125" style="44" hidden="1"/>
    <col min="1311" max="1311" width="26.5703125" style="44" hidden="1"/>
    <col min="1312" max="1312" width="14.140625" style="44" hidden="1"/>
    <col min="1313" max="1313" width="16" style="44" hidden="1"/>
    <col min="1314" max="1317" width="11.42578125" style="44" hidden="1"/>
    <col min="1318" max="1318" width="13.7109375" style="44" hidden="1"/>
    <col min="1319" max="1319" width="15.42578125" style="44" hidden="1"/>
    <col min="1320" max="1536" width="11.42578125" style="44" hidden="1"/>
    <col min="1537" max="1537" width="2.85546875" style="44" hidden="1"/>
    <col min="1538" max="1538" width="27.42578125" style="44" hidden="1"/>
    <col min="1539" max="1539" width="6.5703125" style="44" hidden="1"/>
    <col min="1540" max="1540" width="9.28515625" style="44" hidden="1"/>
    <col min="1541" max="1541" width="8" style="44" hidden="1"/>
    <col min="1542" max="1542" width="12.140625" style="44" hidden="1"/>
    <col min="1543" max="1543" width="11" style="44" hidden="1"/>
    <col min="1544" max="1544" width="23.42578125" style="44" hidden="1"/>
    <col min="1545" max="1545" width="12.5703125" style="44" hidden="1"/>
    <col min="1546" max="1546" width="12.7109375" style="44" hidden="1"/>
    <col min="1547" max="1547" width="12.5703125" style="44" hidden="1"/>
    <col min="1548" max="1548" width="12.7109375" style="44" hidden="1"/>
    <col min="1549" max="1549" width="10" style="44" hidden="1"/>
    <col min="1550" max="1550" width="23.28515625" style="44" hidden="1"/>
    <col min="1551" max="1551" width="11.85546875" style="44" hidden="1"/>
    <col min="1552" max="1552" width="9.7109375" style="44" hidden="1"/>
    <col min="1553" max="1553" width="7" style="44" hidden="1"/>
    <col min="1554" max="1555" width="18.7109375" style="44" hidden="1"/>
    <col min="1556" max="1561" width="11.42578125" style="44" hidden="1"/>
    <col min="1562" max="1562" width="7.140625" style="44" hidden="1"/>
    <col min="1563" max="1563" width="8" style="44" hidden="1"/>
    <col min="1564" max="1564" width="5.85546875" style="44" hidden="1"/>
    <col min="1565" max="1565" width="10.42578125" style="44" hidden="1"/>
    <col min="1566" max="1566" width="24.5703125" style="44" hidden="1"/>
    <col min="1567" max="1567" width="26.5703125" style="44" hidden="1"/>
    <col min="1568" max="1568" width="14.140625" style="44" hidden="1"/>
    <col min="1569" max="1569" width="16" style="44" hidden="1"/>
    <col min="1570" max="1573" width="11.42578125" style="44" hidden="1"/>
    <col min="1574" max="1574" width="13.7109375" style="44" hidden="1"/>
    <col min="1575" max="1575" width="15.42578125" style="44" hidden="1"/>
    <col min="1576" max="1792" width="11.42578125" style="44" hidden="1"/>
    <col min="1793" max="1793" width="2.85546875" style="44" hidden="1"/>
    <col min="1794" max="1794" width="27.42578125" style="44" hidden="1"/>
    <col min="1795" max="1795" width="6.5703125" style="44" hidden="1"/>
    <col min="1796" max="1796" width="9.28515625" style="44" hidden="1"/>
    <col min="1797" max="1797" width="8" style="44" hidden="1"/>
    <col min="1798" max="1798" width="12.140625" style="44" hidden="1"/>
    <col min="1799" max="1799" width="11" style="44" hidden="1"/>
    <col min="1800" max="1800" width="23.42578125" style="44" hidden="1"/>
    <col min="1801" max="1801" width="12.5703125" style="44" hidden="1"/>
    <col min="1802" max="1802" width="12.7109375" style="44" hidden="1"/>
    <col min="1803" max="1803" width="12.5703125" style="44" hidden="1"/>
    <col min="1804" max="1804" width="12.7109375" style="44" hidden="1"/>
    <col min="1805" max="1805" width="10" style="44" hidden="1"/>
    <col min="1806" max="1806" width="23.28515625" style="44" hidden="1"/>
    <col min="1807" max="1807" width="11.85546875" style="44" hidden="1"/>
    <col min="1808" max="1808" width="9.7109375" style="44" hidden="1"/>
    <col min="1809" max="1809" width="7" style="44" hidden="1"/>
    <col min="1810" max="1811" width="18.7109375" style="44" hidden="1"/>
    <col min="1812" max="1817" width="11.42578125" style="44" hidden="1"/>
    <col min="1818" max="1818" width="7.140625" style="44" hidden="1"/>
    <col min="1819" max="1819" width="8" style="44" hidden="1"/>
    <col min="1820" max="1820" width="5.85546875" style="44" hidden="1"/>
    <col min="1821" max="1821" width="10.42578125" style="44" hidden="1"/>
    <col min="1822" max="1822" width="24.5703125" style="44" hidden="1"/>
    <col min="1823" max="1823" width="26.5703125" style="44" hidden="1"/>
    <col min="1824" max="1824" width="14.140625" style="44" hidden="1"/>
    <col min="1825" max="1825" width="16" style="44" hidden="1"/>
    <col min="1826" max="1829" width="11.42578125" style="44" hidden="1"/>
    <col min="1830" max="1830" width="13.7109375" style="44" hidden="1"/>
    <col min="1831" max="1831" width="15.42578125" style="44" hidden="1"/>
    <col min="1832" max="2048" width="11.42578125" style="44" hidden="1"/>
    <col min="2049" max="2049" width="2.85546875" style="44" hidden="1"/>
    <col min="2050" max="2050" width="27.42578125" style="44" hidden="1"/>
    <col min="2051" max="2051" width="6.5703125" style="44" hidden="1"/>
    <col min="2052" max="2052" width="9.28515625" style="44" hidden="1"/>
    <col min="2053" max="2053" width="8" style="44" hidden="1"/>
    <col min="2054" max="2054" width="12.140625" style="44" hidden="1"/>
    <col min="2055" max="2055" width="11" style="44" hidden="1"/>
    <col min="2056" max="2056" width="23.42578125" style="44" hidden="1"/>
    <col min="2057" max="2057" width="12.5703125" style="44" hidden="1"/>
    <col min="2058" max="2058" width="12.7109375" style="44" hidden="1"/>
    <col min="2059" max="2059" width="12.5703125" style="44" hidden="1"/>
    <col min="2060" max="2060" width="12.7109375" style="44" hidden="1"/>
    <col min="2061" max="2061" width="10" style="44" hidden="1"/>
    <col min="2062" max="2062" width="23.28515625" style="44" hidden="1"/>
    <col min="2063" max="2063" width="11.85546875" style="44" hidden="1"/>
    <col min="2064" max="2064" width="9.7109375" style="44" hidden="1"/>
    <col min="2065" max="2065" width="7" style="44" hidden="1"/>
    <col min="2066" max="2067" width="18.7109375" style="44" hidden="1"/>
    <col min="2068" max="2073" width="11.42578125" style="44" hidden="1"/>
    <col min="2074" max="2074" width="7.140625" style="44" hidden="1"/>
    <col min="2075" max="2075" width="8" style="44" hidden="1"/>
    <col min="2076" max="2076" width="5.85546875" style="44" hidden="1"/>
    <col min="2077" max="2077" width="10.42578125" style="44" hidden="1"/>
    <col min="2078" max="2078" width="24.5703125" style="44" hidden="1"/>
    <col min="2079" max="2079" width="26.5703125" style="44" hidden="1"/>
    <col min="2080" max="2080" width="14.140625" style="44" hidden="1"/>
    <col min="2081" max="2081" width="16" style="44" hidden="1"/>
    <col min="2082" max="2085" width="11.42578125" style="44" hidden="1"/>
    <col min="2086" max="2086" width="13.7109375" style="44" hidden="1"/>
    <col min="2087" max="2087" width="15.42578125" style="44" hidden="1"/>
    <col min="2088" max="2304" width="11.42578125" style="44" hidden="1"/>
    <col min="2305" max="2305" width="2.85546875" style="44" hidden="1"/>
    <col min="2306" max="2306" width="27.42578125" style="44" hidden="1"/>
    <col min="2307" max="2307" width="6.5703125" style="44" hidden="1"/>
    <col min="2308" max="2308" width="9.28515625" style="44" hidden="1"/>
    <col min="2309" max="2309" width="8" style="44" hidden="1"/>
    <col min="2310" max="2310" width="12.140625" style="44" hidden="1"/>
    <col min="2311" max="2311" width="11" style="44" hidden="1"/>
    <col min="2312" max="2312" width="23.42578125" style="44" hidden="1"/>
    <col min="2313" max="2313" width="12.5703125" style="44" hidden="1"/>
    <col min="2314" max="2314" width="12.7109375" style="44" hidden="1"/>
    <col min="2315" max="2315" width="12.5703125" style="44" hidden="1"/>
    <col min="2316" max="2316" width="12.7109375" style="44" hidden="1"/>
    <col min="2317" max="2317" width="10" style="44" hidden="1"/>
    <col min="2318" max="2318" width="23.28515625" style="44" hidden="1"/>
    <col min="2319" max="2319" width="11.85546875" style="44" hidden="1"/>
    <col min="2320" max="2320" width="9.7109375" style="44" hidden="1"/>
    <col min="2321" max="2321" width="7" style="44" hidden="1"/>
    <col min="2322" max="2323" width="18.7109375" style="44" hidden="1"/>
    <col min="2324" max="2329" width="11.42578125" style="44" hidden="1"/>
    <col min="2330" max="2330" width="7.140625" style="44" hidden="1"/>
    <col min="2331" max="2331" width="8" style="44" hidden="1"/>
    <col min="2332" max="2332" width="5.85546875" style="44" hidden="1"/>
    <col min="2333" max="2333" width="10.42578125" style="44" hidden="1"/>
    <col min="2334" max="2334" width="24.5703125" style="44" hidden="1"/>
    <col min="2335" max="2335" width="26.5703125" style="44" hidden="1"/>
    <col min="2336" max="2336" width="14.140625" style="44" hidden="1"/>
    <col min="2337" max="2337" width="16" style="44" hidden="1"/>
    <col min="2338" max="2341" width="11.42578125" style="44" hidden="1"/>
    <col min="2342" max="2342" width="13.7109375" style="44" hidden="1"/>
    <col min="2343" max="2343" width="15.42578125" style="44" hidden="1"/>
    <col min="2344" max="2560" width="11.42578125" style="44" hidden="1"/>
    <col min="2561" max="2561" width="2.85546875" style="44" hidden="1"/>
    <col min="2562" max="2562" width="27.42578125" style="44" hidden="1"/>
    <col min="2563" max="2563" width="6.5703125" style="44" hidden="1"/>
    <col min="2564" max="2564" width="9.28515625" style="44" hidden="1"/>
    <col min="2565" max="2565" width="8" style="44" hidden="1"/>
    <col min="2566" max="2566" width="12.140625" style="44" hidden="1"/>
    <col min="2567" max="2567" width="11" style="44" hidden="1"/>
    <col min="2568" max="2568" width="23.42578125" style="44" hidden="1"/>
    <col min="2569" max="2569" width="12.5703125" style="44" hidden="1"/>
    <col min="2570" max="2570" width="12.7109375" style="44" hidden="1"/>
    <col min="2571" max="2571" width="12.5703125" style="44" hidden="1"/>
    <col min="2572" max="2572" width="12.7109375" style="44" hidden="1"/>
    <col min="2573" max="2573" width="10" style="44" hidden="1"/>
    <col min="2574" max="2574" width="23.28515625" style="44" hidden="1"/>
    <col min="2575" max="2575" width="11.85546875" style="44" hidden="1"/>
    <col min="2576" max="2576" width="9.7109375" style="44" hidden="1"/>
    <col min="2577" max="2577" width="7" style="44" hidden="1"/>
    <col min="2578" max="2579" width="18.7109375" style="44" hidden="1"/>
    <col min="2580" max="2585" width="11.42578125" style="44" hidden="1"/>
    <col min="2586" max="2586" width="7.140625" style="44" hidden="1"/>
    <col min="2587" max="2587" width="8" style="44" hidden="1"/>
    <col min="2588" max="2588" width="5.85546875" style="44" hidden="1"/>
    <col min="2589" max="2589" width="10.42578125" style="44" hidden="1"/>
    <col min="2590" max="2590" width="24.5703125" style="44" hidden="1"/>
    <col min="2591" max="2591" width="26.5703125" style="44" hidden="1"/>
    <col min="2592" max="2592" width="14.140625" style="44" hidden="1"/>
    <col min="2593" max="2593" width="16" style="44" hidden="1"/>
    <col min="2594" max="2597" width="11.42578125" style="44" hidden="1"/>
    <col min="2598" max="2598" width="13.7109375" style="44" hidden="1"/>
    <col min="2599" max="2599" width="15.42578125" style="44" hidden="1"/>
    <col min="2600" max="2816" width="11.42578125" style="44" hidden="1"/>
    <col min="2817" max="2817" width="2.85546875" style="44" hidden="1"/>
    <col min="2818" max="2818" width="27.42578125" style="44" hidden="1"/>
    <col min="2819" max="2819" width="6.5703125" style="44" hidden="1"/>
    <col min="2820" max="2820" width="9.28515625" style="44" hidden="1"/>
    <col min="2821" max="2821" width="8" style="44" hidden="1"/>
    <col min="2822" max="2822" width="12.140625" style="44" hidden="1"/>
    <col min="2823" max="2823" width="11" style="44" hidden="1"/>
    <col min="2824" max="2824" width="23.42578125" style="44" hidden="1"/>
    <col min="2825" max="2825" width="12.5703125" style="44" hidden="1"/>
    <col min="2826" max="2826" width="12.7109375" style="44" hidden="1"/>
    <col min="2827" max="2827" width="12.5703125" style="44" hidden="1"/>
    <col min="2828" max="2828" width="12.7109375" style="44" hidden="1"/>
    <col min="2829" max="2829" width="10" style="44" hidden="1"/>
    <col min="2830" max="2830" width="23.28515625" style="44" hidden="1"/>
    <col min="2831" max="2831" width="11.85546875" style="44" hidden="1"/>
    <col min="2832" max="2832" width="9.7109375" style="44" hidden="1"/>
    <col min="2833" max="2833" width="7" style="44" hidden="1"/>
    <col min="2834" max="2835" width="18.7109375" style="44" hidden="1"/>
    <col min="2836" max="2841" width="11.42578125" style="44" hidden="1"/>
    <col min="2842" max="2842" width="7.140625" style="44" hidden="1"/>
    <col min="2843" max="2843" width="8" style="44" hidden="1"/>
    <col min="2844" max="2844" width="5.85546875" style="44" hidden="1"/>
    <col min="2845" max="2845" width="10.42578125" style="44" hidden="1"/>
    <col min="2846" max="2846" width="24.5703125" style="44" hidden="1"/>
    <col min="2847" max="2847" width="26.5703125" style="44" hidden="1"/>
    <col min="2848" max="2848" width="14.140625" style="44" hidden="1"/>
    <col min="2849" max="2849" width="16" style="44" hidden="1"/>
    <col min="2850" max="2853" width="11.42578125" style="44" hidden="1"/>
    <col min="2854" max="2854" width="13.7109375" style="44" hidden="1"/>
    <col min="2855" max="2855" width="15.42578125" style="44" hidden="1"/>
    <col min="2856" max="3072" width="11.42578125" style="44" hidden="1"/>
    <col min="3073" max="3073" width="2.85546875" style="44" hidden="1"/>
    <col min="3074" max="3074" width="27.42578125" style="44" hidden="1"/>
    <col min="3075" max="3075" width="6.5703125" style="44" hidden="1"/>
    <col min="3076" max="3076" width="9.28515625" style="44" hidden="1"/>
    <col min="3077" max="3077" width="8" style="44" hidden="1"/>
    <col min="3078" max="3078" width="12.140625" style="44" hidden="1"/>
    <col min="3079" max="3079" width="11" style="44" hidden="1"/>
    <col min="3080" max="3080" width="23.42578125" style="44" hidden="1"/>
    <col min="3081" max="3081" width="12.5703125" style="44" hidden="1"/>
    <col min="3082" max="3082" width="12.7109375" style="44" hidden="1"/>
    <col min="3083" max="3083" width="12.5703125" style="44" hidden="1"/>
    <col min="3084" max="3084" width="12.7109375" style="44" hidden="1"/>
    <col min="3085" max="3085" width="10" style="44" hidden="1"/>
    <col min="3086" max="3086" width="23.28515625" style="44" hidden="1"/>
    <col min="3087" max="3087" width="11.85546875" style="44" hidden="1"/>
    <col min="3088" max="3088" width="9.7109375" style="44" hidden="1"/>
    <col min="3089" max="3089" width="7" style="44" hidden="1"/>
    <col min="3090" max="3091" width="18.7109375" style="44" hidden="1"/>
    <col min="3092" max="3097" width="11.42578125" style="44" hidden="1"/>
    <col min="3098" max="3098" width="7.140625" style="44" hidden="1"/>
    <col min="3099" max="3099" width="8" style="44" hidden="1"/>
    <col min="3100" max="3100" width="5.85546875" style="44" hidden="1"/>
    <col min="3101" max="3101" width="10.42578125" style="44" hidden="1"/>
    <col min="3102" max="3102" width="24.5703125" style="44" hidden="1"/>
    <col min="3103" max="3103" width="26.5703125" style="44" hidden="1"/>
    <col min="3104" max="3104" width="14.140625" style="44" hidden="1"/>
    <col min="3105" max="3105" width="16" style="44" hidden="1"/>
    <col min="3106" max="3109" width="11.42578125" style="44" hidden="1"/>
    <col min="3110" max="3110" width="13.7109375" style="44" hidden="1"/>
    <col min="3111" max="3111" width="15.42578125" style="44" hidden="1"/>
    <col min="3112" max="3328" width="11.42578125" style="44" hidden="1"/>
    <col min="3329" max="3329" width="2.85546875" style="44" hidden="1"/>
    <col min="3330" max="3330" width="27.42578125" style="44" hidden="1"/>
    <col min="3331" max="3331" width="6.5703125" style="44" hidden="1"/>
    <col min="3332" max="3332" width="9.28515625" style="44" hidden="1"/>
    <col min="3333" max="3333" width="8" style="44" hidden="1"/>
    <col min="3334" max="3334" width="12.140625" style="44" hidden="1"/>
    <col min="3335" max="3335" width="11" style="44" hidden="1"/>
    <col min="3336" max="3336" width="23.42578125" style="44" hidden="1"/>
    <col min="3337" max="3337" width="12.5703125" style="44" hidden="1"/>
    <col min="3338" max="3338" width="12.7109375" style="44" hidden="1"/>
    <col min="3339" max="3339" width="12.5703125" style="44" hidden="1"/>
    <col min="3340" max="3340" width="12.7109375" style="44" hidden="1"/>
    <col min="3341" max="3341" width="10" style="44" hidden="1"/>
    <col min="3342" max="3342" width="23.28515625" style="44" hidden="1"/>
    <col min="3343" max="3343" width="11.85546875" style="44" hidden="1"/>
    <col min="3344" max="3344" width="9.7109375" style="44" hidden="1"/>
    <col min="3345" max="3345" width="7" style="44" hidden="1"/>
    <col min="3346" max="3347" width="18.7109375" style="44" hidden="1"/>
    <col min="3348" max="3353" width="11.42578125" style="44" hidden="1"/>
    <col min="3354" max="3354" width="7.140625" style="44" hidden="1"/>
    <col min="3355" max="3355" width="8" style="44" hidden="1"/>
    <col min="3356" max="3356" width="5.85546875" style="44" hidden="1"/>
    <col min="3357" max="3357" width="10.42578125" style="44" hidden="1"/>
    <col min="3358" max="3358" width="24.5703125" style="44" hidden="1"/>
    <col min="3359" max="3359" width="26.5703125" style="44" hidden="1"/>
    <col min="3360" max="3360" width="14.140625" style="44" hidden="1"/>
    <col min="3361" max="3361" width="16" style="44" hidden="1"/>
    <col min="3362" max="3365" width="11.42578125" style="44" hidden="1"/>
    <col min="3366" max="3366" width="13.7109375" style="44" hidden="1"/>
    <col min="3367" max="3367" width="15.42578125" style="44" hidden="1"/>
    <col min="3368" max="3584" width="11.42578125" style="44" hidden="1"/>
    <col min="3585" max="3585" width="2.85546875" style="44" hidden="1"/>
    <col min="3586" max="3586" width="27.42578125" style="44" hidden="1"/>
    <col min="3587" max="3587" width="6.5703125" style="44" hidden="1"/>
    <col min="3588" max="3588" width="9.28515625" style="44" hidden="1"/>
    <col min="3589" max="3589" width="8" style="44" hidden="1"/>
    <col min="3590" max="3590" width="12.140625" style="44" hidden="1"/>
    <col min="3591" max="3591" width="11" style="44" hidden="1"/>
    <col min="3592" max="3592" width="23.42578125" style="44" hidden="1"/>
    <col min="3593" max="3593" width="12.5703125" style="44" hidden="1"/>
    <col min="3594" max="3594" width="12.7109375" style="44" hidden="1"/>
    <col min="3595" max="3595" width="12.5703125" style="44" hidden="1"/>
    <col min="3596" max="3596" width="12.7109375" style="44" hidden="1"/>
    <col min="3597" max="3597" width="10" style="44" hidden="1"/>
    <col min="3598" max="3598" width="23.28515625" style="44" hidden="1"/>
    <col min="3599" max="3599" width="11.85546875" style="44" hidden="1"/>
    <col min="3600" max="3600" width="9.7109375" style="44" hidden="1"/>
    <col min="3601" max="3601" width="7" style="44" hidden="1"/>
    <col min="3602" max="3603" width="18.7109375" style="44" hidden="1"/>
    <col min="3604" max="3609" width="11.42578125" style="44" hidden="1"/>
    <col min="3610" max="3610" width="7.140625" style="44" hidden="1"/>
    <col min="3611" max="3611" width="8" style="44" hidden="1"/>
    <col min="3612" max="3612" width="5.85546875" style="44" hidden="1"/>
    <col min="3613" max="3613" width="10.42578125" style="44" hidden="1"/>
    <col min="3614" max="3614" width="24.5703125" style="44" hidden="1"/>
    <col min="3615" max="3615" width="26.5703125" style="44" hidden="1"/>
    <col min="3616" max="3616" width="14.140625" style="44" hidden="1"/>
    <col min="3617" max="3617" width="16" style="44" hidden="1"/>
    <col min="3618" max="3621" width="11.42578125" style="44" hidden="1"/>
    <col min="3622" max="3622" width="13.7109375" style="44" hidden="1"/>
    <col min="3623" max="3623" width="15.42578125" style="44" hidden="1"/>
    <col min="3624" max="3840" width="11.42578125" style="44" hidden="1"/>
    <col min="3841" max="3841" width="2.85546875" style="44" hidden="1"/>
    <col min="3842" max="3842" width="27.42578125" style="44" hidden="1"/>
    <col min="3843" max="3843" width="6.5703125" style="44" hidden="1"/>
    <col min="3844" max="3844" width="9.28515625" style="44" hidden="1"/>
    <col min="3845" max="3845" width="8" style="44" hidden="1"/>
    <col min="3846" max="3846" width="12.140625" style="44" hidden="1"/>
    <col min="3847" max="3847" width="11" style="44" hidden="1"/>
    <col min="3848" max="3848" width="23.42578125" style="44" hidden="1"/>
    <col min="3849" max="3849" width="12.5703125" style="44" hidden="1"/>
    <col min="3850" max="3850" width="12.7109375" style="44" hidden="1"/>
    <col min="3851" max="3851" width="12.5703125" style="44" hidden="1"/>
    <col min="3852" max="3852" width="12.7109375" style="44" hidden="1"/>
    <col min="3853" max="3853" width="10" style="44" hidden="1"/>
    <col min="3854" max="3854" width="23.28515625" style="44" hidden="1"/>
    <col min="3855" max="3855" width="11.85546875" style="44" hidden="1"/>
    <col min="3856" max="3856" width="9.7109375" style="44" hidden="1"/>
    <col min="3857" max="3857" width="7" style="44" hidden="1"/>
    <col min="3858" max="3859" width="18.7109375" style="44" hidden="1"/>
    <col min="3860" max="3865" width="11.42578125" style="44" hidden="1"/>
    <col min="3866" max="3866" width="7.140625" style="44" hidden="1"/>
    <col min="3867" max="3867" width="8" style="44" hidden="1"/>
    <col min="3868" max="3868" width="5.85546875" style="44" hidden="1"/>
    <col min="3869" max="3869" width="10.42578125" style="44" hidden="1"/>
    <col min="3870" max="3870" width="24.5703125" style="44" hidden="1"/>
    <col min="3871" max="3871" width="26.5703125" style="44" hidden="1"/>
    <col min="3872" max="3872" width="14.140625" style="44" hidden="1"/>
    <col min="3873" max="3873" width="16" style="44" hidden="1"/>
    <col min="3874" max="3877" width="11.42578125" style="44" hidden="1"/>
    <col min="3878" max="3878" width="13.7109375" style="44" hidden="1"/>
    <col min="3879" max="3879" width="15.42578125" style="44" hidden="1"/>
    <col min="3880" max="4096" width="11.42578125" style="44" hidden="1"/>
    <col min="4097" max="4097" width="2.85546875" style="44" hidden="1"/>
    <col min="4098" max="4098" width="27.42578125" style="44" hidden="1"/>
    <col min="4099" max="4099" width="6.5703125" style="44" hidden="1"/>
    <col min="4100" max="4100" width="9.28515625" style="44" hidden="1"/>
    <col min="4101" max="4101" width="8" style="44" hidden="1"/>
    <col min="4102" max="4102" width="12.140625" style="44" hidden="1"/>
    <col min="4103" max="4103" width="11" style="44" hidden="1"/>
    <col min="4104" max="4104" width="23.42578125" style="44" hidden="1"/>
    <col min="4105" max="4105" width="12.5703125" style="44" hidden="1"/>
    <col min="4106" max="4106" width="12.7109375" style="44" hidden="1"/>
    <col min="4107" max="4107" width="12.5703125" style="44" hidden="1"/>
    <col min="4108" max="4108" width="12.7109375" style="44" hidden="1"/>
    <col min="4109" max="4109" width="10" style="44" hidden="1"/>
    <col min="4110" max="4110" width="23.28515625" style="44" hidden="1"/>
    <col min="4111" max="4111" width="11.85546875" style="44" hidden="1"/>
    <col min="4112" max="4112" width="9.7109375" style="44" hidden="1"/>
    <col min="4113" max="4113" width="7" style="44" hidden="1"/>
    <col min="4114" max="4115" width="18.7109375" style="44" hidden="1"/>
    <col min="4116" max="4121" width="11.42578125" style="44" hidden="1"/>
    <col min="4122" max="4122" width="7.140625" style="44" hidden="1"/>
    <col min="4123" max="4123" width="8" style="44" hidden="1"/>
    <col min="4124" max="4124" width="5.85546875" style="44" hidden="1"/>
    <col min="4125" max="4125" width="10.42578125" style="44" hidden="1"/>
    <col min="4126" max="4126" width="24.5703125" style="44" hidden="1"/>
    <col min="4127" max="4127" width="26.5703125" style="44" hidden="1"/>
    <col min="4128" max="4128" width="14.140625" style="44" hidden="1"/>
    <col min="4129" max="4129" width="16" style="44" hidden="1"/>
    <col min="4130" max="4133" width="11.42578125" style="44" hidden="1"/>
    <col min="4134" max="4134" width="13.7109375" style="44" hidden="1"/>
    <col min="4135" max="4135" width="15.42578125" style="44" hidden="1"/>
    <col min="4136" max="4352" width="11.42578125" style="44" hidden="1"/>
    <col min="4353" max="4353" width="2.85546875" style="44" hidden="1"/>
    <col min="4354" max="4354" width="27.42578125" style="44" hidden="1"/>
    <col min="4355" max="4355" width="6.5703125" style="44" hidden="1"/>
    <col min="4356" max="4356" width="9.28515625" style="44" hidden="1"/>
    <col min="4357" max="4357" width="8" style="44" hidden="1"/>
    <col min="4358" max="4358" width="12.140625" style="44" hidden="1"/>
    <col min="4359" max="4359" width="11" style="44" hidden="1"/>
    <col min="4360" max="4360" width="23.42578125" style="44" hidden="1"/>
    <col min="4361" max="4361" width="12.5703125" style="44" hidden="1"/>
    <col min="4362" max="4362" width="12.7109375" style="44" hidden="1"/>
    <col min="4363" max="4363" width="12.5703125" style="44" hidden="1"/>
    <col min="4364" max="4364" width="12.7109375" style="44" hidden="1"/>
    <col min="4365" max="4365" width="10" style="44" hidden="1"/>
    <col min="4366" max="4366" width="23.28515625" style="44" hidden="1"/>
    <col min="4367" max="4367" width="11.85546875" style="44" hidden="1"/>
    <col min="4368" max="4368" width="9.7109375" style="44" hidden="1"/>
    <col min="4369" max="4369" width="7" style="44" hidden="1"/>
    <col min="4370" max="4371" width="18.7109375" style="44" hidden="1"/>
    <col min="4372" max="4377" width="11.42578125" style="44" hidden="1"/>
    <col min="4378" max="4378" width="7.140625" style="44" hidden="1"/>
    <col min="4379" max="4379" width="8" style="44" hidden="1"/>
    <col min="4380" max="4380" width="5.85546875" style="44" hidden="1"/>
    <col min="4381" max="4381" width="10.42578125" style="44" hidden="1"/>
    <col min="4382" max="4382" width="24.5703125" style="44" hidden="1"/>
    <col min="4383" max="4383" width="26.5703125" style="44" hidden="1"/>
    <col min="4384" max="4384" width="14.140625" style="44" hidden="1"/>
    <col min="4385" max="4385" width="16" style="44" hidden="1"/>
    <col min="4386" max="4389" width="11.42578125" style="44" hidden="1"/>
    <col min="4390" max="4390" width="13.7109375" style="44" hidden="1"/>
    <col min="4391" max="4391" width="15.42578125" style="44" hidden="1"/>
    <col min="4392" max="4608" width="11.42578125" style="44" hidden="1"/>
    <col min="4609" max="4609" width="2.85546875" style="44" hidden="1"/>
    <col min="4610" max="4610" width="27.42578125" style="44" hidden="1"/>
    <col min="4611" max="4611" width="6.5703125" style="44" hidden="1"/>
    <col min="4612" max="4612" width="9.28515625" style="44" hidden="1"/>
    <col min="4613" max="4613" width="8" style="44" hidden="1"/>
    <col min="4614" max="4614" width="12.140625" style="44" hidden="1"/>
    <col min="4615" max="4615" width="11" style="44" hidden="1"/>
    <col min="4616" max="4616" width="23.42578125" style="44" hidden="1"/>
    <col min="4617" max="4617" width="12.5703125" style="44" hidden="1"/>
    <col min="4618" max="4618" width="12.7109375" style="44" hidden="1"/>
    <col min="4619" max="4619" width="12.5703125" style="44" hidden="1"/>
    <col min="4620" max="4620" width="12.7109375" style="44" hidden="1"/>
    <col min="4621" max="4621" width="10" style="44" hidden="1"/>
    <col min="4622" max="4622" width="23.28515625" style="44" hidden="1"/>
    <col min="4623" max="4623" width="11.85546875" style="44" hidden="1"/>
    <col min="4624" max="4624" width="9.7109375" style="44" hidden="1"/>
    <col min="4625" max="4625" width="7" style="44" hidden="1"/>
    <col min="4626" max="4627" width="18.7109375" style="44" hidden="1"/>
    <col min="4628" max="4633" width="11.42578125" style="44" hidden="1"/>
    <col min="4634" max="4634" width="7.140625" style="44" hidden="1"/>
    <col min="4635" max="4635" width="8" style="44" hidden="1"/>
    <col min="4636" max="4636" width="5.85546875" style="44" hidden="1"/>
    <col min="4637" max="4637" width="10.42578125" style="44" hidden="1"/>
    <col min="4638" max="4638" width="24.5703125" style="44" hidden="1"/>
    <col min="4639" max="4639" width="26.5703125" style="44" hidden="1"/>
    <col min="4640" max="4640" width="14.140625" style="44" hidden="1"/>
    <col min="4641" max="4641" width="16" style="44" hidden="1"/>
    <col min="4642" max="4645" width="11.42578125" style="44" hidden="1"/>
    <col min="4646" max="4646" width="13.7109375" style="44" hidden="1"/>
    <col min="4647" max="4647" width="15.42578125" style="44" hidden="1"/>
    <col min="4648" max="4864" width="11.42578125" style="44" hidden="1"/>
    <col min="4865" max="4865" width="2.85546875" style="44" hidden="1"/>
    <col min="4866" max="4866" width="27.42578125" style="44" hidden="1"/>
    <col min="4867" max="4867" width="6.5703125" style="44" hidden="1"/>
    <col min="4868" max="4868" width="9.28515625" style="44" hidden="1"/>
    <col min="4869" max="4869" width="8" style="44" hidden="1"/>
    <col min="4870" max="4870" width="12.140625" style="44" hidden="1"/>
    <col min="4871" max="4871" width="11" style="44" hidden="1"/>
    <col min="4872" max="4872" width="23.42578125" style="44" hidden="1"/>
    <col min="4873" max="4873" width="12.5703125" style="44" hidden="1"/>
    <col min="4874" max="4874" width="12.7109375" style="44" hidden="1"/>
    <col min="4875" max="4875" width="12.5703125" style="44" hidden="1"/>
    <col min="4876" max="4876" width="12.7109375" style="44" hidden="1"/>
    <col min="4877" max="4877" width="10" style="44" hidden="1"/>
    <col min="4878" max="4878" width="23.28515625" style="44" hidden="1"/>
    <col min="4879" max="4879" width="11.85546875" style="44" hidden="1"/>
    <col min="4880" max="4880" width="9.7109375" style="44" hidden="1"/>
    <col min="4881" max="4881" width="7" style="44" hidden="1"/>
    <col min="4882" max="4883" width="18.7109375" style="44" hidden="1"/>
    <col min="4884" max="4889" width="11.42578125" style="44" hidden="1"/>
    <col min="4890" max="4890" width="7.140625" style="44" hidden="1"/>
    <col min="4891" max="4891" width="8" style="44" hidden="1"/>
    <col min="4892" max="4892" width="5.85546875" style="44" hidden="1"/>
    <col min="4893" max="4893" width="10.42578125" style="44" hidden="1"/>
    <col min="4894" max="4894" width="24.5703125" style="44" hidden="1"/>
    <col min="4895" max="4895" width="26.5703125" style="44" hidden="1"/>
    <col min="4896" max="4896" width="14.140625" style="44" hidden="1"/>
    <col min="4897" max="4897" width="16" style="44" hidden="1"/>
    <col min="4898" max="4901" width="11.42578125" style="44" hidden="1"/>
    <col min="4902" max="4902" width="13.7109375" style="44" hidden="1"/>
    <col min="4903" max="4903" width="15.42578125" style="44" hidden="1"/>
    <col min="4904" max="5120" width="11.42578125" style="44" hidden="1"/>
    <col min="5121" max="5121" width="2.85546875" style="44" hidden="1"/>
    <col min="5122" max="5122" width="27.42578125" style="44" hidden="1"/>
    <col min="5123" max="5123" width="6.5703125" style="44" hidden="1"/>
    <col min="5124" max="5124" width="9.28515625" style="44" hidden="1"/>
    <col min="5125" max="5125" width="8" style="44" hidden="1"/>
    <col min="5126" max="5126" width="12.140625" style="44" hidden="1"/>
    <col min="5127" max="5127" width="11" style="44" hidden="1"/>
    <col min="5128" max="5128" width="23.42578125" style="44" hidden="1"/>
    <col min="5129" max="5129" width="12.5703125" style="44" hidden="1"/>
    <col min="5130" max="5130" width="12.7109375" style="44" hidden="1"/>
    <col min="5131" max="5131" width="12.5703125" style="44" hidden="1"/>
    <col min="5132" max="5132" width="12.7109375" style="44" hidden="1"/>
    <col min="5133" max="5133" width="10" style="44" hidden="1"/>
    <col min="5134" max="5134" width="23.28515625" style="44" hidden="1"/>
    <col min="5135" max="5135" width="11.85546875" style="44" hidden="1"/>
    <col min="5136" max="5136" width="9.7109375" style="44" hidden="1"/>
    <col min="5137" max="5137" width="7" style="44" hidden="1"/>
    <col min="5138" max="5139" width="18.7109375" style="44" hidden="1"/>
    <col min="5140" max="5145" width="11.42578125" style="44" hidden="1"/>
    <col min="5146" max="5146" width="7.140625" style="44" hidden="1"/>
    <col min="5147" max="5147" width="8" style="44" hidden="1"/>
    <col min="5148" max="5148" width="5.85546875" style="44" hidden="1"/>
    <col min="5149" max="5149" width="10.42578125" style="44" hidden="1"/>
    <col min="5150" max="5150" width="24.5703125" style="44" hidden="1"/>
    <col min="5151" max="5151" width="26.5703125" style="44" hidden="1"/>
    <col min="5152" max="5152" width="14.140625" style="44" hidden="1"/>
    <col min="5153" max="5153" width="16" style="44" hidden="1"/>
    <col min="5154" max="5157" width="11.42578125" style="44" hidden="1"/>
    <col min="5158" max="5158" width="13.7109375" style="44" hidden="1"/>
    <col min="5159" max="5159" width="15.42578125" style="44" hidden="1"/>
    <col min="5160" max="5376" width="11.42578125" style="44" hidden="1"/>
    <col min="5377" max="5377" width="2.85546875" style="44" hidden="1"/>
    <col min="5378" max="5378" width="27.42578125" style="44" hidden="1"/>
    <col min="5379" max="5379" width="6.5703125" style="44" hidden="1"/>
    <col min="5380" max="5380" width="9.28515625" style="44" hidden="1"/>
    <col min="5381" max="5381" width="8" style="44" hidden="1"/>
    <col min="5382" max="5382" width="12.140625" style="44" hidden="1"/>
    <col min="5383" max="5383" width="11" style="44" hidden="1"/>
    <col min="5384" max="5384" width="23.42578125" style="44" hidden="1"/>
    <col min="5385" max="5385" width="12.5703125" style="44" hidden="1"/>
    <col min="5386" max="5386" width="12.7109375" style="44" hidden="1"/>
    <col min="5387" max="5387" width="12.5703125" style="44" hidden="1"/>
    <col min="5388" max="5388" width="12.7109375" style="44" hidden="1"/>
    <col min="5389" max="5389" width="10" style="44" hidden="1"/>
    <col min="5390" max="5390" width="23.28515625" style="44" hidden="1"/>
    <col min="5391" max="5391" width="11.85546875" style="44" hidden="1"/>
    <col min="5392" max="5392" width="9.7109375" style="44" hidden="1"/>
    <col min="5393" max="5393" width="7" style="44" hidden="1"/>
    <col min="5394" max="5395" width="18.7109375" style="44" hidden="1"/>
    <col min="5396" max="5401" width="11.42578125" style="44" hidden="1"/>
    <col min="5402" max="5402" width="7.140625" style="44" hidden="1"/>
    <col min="5403" max="5403" width="8" style="44" hidden="1"/>
    <col min="5404" max="5404" width="5.85546875" style="44" hidden="1"/>
    <col min="5405" max="5405" width="10.42578125" style="44" hidden="1"/>
    <col min="5406" max="5406" width="24.5703125" style="44" hidden="1"/>
    <col min="5407" max="5407" width="26.5703125" style="44" hidden="1"/>
    <col min="5408" max="5408" width="14.140625" style="44" hidden="1"/>
    <col min="5409" max="5409" width="16" style="44" hidden="1"/>
    <col min="5410" max="5413" width="11.42578125" style="44" hidden="1"/>
    <col min="5414" max="5414" width="13.7109375" style="44" hidden="1"/>
    <col min="5415" max="5415" width="15.42578125" style="44" hidden="1"/>
    <col min="5416" max="5632" width="11.42578125" style="44" hidden="1"/>
    <col min="5633" max="5633" width="2.85546875" style="44" hidden="1"/>
    <col min="5634" max="5634" width="27.42578125" style="44" hidden="1"/>
    <col min="5635" max="5635" width="6.5703125" style="44" hidden="1"/>
    <col min="5636" max="5636" width="9.28515625" style="44" hidden="1"/>
    <col min="5637" max="5637" width="8" style="44" hidden="1"/>
    <col min="5638" max="5638" width="12.140625" style="44" hidden="1"/>
    <col min="5639" max="5639" width="11" style="44" hidden="1"/>
    <col min="5640" max="5640" width="23.42578125" style="44" hidden="1"/>
    <col min="5641" max="5641" width="12.5703125" style="44" hidden="1"/>
    <col min="5642" max="5642" width="12.7109375" style="44" hidden="1"/>
    <col min="5643" max="5643" width="12.5703125" style="44" hidden="1"/>
    <col min="5644" max="5644" width="12.7109375" style="44" hidden="1"/>
    <col min="5645" max="5645" width="10" style="44" hidden="1"/>
    <col min="5646" max="5646" width="23.28515625" style="44" hidden="1"/>
    <col min="5647" max="5647" width="11.85546875" style="44" hidden="1"/>
    <col min="5648" max="5648" width="9.7109375" style="44" hidden="1"/>
    <col min="5649" max="5649" width="7" style="44" hidden="1"/>
    <col min="5650" max="5651" width="18.7109375" style="44" hidden="1"/>
    <col min="5652" max="5657" width="11.42578125" style="44" hidden="1"/>
    <col min="5658" max="5658" width="7.140625" style="44" hidden="1"/>
    <col min="5659" max="5659" width="8" style="44" hidden="1"/>
    <col min="5660" max="5660" width="5.85546875" style="44" hidden="1"/>
    <col min="5661" max="5661" width="10.42578125" style="44" hidden="1"/>
    <col min="5662" max="5662" width="24.5703125" style="44" hidden="1"/>
    <col min="5663" max="5663" width="26.5703125" style="44" hidden="1"/>
    <col min="5664" max="5664" width="14.140625" style="44" hidden="1"/>
    <col min="5665" max="5665" width="16" style="44" hidden="1"/>
    <col min="5666" max="5669" width="11.42578125" style="44" hidden="1"/>
    <col min="5670" max="5670" width="13.7109375" style="44" hidden="1"/>
    <col min="5671" max="5671" width="15.42578125" style="44" hidden="1"/>
    <col min="5672" max="5888" width="11.42578125" style="44" hidden="1"/>
    <col min="5889" max="5889" width="2.85546875" style="44" hidden="1"/>
    <col min="5890" max="5890" width="27.42578125" style="44" hidden="1"/>
    <col min="5891" max="5891" width="6.5703125" style="44" hidden="1"/>
    <col min="5892" max="5892" width="9.28515625" style="44" hidden="1"/>
    <col min="5893" max="5893" width="8" style="44" hidden="1"/>
    <col min="5894" max="5894" width="12.140625" style="44" hidden="1"/>
    <col min="5895" max="5895" width="11" style="44" hidden="1"/>
    <col min="5896" max="5896" width="23.42578125" style="44" hidden="1"/>
    <col min="5897" max="5897" width="12.5703125" style="44" hidden="1"/>
    <col min="5898" max="5898" width="12.7109375" style="44" hidden="1"/>
    <col min="5899" max="5899" width="12.5703125" style="44" hidden="1"/>
    <col min="5900" max="5900" width="12.7109375" style="44" hidden="1"/>
    <col min="5901" max="5901" width="10" style="44" hidden="1"/>
    <col min="5902" max="5902" width="23.28515625" style="44" hidden="1"/>
    <col min="5903" max="5903" width="11.85546875" style="44" hidden="1"/>
    <col min="5904" max="5904" width="9.7109375" style="44" hidden="1"/>
    <col min="5905" max="5905" width="7" style="44" hidden="1"/>
    <col min="5906" max="5907" width="18.7109375" style="44" hidden="1"/>
    <col min="5908" max="5913" width="11.42578125" style="44" hidden="1"/>
    <col min="5914" max="5914" width="7.140625" style="44" hidden="1"/>
    <col min="5915" max="5915" width="8" style="44" hidden="1"/>
    <col min="5916" max="5916" width="5.85546875" style="44" hidden="1"/>
    <col min="5917" max="5917" width="10.42578125" style="44" hidden="1"/>
    <col min="5918" max="5918" width="24.5703125" style="44" hidden="1"/>
    <col min="5919" max="5919" width="26.5703125" style="44" hidden="1"/>
    <col min="5920" max="5920" width="14.140625" style="44" hidden="1"/>
    <col min="5921" max="5921" width="16" style="44" hidden="1"/>
    <col min="5922" max="5925" width="11.42578125" style="44" hidden="1"/>
    <col min="5926" max="5926" width="13.7109375" style="44" hidden="1"/>
    <col min="5927" max="5927" width="15.42578125" style="44" hidden="1"/>
    <col min="5928" max="6144" width="11.42578125" style="44" hidden="1"/>
    <col min="6145" max="6145" width="2.85546875" style="44" hidden="1"/>
    <col min="6146" max="6146" width="27.42578125" style="44" hidden="1"/>
    <col min="6147" max="6147" width="6.5703125" style="44" hidden="1"/>
    <col min="6148" max="6148" width="9.28515625" style="44" hidden="1"/>
    <col min="6149" max="6149" width="8" style="44" hidden="1"/>
    <col min="6150" max="6150" width="12.140625" style="44" hidden="1"/>
    <col min="6151" max="6151" width="11" style="44" hidden="1"/>
    <col min="6152" max="6152" width="23.42578125" style="44" hidden="1"/>
    <col min="6153" max="6153" width="12.5703125" style="44" hidden="1"/>
    <col min="6154" max="6154" width="12.7109375" style="44" hidden="1"/>
    <col min="6155" max="6155" width="12.5703125" style="44" hidden="1"/>
    <col min="6156" max="6156" width="12.7109375" style="44" hidden="1"/>
    <col min="6157" max="6157" width="10" style="44" hidden="1"/>
    <col min="6158" max="6158" width="23.28515625" style="44" hidden="1"/>
    <col min="6159" max="6159" width="11.85546875" style="44" hidden="1"/>
    <col min="6160" max="6160" width="9.7109375" style="44" hidden="1"/>
    <col min="6161" max="6161" width="7" style="44" hidden="1"/>
    <col min="6162" max="6163" width="18.7109375" style="44" hidden="1"/>
    <col min="6164" max="6169" width="11.42578125" style="44" hidden="1"/>
    <col min="6170" max="6170" width="7.140625" style="44" hidden="1"/>
    <col min="6171" max="6171" width="8" style="44" hidden="1"/>
    <col min="6172" max="6172" width="5.85546875" style="44" hidden="1"/>
    <col min="6173" max="6173" width="10.42578125" style="44" hidden="1"/>
    <col min="6174" max="6174" width="24.5703125" style="44" hidden="1"/>
    <col min="6175" max="6175" width="26.5703125" style="44" hidden="1"/>
    <col min="6176" max="6176" width="14.140625" style="44" hidden="1"/>
    <col min="6177" max="6177" width="16" style="44" hidden="1"/>
    <col min="6178" max="6181" width="11.42578125" style="44" hidden="1"/>
    <col min="6182" max="6182" width="13.7109375" style="44" hidden="1"/>
    <col min="6183" max="6183" width="15.42578125" style="44" hidden="1"/>
    <col min="6184" max="6400" width="11.42578125" style="44" hidden="1"/>
    <col min="6401" max="6401" width="2.85546875" style="44" hidden="1"/>
    <col min="6402" max="6402" width="27.42578125" style="44" hidden="1"/>
    <col min="6403" max="6403" width="6.5703125" style="44" hidden="1"/>
    <col min="6404" max="6404" width="9.28515625" style="44" hidden="1"/>
    <col min="6405" max="6405" width="8" style="44" hidden="1"/>
    <col min="6406" max="6406" width="12.140625" style="44" hidden="1"/>
    <col min="6407" max="6407" width="11" style="44" hidden="1"/>
    <col min="6408" max="6408" width="23.42578125" style="44" hidden="1"/>
    <col min="6409" max="6409" width="12.5703125" style="44" hidden="1"/>
    <col min="6410" max="6410" width="12.7109375" style="44" hidden="1"/>
    <col min="6411" max="6411" width="12.5703125" style="44" hidden="1"/>
    <col min="6412" max="6412" width="12.7109375" style="44" hidden="1"/>
    <col min="6413" max="6413" width="10" style="44" hidden="1"/>
    <col min="6414" max="6414" width="23.28515625" style="44" hidden="1"/>
    <col min="6415" max="6415" width="11.85546875" style="44" hidden="1"/>
    <col min="6416" max="6416" width="9.7109375" style="44" hidden="1"/>
    <col min="6417" max="6417" width="7" style="44" hidden="1"/>
    <col min="6418" max="6419" width="18.7109375" style="44" hidden="1"/>
    <col min="6420" max="6425" width="11.42578125" style="44" hidden="1"/>
    <col min="6426" max="6426" width="7.140625" style="44" hidden="1"/>
    <col min="6427" max="6427" width="8" style="44" hidden="1"/>
    <col min="6428" max="6428" width="5.85546875" style="44" hidden="1"/>
    <col min="6429" max="6429" width="10.42578125" style="44" hidden="1"/>
    <col min="6430" max="6430" width="24.5703125" style="44" hidden="1"/>
    <col min="6431" max="6431" width="26.5703125" style="44" hidden="1"/>
    <col min="6432" max="6432" width="14.140625" style="44" hidden="1"/>
    <col min="6433" max="6433" width="16" style="44" hidden="1"/>
    <col min="6434" max="6437" width="11.42578125" style="44" hidden="1"/>
    <col min="6438" max="6438" width="13.7109375" style="44" hidden="1"/>
    <col min="6439" max="6439" width="15.42578125" style="44" hidden="1"/>
    <col min="6440" max="6656" width="11.42578125" style="44" hidden="1"/>
    <col min="6657" max="6657" width="2.85546875" style="44" hidden="1"/>
    <col min="6658" max="6658" width="27.42578125" style="44" hidden="1"/>
    <col min="6659" max="6659" width="6.5703125" style="44" hidden="1"/>
    <col min="6660" max="6660" width="9.28515625" style="44" hidden="1"/>
    <col min="6661" max="6661" width="8" style="44" hidden="1"/>
    <col min="6662" max="6662" width="12.140625" style="44" hidden="1"/>
    <col min="6663" max="6663" width="11" style="44" hidden="1"/>
    <col min="6664" max="6664" width="23.42578125" style="44" hidden="1"/>
    <col min="6665" max="6665" width="12.5703125" style="44" hidden="1"/>
    <col min="6666" max="6666" width="12.7109375" style="44" hidden="1"/>
    <col min="6667" max="6667" width="12.5703125" style="44" hidden="1"/>
    <col min="6668" max="6668" width="12.7109375" style="44" hidden="1"/>
    <col min="6669" max="6669" width="10" style="44" hidden="1"/>
    <col min="6670" max="6670" width="23.28515625" style="44" hidden="1"/>
    <col min="6671" max="6671" width="11.85546875" style="44" hidden="1"/>
    <col min="6672" max="6672" width="9.7109375" style="44" hidden="1"/>
    <col min="6673" max="6673" width="7" style="44" hidden="1"/>
    <col min="6674" max="6675" width="18.7109375" style="44" hidden="1"/>
    <col min="6676" max="6681" width="11.42578125" style="44" hidden="1"/>
    <col min="6682" max="6682" width="7.140625" style="44" hidden="1"/>
    <col min="6683" max="6683" width="8" style="44" hidden="1"/>
    <col min="6684" max="6684" width="5.85546875" style="44" hidden="1"/>
    <col min="6685" max="6685" width="10.42578125" style="44" hidden="1"/>
    <col min="6686" max="6686" width="24.5703125" style="44" hidden="1"/>
    <col min="6687" max="6687" width="26.5703125" style="44" hidden="1"/>
    <col min="6688" max="6688" width="14.140625" style="44" hidden="1"/>
    <col min="6689" max="6689" width="16" style="44" hidden="1"/>
    <col min="6690" max="6693" width="11.42578125" style="44" hidden="1"/>
    <col min="6694" max="6694" width="13.7109375" style="44" hidden="1"/>
    <col min="6695" max="6695" width="15.42578125" style="44" hidden="1"/>
    <col min="6696" max="6912" width="11.42578125" style="44" hidden="1"/>
    <col min="6913" max="6913" width="2.85546875" style="44" hidden="1"/>
    <col min="6914" max="6914" width="27.42578125" style="44" hidden="1"/>
    <col min="6915" max="6915" width="6.5703125" style="44" hidden="1"/>
    <col min="6916" max="6916" width="9.28515625" style="44" hidden="1"/>
    <col min="6917" max="6917" width="8" style="44" hidden="1"/>
    <col min="6918" max="6918" width="12.140625" style="44" hidden="1"/>
    <col min="6919" max="6919" width="11" style="44" hidden="1"/>
    <col min="6920" max="6920" width="23.42578125" style="44" hidden="1"/>
    <col min="6921" max="6921" width="12.5703125" style="44" hidden="1"/>
    <col min="6922" max="6922" width="12.7109375" style="44" hidden="1"/>
    <col min="6923" max="6923" width="12.5703125" style="44" hidden="1"/>
    <col min="6924" max="6924" width="12.7109375" style="44" hidden="1"/>
    <col min="6925" max="6925" width="10" style="44" hidden="1"/>
    <col min="6926" max="6926" width="23.28515625" style="44" hidden="1"/>
    <col min="6927" max="6927" width="11.85546875" style="44" hidden="1"/>
    <col min="6928" max="6928" width="9.7109375" style="44" hidden="1"/>
    <col min="6929" max="6929" width="7" style="44" hidden="1"/>
    <col min="6930" max="6931" width="18.7109375" style="44" hidden="1"/>
    <col min="6932" max="6937" width="11.42578125" style="44" hidden="1"/>
    <col min="6938" max="6938" width="7.140625" style="44" hidden="1"/>
    <col min="6939" max="6939" width="8" style="44" hidden="1"/>
    <col min="6940" max="6940" width="5.85546875" style="44" hidden="1"/>
    <col min="6941" max="6941" width="10.42578125" style="44" hidden="1"/>
    <col min="6942" max="6942" width="24.5703125" style="44" hidden="1"/>
    <col min="6943" max="6943" width="26.5703125" style="44" hidden="1"/>
    <col min="6944" max="6944" width="14.140625" style="44" hidden="1"/>
    <col min="6945" max="6945" width="16" style="44" hidden="1"/>
    <col min="6946" max="6949" width="11.42578125" style="44" hidden="1"/>
    <col min="6950" max="6950" width="13.7109375" style="44" hidden="1"/>
    <col min="6951" max="6951" width="15.42578125" style="44" hidden="1"/>
    <col min="6952" max="7168" width="11.42578125" style="44" hidden="1"/>
    <col min="7169" max="7169" width="2.85546875" style="44" hidden="1"/>
    <col min="7170" max="7170" width="27.42578125" style="44" hidden="1"/>
    <col min="7171" max="7171" width="6.5703125" style="44" hidden="1"/>
    <col min="7172" max="7172" width="9.28515625" style="44" hidden="1"/>
    <col min="7173" max="7173" width="8" style="44" hidden="1"/>
    <col min="7174" max="7174" width="12.140625" style="44" hidden="1"/>
    <col min="7175" max="7175" width="11" style="44" hidden="1"/>
    <col min="7176" max="7176" width="23.42578125" style="44" hidden="1"/>
    <col min="7177" max="7177" width="12.5703125" style="44" hidden="1"/>
    <col min="7178" max="7178" width="12.7109375" style="44" hidden="1"/>
    <col min="7179" max="7179" width="12.5703125" style="44" hidden="1"/>
    <col min="7180" max="7180" width="12.7109375" style="44" hidden="1"/>
    <col min="7181" max="7181" width="10" style="44" hidden="1"/>
    <col min="7182" max="7182" width="23.28515625" style="44" hidden="1"/>
    <col min="7183" max="7183" width="11.85546875" style="44" hidden="1"/>
    <col min="7184" max="7184" width="9.7109375" style="44" hidden="1"/>
    <col min="7185" max="7185" width="7" style="44" hidden="1"/>
    <col min="7186" max="7187" width="18.7109375" style="44" hidden="1"/>
    <col min="7188" max="7193" width="11.42578125" style="44" hidden="1"/>
    <col min="7194" max="7194" width="7.140625" style="44" hidden="1"/>
    <col min="7195" max="7195" width="8" style="44" hidden="1"/>
    <col min="7196" max="7196" width="5.85546875" style="44" hidden="1"/>
    <col min="7197" max="7197" width="10.42578125" style="44" hidden="1"/>
    <col min="7198" max="7198" width="24.5703125" style="44" hidden="1"/>
    <col min="7199" max="7199" width="26.5703125" style="44" hidden="1"/>
    <col min="7200" max="7200" width="14.140625" style="44" hidden="1"/>
    <col min="7201" max="7201" width="16" style="44" hidden="1"/>
    <col min="7202" max="7205" width="11.42578125" style="44" hidden="1"/>
    <col min="7206" max="7206" width="13.7109375" style="44" hidden="1"/>
    <col min="7207" max="7207" width="15.42578125" style="44" hidden="1"/>
    <col min="7208" max="7424" width="11.42578125" style="44" hidden="1"/>
    <col min="7425" max="7425" width="2.85546875" style="44" hidden="1"/>
    <col min="7426" max="7426" width="27.42578125" style="44" hidden="1"/>
    <col min="7427" max="7427" width="6.5703125" style="44" hidden="1"/>
    <col min="7428" max="7428" width="9.28515625" style="44" hidden="1"/>
    <col min="7429" max="7429" width="8" style="44" hidden="1"/>
    <col min="7430" max="7430" width="12.140625" style="44" hidden="1"/>
    <col min="7431" max="7431" width="11" style="44" hidden="1"/>
    <col min="7432" max="7432" width="23.42578125" style="44" hidden="1"/>
    <col min="7433" max="7433" width="12.5703125" style="44" hidden="1"/>
    <col min="7434" max="7434" width="12.7109375" style="44" hidden="1"/>
    <col min="7435" max="7435" width="12.5703125" style="44" hidden="1"/>
    <col min="7436" max="7436" width="12.7109375" style="44" hidden="1"/>
    <col min="7437" max="7437" width="10" style="44" hidden="1"/>
    <col min="7438" max="7438" width="23.28515625" style="44" hidden="1"/>
    <col min="7439" max="7439" width="11.85546875" style="44" hidden="1"/>
    <col min="7440" max="7440" width="9.7109375" style="44" hidden="1"/>
    <col min="7441" max="7441" width="7" style="44" hidden="1"/>
    <col min="7442" max="7443" width="18.7109375" style="44" hidden="1"/>
    <col min="7444" max="7449" width="11.42578125" style="44" hidden="1"/>
    <col min="7450" max="7450" width="7.140625" style="44" hidden="1"/>
    <col min="7451" max="7451" width="8" style="44" hidden="1"/>
    <col min="7452" max="7452" width="5.85546875" style="44" hidden="1"/>
    <col min="7453" max="7453" width="10.42578125" style="44" hidden="1"/>
    <col min="7454" max="7454" width="24.5703125" style="44" hidden="1"/>
    <col min="7455" max="7455" width="26.5703125" style="44" hidden="1"/>
    <col min="7456" max="7456" width="14.140625" style="44" hidden="1"/>
    <col min="7457" max="7457" width="16" style="44" hidden="1"/>
    <col min="7458" max="7461" width="11.42578125" style="44" hidden="1"/>
    <col min="7462" max="7462" width="13.7109375" style="44" hidden="1"/>
    <col min="7463" max="7463" width="15.42578125" style="44" hidden="1"/>
    <col min="7464" max="7680" width="11.42578125" style="44" hidden="1"/>
    <col min="7681" max="7681" width="2.85546875" style="44" hidden="1"/>
    <col min="7682" max="7682" width="27.42578125" style="44" hidden="1"/>
    <col min="7683" max="7683" width="6.5703125" style="44" hidden="1"/>
    <col min="7684" max="7684" width="9.28515625" style="44" hidden="1"/>
    <col min="7685" max="7685" width="8" style="44" hidden="1"/>
    <col min="7686" max="7686" width="12.140625" style="44" hidden="1"/>
    <col min="7687" max="7687" width="11" style="44" hidden="1"/>
    <col min="7688" max="7688" width="23.42578125" style="44" hidden="1"/>
    <col min="7689" max="7689" width="12.5703125" style="44" hidden="1"/>
    <col min="7690" max="7690" width="12.7109375" style="44" hidden="1"/>
    <col min="7691" max="7691" width="12.5703125" style="44" hidden="1"/>
    <col min="7692" max="7692" width="12.7109375" style="44" hidden="1"/>
    <col min="7693" max="7693" width="10" style="44" hidden="1"/>
    <col min="7694" max="7694" width="23.28515625" style="44" hidden="1"/>
    <col min="7695" max="7695" width="11.85546875" style="44" hidden="1"/>
    <col min="7696" max="7696" width="9.7109375" style="44" hidden="1"/>
    <col min="7697" max="7697" width="7" style="44" hidden="1"/>
    <col min="7698" max="7699" width="18.7109375" style="44" hidden="1"/>
    <col min="7700" max="7705" width="11.42578125" style="44" hidden="1"/>
    <col min="7706" max="7706" width="7.140625" style="44" hidden="1"/>
    <col min="7707" max="7707" width="8" style="44" hidden="1"/>
    <col min="7708" max="7708" width="5.85546875" style="44" hidden="1"/>
    <col min="7709" max="7709" width="10.42578125" style="44" hidden="1"/>
    <col min="7710" max="7710" width="24.5703125" style="44" hidden="1"/>
    <col min="7711" max="7711" width="26.5703125" style="44" hidden="1"/>
    <col min="7712" max="7712" width="14.140625" style="44" hidden="1"/>
    <col min="7713" max="7713" width="16" style="44" hidden="1"/>
    <col min="7714" max="7717" width="11.42578125" style="44" hidden="1"/>
    <col min="7718" max="7718" width="13.7109375" style="44" hidden="1"/>
    <col min="7719" max="7719" width="15.42578125" style="44" hidden="1"/>
    <col min="7720" max="7936" width="11.42578125" style="44" hidden="1"/>
    <col min="7937" max="7937" width="2.85546875" style="44" hidden="1"/>
    <col min="7938" max="7938" width="27.42578125" style="44" hidden="1"/>
    <col min="7939" max="7939" width="6.5703125" style="44" hidden="1"/>
    <col min="7940" max="7940" width="9.28515625" style="44" hidden="1"/>
    <col min="7941" max="7941" width="8" style="44" hidden="1"/>
    <col min="7942" max="7942" width="12.140625" style="44" hidden="1"/>
    <col min="7943" max="7943" width="11" style="44" hidden="1"/>
    <col min="7944" max="7944" width="23.42578125" style="44" hidden="1"/>
    <col min="7945" max="7945" width="12.5703125" style="44" hidden="1"/>
    <col min="7946" max="7946" width="12.7109375" style="44" hidden="1"/>
    <col min="7947" max="7947" width="12.5703125" style="44" hidden="1"/>
    <col min="7948" max="7948" width="12.7109375" style="44" hidden="1"/>
    <col min="7949" max="7949" width="10" style="44" hidden="1"/>
    <col min="7950" max="7950" width="23.28515625" style="44" hidden="1"/>
    <col min="7951" max="7951" width="11.85546875" style="44" hidden="1"/>
    <col min="7952" max="7952" width="9.7109375" style="44" hidden="1"/>
    <col min="7953" max="7953" width="7" style="44" hidden="1"/>
    <col min="7954" max="7955" width="18.7109375" style="44" hidden="1"/>
    <col min="7956" max="7961" width="11.42578125" style="44" hidden="1"/>
    <col min="7962" max="7962" width="7.140625" style="44" hidden="1"/>
    <col min="7963" max="7963" width="8" style="44" hidden="1"/>
    <col min="7964" max="7964" width="5.85546875" style="44" hidden="1"/>
    <col min="7965" max="7965" width="10.42578125" style="44" hidden="1"/>
    <col min="7966" max="7966" width="24.5703125" style="44" hidden="1"/>
    <col min="7967" max="7967" width="26.5703125" style="44" hidden="1"/>
    <col min="7968" max="7968" width="14.140625" style="44" hidden="1"/>
    <col min="7969" max="7969" width="16" style="44" hidden="1"/>
    <col min="7970" max="7973" width="11.42578125" style="44" hidden="1"/>
    <col min="7974" max="7974" width="13.7109375" style="44" hidden="1"/>
    <col min="7975" max="7975" width="15.42578125" style="44" hidden="1"/>
    <col min="7976" max="8192" width="11.42578125" style="44" hidden="1"/>
    <col min="8193" max="8193" width="2.85546875" style="44" hidden="1"/>
    <col min="8194" max="8194" width="27.42578125" style="44" hidden="1"/>
    <col min="8195" max="8195" width="6.5703125" style="44" hidden="1"/>
    <col min="8196" max="8196" width="9.28515625" style="44" hidden="1"/>
    <col min="8197" max="8197" width="8" style="44" hidden="1"/>
    <col min="8198" max="8198" width="12.140625" style="44" hidden="1"/>
    <col min="8199" max="8199" width="11" style="44" hidden="1"/>
    <col min="8200" max="8200" width="23.42578125" style="44" hidden="1"/>
    <col min="8201" max="8201" width="12.5703125" style="44" hidden="1"/>
    <col min="8202" max="8202" width="12.7109375" style="44" hidden="1"/>
    <col min="8203" max="8203" width="12.5703125" style="44" hidden="1"/>
    <col min="8204" max="8204" width="12.7109375" style="44" hidden="1"/>
    <col min="8205" max="8205" width="10" style="44" hidden="1"/>
    <col min="8206" max="8206" width="23.28515625" style="44" hidden="1"/>
    <col min="8207" max="8207" width="11.85546875" style="44" hidden="1"/>
    <col min="8208" max="8208" width="9.7109375" style="44" hidden="1"/>
    <col min="8209" max="8209" width="7" style="44" hidden="1"/>
    <col min="8210" max="8211" width="18.7109375" style="44" hidden="1"/>
    <col min="8212" max="8217" width="11.42578125" style="44" hidden="1"/>
    <col min="8218" max="8218" width="7.140625" style="44" hidden="1"/>
    <col min="8219" max="8219" width="8" style="44" hidden="1"/>
    <col min="8220" max="8220" width="5.85546875" style="44" hidden="1"/>
    <col min="8221" max="8221" width="10.42578125" style="44" hidden="1"/>
    <col min="8222" max="8222" width="24.5703125" style="44" hidden="1"/>
    <col min="8223" max="8223" width="26.5703125" style="44" hidden="1"/>
    <col min="8224" max="8224" width="14.140625" style="44" hidden="1"/>
    <col min="8225" max="8225" width="16" style="44" hidden="1"/>
    <col min="8226" max="8229" width="11.42578125" style="44" hidden="1"/>
    <col min="8230" max="8230" width="13.7109375" style="44" hidden="1"/>
    <col min="8231" max="8231" width="15.42578125" style="44" hidden="1"/>
    <col min="8232" max="8448" width="11.42578125" style="44" hidden="1"/>
    <col min="8449" max="8449" width="2.85546875" style="44" hidden="1"/>
    <col min="8450" max="8450" width="27.42578125" style="44" hidden="1"/>
    <col min="8451" max="8451" width="6.5703125" style="44" hidden="1"/>
    <col min="8452" max="8452" width="9.28515625" style="44" hidden="1"/>
    <col min="8453" max="8453" width="8" style="44" hidden="1"/>
    <col min="8454" max="8454" width="12.140625" style="44" hidden="1"/>
    <col min="8455" max="8455" width="11" style="44" hidden="1"/>
    <col min="8456" max="8456" width="23.42578125" style="44" hidden="1"/>
    <col min="8457" max="8457" width="12.5703125" style="44" hidden="1"/>
    <col min="8458" max="8458" width="12.7109375" style="44" hidden="1"/>
    <col min="8459" max="8459" width="12.5703125" style="44" hidden="1"/>
    <col min="8460" max="8460" width="12.7109375" style="44" hidden="1"/>
    <col min="8461" max="8461" width="10" style="44" hidden="1"/>
    <col min="8462" max="8462" width="23.28515625" style="44" hidden="1"/>
    <col min="8463" max="8463" width="11.85546875" style="44" hidden="1"/>
    <col min="8464" max="8464" width="9.7109375" style="44" hidden="1"/>
    <col min="8465" max="8465" width="7" style="44" hidden="1"/>
    <col min="8466" max="8467" width="18.7109375" style="44" hidden="1"/>
    <col min="8468" max="8473" width="11.42578125" style="44" hidden="1"/>
    <col min="8474" max="8474" width="7.140625" style="44" hidden="1"/>
    <col min="8475" max="8475" width="8" style="44" hidden="1"/>
    <col min="8476" max="8476" width="5.85546875" style="44" hidden="1"/>
    <col min="8477" max="8477" width="10.42578125" style="44" hidden="1"/>
    <col min="8478" max="8478" width="24.5703125" style="44" hidden="1"/>
    <col min="8479" max="8479" width="26.5703125" style="44" hidden="1"/>
    <col min="8480" max="8480" width="14.140625" style="44" hidden="1"/>
    <col min="8481" max="8481" width="16" style="44" hidden="1"/>
    <col min="8482" max="8485" width="11.42578125" style="44" hidden="1"/>
    <col min="8486" max="8486" width="13.7109375" style="44" hidden="1"/>
    <col min="8487" max="8487" width="15.42578125" style="44" hidden="1"/>
    <col min="8488" max="8704" width="11.42578125" style="44" hidden="1"/>
    <col min="8705" max="8705" width="2.85546875" style="44" hidden="1"/>
    <col min="8706" max="8706" width="27.42578125" style="44" hidden="1"/>
    <col min="8707" max="8707" width="6.5703125" style="44" hidden="1"/>
    <col min="8708" max="8708" width="9.28515625" style="44" hidden="1"/>
    <col min="8709" max="8709" width="8" style="44" hidden="1"/>
    <col min="8710" max="8710" width="12.140625" style="44" hidden="1"/>
    <col min="8711" max="8711" width="11" style="44" hidden="1"/>
    <col min="8712" max="8712" width="23.42578125" style="44" hidden="1"/>
    <col min="8713" max="8713" width="12.5703125" style="44" hidden="1"/>
    <col min="8714" max="8714" width="12.7109375" style="44" hidden="1"/>
    <col min="8715" max="8715" width="12.5703125" style="44" hidden="1"/>
    <col min="8716" max="8716" width="12.7109375" style="44" hidden="1"/>
    <col min="8717" max="8717" width="10" style="44" hidden="1"/>
    <col min="8718" max="8718" width="23.28515625" style="44" hidden="1"/>
    <col min="8719" max="8719" width="11.85546875" style="44" hidden="1"/>
    <col min="8720" max="8720" width="9.7109375" style="44" hidden="1"/>
    <col min="8721" max="8721" width="7" style="44" hidden="1"/>
    <col min="8722" max="8723" width="18.7109375" style="44" hidden="1"/>
    <col min="8724" max="8729" width="11.42578125" style="44" hidden="1"/>
    <col min="8730" max="8730" width="7.140625" style="44" hidden="1"/>
    <col min="8731" max="8731" width="8" style="44" hidden="1"/>
    <col min="8732" max="8732" width="5.85546875" style="44" hidden="1"/>
    <col min="8733" max="8733" width="10.42578125" style="44" hidden="1"/>
    <col min="8734" max="8734" width="24.5703125" style="44" hidden="1"/>
    <col min="8735" max="8735" width="26.5703125" style="44" hidden="1"/>
    <col min="8736" max="8736" width="14.140625" style="44" hidden="1"/>
    <col min="8737" max="8737" width="16" style="44" hidden="1"/>
    <col min="8738" max="8741" width="11.42578125" style="44" hidden="1"/>
    <col min="8742" max="8742" width="13.7109375" style="44" hidden="1"/>
    <col min="8743" max="8743" width="15.42578125" style="44" hidden="1"/>
    <col min="8744" max="8960" width="11.42578125" style="44" hidden="1"/>
    <col min="8961" max="8961" width="2.85546875" style="44" hidden="1"/>
    <col min="8962" max="8962" width="27.42578125" style="44" hidden="1"/>
    <col min="8963" max="8963" width="6.5703125" style="44" hidden="1"/>
    <col min="8964" max="8964" width="9.28515625" style="44" hidden="1"/>
    <col min="8965" max="8965" width="8" style="44" hidden="1"/>
    <col min="8966" max="8966" width="12.140625" style="44" hidden="1"/>
    <col min="8967" max="8967" width="11" style="44" hidden="1"/>
    <col min="8968" max="8968" width="23.42578125" style="44" hidden="1"/>
    <col min="8969" max="8969" width="12.5703125" style="44" hidden="1"/>
    <col min="8970" max="8970" width="12.7109375" style="44" hidden="1"/>
    <col min="8971" max="8971" width="12.5703125" style="44" hidden="1"/>
    <col min="8972" max="8972" width="12.7109375" style="44" hidden="1"/>
    <col min="8973" max="8973" width="10" style="44" hidden="1"/>
    <col min="8974" max="8974" width="23.28515625" style="44" hidden="1"/>
    <col min="8975" max="8975" width="11.85546875" style="44" hidden="1"/>
    <col min="8976" max="8976" width="9.7109375" style="44" hidden="1"/>
    <col min="8977" max="8977" width="7" style="44" hidden="1"/>
    <col min="8978" max="8979" width="18.7109375" style="44" hidden="1"/>
    <col min="8980" max="8985" width="11.42578125" style="44" hidden="1"/>
    <col min="8986" max="8986" width="7.140625" style="44" hidden="1"/>
    <col min="8987" max="8987" width="8" style="44" hidden="1"/>
    <col min="8988" max="8988" width="5.85546875" style="44" hidden="1"/>
    <col min="8989" max="8989" width="10.42578125" style="44" hidden="1"/>
    <col min="8990" max="8990" width="24.5703125" style="44" hidden="1"/>
    <col min="8991" max="8991" width="26.5703125" style="44" hidden="1"/>
    <col min="8992" max="8992" width="14.140625" style="44" hidden="1"/>
    <col min="8993" max="8993" width="16" style="44" hidden="1"/>
    <col min="8994" max="8997" width="11.42578125" style="44" hidden="1"/>
    <col min="8998" max="8998" width="13.7109375" style="44" hidden="1"/>
    <col min="8999" max="8999" width="15.42578125" style="44" hidden="1"/>
    <col min="9000" max="9216" width="11.42578125" style="44" hidden="1"/>
    <col min="9217" max="9217" width="2.85546875" style="44" hidden="1"/>
    <col min="9218" max="9218" width="27.42578125" style="44" hidden="1"/>
    <col min="9219" max="9219" width="6.5703125" style="44" hidden="1"/>
    <col min="9220" max="9220" width="9.28515625" style="44" hidden="1"/>
    <col min="9221" max="9221" width="8" style="44" hidden="1"/>
    <col min="9222" max="9222" width="12.140625" style="44" hidden="1"/>
    <col min="9223" max="9223" width="11" style="44" hidden="1"/>
    <col min="9224" max="9224" width="23.42578125" style="44" hidden="1"/>
    <col min="9225" max="9225" width="12.5703125" style="44" hidden="1"/>
    <col min="9226" max="9226" width="12.7109375" style="44" hidden="1"/>
    <col min="9227" max="9227" width="12.5703125" style="44" hidden="1"/>
    <col min="9228" max="9228" width="12.7109375" style="44" hidden="1"/>
    <col min="9229" max="9229" width="10" style="44" hidden="1"/>
    <col min="9230" max="9230" width="23.28515625" style="44" hidden="1"/>
    <col min="9231" max="9231" width="11.85546875" style="44" hidden="1"/>
    <col min="9232" max="9232" width="9.7109375" style="44" hidden="1"/>
    <col min="9233" max="9233" width="7" style="44" hidden="1"/>
    <col min="9234" max="9235" width="18.7109375" style="44" hidden="1"/>
    <col min="9236" max="9241" width="11.42578125" style="44" hidden="1"/>
    <col min="9242" max="9242" width="7.140625" style="44" hidden="1"/>
    <col min="9243" max="9243" width="8" style="44" hidden="1"/>
    <col min="9244" max="9244" width="5.85546875" style="44" hidden="1"/>
    <col min="9245" max="9245" width="10.42578125" style="44" hidden="1"/>
    <col min="9246" max="9246" width="24.5703125" style="44" hidden="1"/>
    <col min="9247" max="9247" width="26.5703125" style="44" hidden="1"/>
    <col min="9248" max="9248" width="14.140625" style="44" hidden="1"/>
    <col min="9249" max="9249" width="16" style="44" hidden="1"/>
    <col min="9250" max="9253" width="11.42578125" style="44" hidden="1"/>
    <col min="9254" max="9254" width="13.7109375" style="44" hidden="1"/>
    <col min="9255" max="9255" width="15.42578125" style="44" hidden="1"/>
    <col min="9256" max="9472" width="11.42578125" style="44" hidden="1"/>
    <col min="9473" max="9473" width="2.85546875" style="44" hidden="1"/>
    <col min="9474" max="9474" width="27.42578125" style="44" hidden="1"/>
    <col min="9475" max="9475" width="6.5703125" style="44" hidden="1"/>
    <col min="9476" max="9476" width="9.28515625" style="44" hidden="1"/>
    <col min="9477" max="9477" width="8" style="44" hidden="1"/>
    <col min="9478" max="9478" width="12.140625" style="44" hidden="1"/>
    <col min="9479" max="9479" width="11" style="44" hidden="1"/>
    <col min="9480" max="9480" width="23.42578125" style="44" hidden="1"/>
    <col min="9481" max="9481" width="12.5703125" style="44" hidden="1"/>
    <col min="9482" max="9482" width="12.7109375" style="44" hidden="1"/>
    <col min="9483" max="9483" width="12.5703125" style="44" hidden="1"/>
    <col min="9484" max="9484" width="12.7109375" style="44" hidden="1"/>
    <col min="9485" max="9485" width="10" style="44" hidden="1"/>
    <col min="9486" max="9486" width="23.28515625" style="44" hidden="1"/>
    <col min="9487" max="9487" width="11.85546875" style="44" hidden="1"/>
    <col min="9488" max="9488" width="9.7109375" style="44" hidden="1"/>
    <col min="9489" max="9489" width="7" style="44" hidden="1"/>
    <col min="9490" max="9491" width="18.7109375" style="44" hidden="1"/>
    <col min="9492" max="9497" width="11.42578125" style="44" hidden="1"/>
    <col min="9498" max="9498" width="7.140625" style="44" hidden="1"/>
    <col min="9499" max="9499" width="8" style="44" hidden="1"/>
    <col min="9500" max="9500" width="5.85546875" style="44" hidden="1"/>
    <col min="9501" max="9501" width="10.42578125" style="44" hidden="1"/>
    <col min="9502" max="9502" width="24.5703125" style="44" hidden="1"/>
    <col min="9503" max="9503" width="26.5703125" style="44" hidden="1"/>
    <col min="9504" max="9504" width="14.140625" style="44" hidden="1"/>
    <col min="9505" max="9505" width="16" style="44" hidden="1"/>
    <col min="9506" max="9509" width="11.42578125" style="44" hidden="1"/>
    <col min="9510" max="9510" width="13.7109375" style="44" hidden="1"/>
    <col min="9511" max="9511" width="15.42578125" style="44" hidden="1"/>
    <col min="9512" max="9728" width="11.42578125" style="44" hidden="1"/>
    <col min="9729" max="9729" width="2.85546875" style="44" hidden="1"/>
    <col min="9730" max="9730" width="27.42578125" style="44" hidden="1"/>
    <col min="9731" max="9731" width="6.5703125" style="44" hidden="1"/>
    <col min="9732" max="9732" width="9.28515625" style="44" hidden="1"/>
    <col min="9733" max="9733" width="8" style="44" hidden="1"/>
    <col min="9734" max="9734" width="12.140625" style="44" hidden="1"/>
    <col min="9735" max="9735" width="11" style="44" hidden="1"/>
    <col min="9736" max="9736" width="23.42578125" style="44" hidden="1"/>
    <col min="9737" max="9737" width="12.5703125" style="44" hidden="1"/>
    <col min="9738" max="9738" width="12.7109375" style="44" hidden="1"/>
    <col min="9739" max="9739" width="12.5703125" style="44" hidden="1"/>
    <col min="9740" max="9740" width="12.7109375" style="44" hidden="1"/>
    <col min="9741" max="9741" width="10" style="44" hidden="1"/>
    <col min="9742" max="9742" width="23.28515625" style="44" hidden="1"/>
    <col min="9743" max="9743" width="11.85546875" style="44" hidden="1"/>
    <col min="9744" max="9744" width="9.7109375" style="44" hidden="1"/>
    <col min="9745" max="9745" width="7" style="44" hidden="1"/>
    <col min="9746" max="9747" width="18.7109375" style="44" hidden="1"/>
    <col min="9748" max="9753" width="11.42578125" style="44" hidden="1"/>
    <col min="9754" max="9754" width="7.140625" style="44" hidden="1"/>
    <col min="9755" max="9755" width="8" style="44" hidden="1"/>
    <col min="9756" max="9756" width="5.85546875" style="44" hidden="1"/>
    <col min="9757" max="9757" width="10.42578125" style="44" hidden="1"/>
    <col min="9758" max="9758" width="24.5703125" style="44" hidden="1"/>
    <col min="9759" max="9759" width="26.5703125" style="44" hidden="1"/>
    <col min="9760" max="9760" width="14.140625" style="44" hidden="1"/>
    <col min="9761" max="9761" width="16" style="44" hidden="1"/>
    <col min="9762" max="9765" width="11.42578125" style="44" hidden="1"/>
    <col min="9766" max="9766" width="13.7109375" style="44" hidden="1"/>
    <col min="9767" max="9767" width="15.42578125" style="44" hidden="1"/>
    <col min="9768" max="9984" width="11.42578125" style="44" hidden="1"/>
    <col min="9985" max="9985" width="2.85546875" style="44" hidden="1"/>
    <col min="9986" max="9986" width="27.42578125" style="44" hidden="1"/>
    <col min="9987" max="9987" width="6.5703125" style="44" hidden="1"/>
    <col min="9988" max="9988" width="9.28515625" style="44" hidden="1"/>
    <col min="9989" max="9989" width="8" style="44" hidden="1"/>
    <col min="9990" max="9990" width="12.140625" style="44" hidden="1"/>
    <col min="9991" max="9991" width="11" style="44" hidden="1"/>
    <col min="9992" max="9992" width="23.42578125" style="44" hidden="1"/>
    <col min="9993" max="9993" width="12.5703125" style="44" hidden="1"/>
    <col min="9994" max="9994" width="12.7109375" style="44" hidden="1"/>
    <col min="9995" max="9995" width="12.5703125" style="44" hidden="1"/>
    <col min="9996" max="9996" width="12.7109375" style="44" hidden="1"/>
    <col min="9997" max="9997" width="10" style="44" hidden="1"/>
    <col min="9998" max="9998" width="23.28515625" style="44" hidden="1"/>
    <col min="9999" max="9999" width="11.85546875" style="44" hidden="1"/>
    <col min="10000" max="10000" width="9.7109375" style="44" hidden="1"/>
    <col min="10001" max="10001" width="7" style="44" hidden="1"/>
    <col min="10002" max="10003" width="18.7109375" style="44" hidden="1"/>
    <col min="10004" max="10009" width="11.42578125" style="44" hidden="1"/>
    <col min="10010" max="10010" width="7.140625" style="44" hidden="1"/>
    <col min="10011" max="10011" width="8" style="44" hidden="1"/>
    <col min="10012" max="10012" width="5.85546875" style="44" hidden="1"/>
    <col min="10013" max="10013" width="10.42578125" style="44" hidden="1"/>
    <col min="10014" max="10014" width="24.5703125" style="44" hidden="1"/>
    <col min="10015" max="10015" width="26.5703125" style="44" hidden="1"/>
    <col min="10016" max="10016" width="14.140625" style="44" hidden="1"/>
    <col min="10017" max="10017" width="16" style="44" hidden="1"/>
    <col min="10018" max="10021" width="11.42578125" style="44" hidden="1"/>
    <col min="10022" max="10022" width="13.7109375" style="44" hidden="1"/>
    <col min="10023" max="10023" width="15.42578125" style="44" hidden="1"/>
    <col min="10024" max="10240" width="11.42578125" style="44" hidden="1"/>
    <col min="10241" max="10241" width="2.85546875" style="44" hidden="1"/>
    <col min="10242" max="10242" width="27.42578125" style="44" hidden="1"/>
    <col min="10243" max="10243" width="6.5703125" style="44" hidden="1"/>
    <col min="10244" max="10244" width="9.28515625" style="44" hidden="1"/>
    <col min="10245" max="10245" width="8" style="44" hidden="1"/>
    <col min="10246" max="10246" width="12.140625" style="44" hidden="1"/>
    <col min="10247" max="10247" width="11" style="44" hidden="1"/>
    <col min="10248" max="10248" width="23.42578125" style="44" hidden="1"/>
    <col min="10249" max="10249" width="12.5703125" style="44" hidden="1"/>
    <col min="10250" max="10250" width="12.7109375" style="44" hidden="1"/>
    <col min="10251" max="10251" width="12.5703125" style="44" hidden="1"/>
    <col min="10252" max="10252" width="12.7109375" style="44" hidden="1"/>
    <col min="10253" max="10253" width="10" style="44" hidden="1"/>
    <col min="10254" max="10254" width="23.28515625" style="44" hidden="1"/>
    <col min="10255" max="10255" width="11.85546875" style="44" hidden="1"/>
    <col min="10256" max="10256" width="9.7109375" style="44" hidden="1"/>
    <col min="10257" max="10257" width="7" style="44" hidden="1"/>
    <col min="10258" max="10259" width="18.7109375" style="44" hidden="1"/>
    <col min="10260" max="10265" width="11.42578125" style="44" hidden="1"/>
    <col min="10266" max="10266" width="7.140625" style="44" hidden="1"/>
    <col min="10267" max="10267" width="8" style="44" hidden="1"/>
    <col min="10268" max="10268" width="5.85546875" style="44" hidden="1"/>
    <col min="10269" max="10269" width="10.42578125" style="44" hidden="1"/>
    <col min="10270" max="10270" width="24.5703125" style="44" hidden="1"/>
    <col min="10271" max="10271" width="26.5703125" style="44" hidden="1"/>
    <col min="10272" max="10272" width="14.140625" style="44" hidden="1"/>
    <col min="10273" max="10273" width="16" style="44" hidden="1"/>
    <col min="10274" max="10277" width="11.42578125" style="44" hidden="1"/>
    <col min="10278" max="10278" width="13.7109375" style="44" hidden="1"/>
    <col min="10279" max="10279" width="15.42578125" style="44" hidden="1"/>
    <col min="10280" max="10496" width="11.42578125" style="44" hidden="1"/>
    <col min="10497" max="10497" width="2.85546875" style="44" hidden="1"/>
    <col min="10498" max="10498" width="27.42578125" style="44" hidden="1"/>
    <col min="10499" max="10499" width="6.5703125" style="44" hidden="1"/>
    <col min="10500" max="10500" width="9.28515625" style="44" hidden="1"/>
    <col min="10501" max="10501" width="8" style="44" hidden="1"/>
    <col min="10502" max="10502" width="12.140625" style="44" hidden="1"/>
    <col min="10503" max="10503" width="11" style="44" hidden="1"/>
    <col min="10504" max="10504" width="23.42578125" style="44" hidden="1"/>
    <col min="10505" max="10505" width="12.5703125" style="44" hidden="1"/>
    <col min="10506" max="10506" width="12.7109375" style="44" hidden="1"/>
    <col min="10507" max="10507" width="12.5703125" style="44" hidden="1"/>
    <col min="10508" max="10508" width="12.7109375" style="44" hidden="1"/>
    <col min="10509" max="10509" width="10" style="44" hidden="1"/>
    <col min="10510" max="10510" width="23.28515625" style="44" hidden="1"/>
    <col min="10511" max="10511" width="11.85546875" style="44" hidden="1"/>
    <col min="10512" max="10512" width="9.7109375" style="44" hidden="1"/>
    <col min="10513" max="10513" width="7" style="44" hidden="1"/>
    <col min="10514" max="10515" width="18.7109375" style="44" hidden="1"/>
    <col min="10516" max="10521" width="11.42578125" style="44" hidden="1"/>
    <col min="10522" max="10522" width="7.140625" style="44" hidden="1"/>
    <col min="10523" max="10523" width="8" style="44" hidden="1"/>
    <col min="10524" max="10524" width="5.85546875" style="44" hidden="1"/>
    <col min="10525" max="10525" width="10.42578125" style="44" hidden="1"/>
    <col min="10526" max="10526" width="24.5703125" style="44" hidden="1"/>
    <col min="10527" max="10527" width="26.5703125" style="44" hidden="1"/>
    <col min="10528" max="10528" width="14.140625" style="44" hidden="1"/>
    <col min="10529" max="10529" width="16" style="44" hidden="1"/>
    <col min="10530" max="10533" width="11.42578125" style="44" hidden="1"/>
    <col min="10534" max="10534" width="13.7109375" style="44" hidden="1"/>
    <col min="10535" max="10535" width="15.42578125" style="44" hidden="1"/>
    <col min="10536" max="10752" width="11.42578125" style="44" hidden="1"/>
    <col min="10753" max="10753" width="2.85546875" style="44" hidden="1"/>
    <col min="10754" max="10754" width="27.42578125" style="44" hidden="1"/>
    <col min="10755" max="10755" width="6.5703125" style="44" hidden="1"/>
    <col min="10756" max="10756" width="9.28515625" style="44" hidden="1"/>
    <col min="10757" max="10757" width="8" style="44" hidden="1"/>
    <col min="10758" max="10758" width="12.140625" style="44" hidden="1"/>
    <col min="10759" max="10759" width="11" style="44" hidden="1"/>
    <col min="10760" max="10760" width="23.42578125" style="44" hidden="1"/>
    <col min="10761" max="10761" width="12.5703125" style="44" hidden="1"/>
    <col min="10762" max="10762" width="12.7109375" style="44" hidden="1"/>
    <col min="10763" max="10763" width="12.5703125" style="44" hidden="1"/>
    <col min="10764" max="10764" width="12.7109375" style="44" hidden="1"/>
    <col min="10765" max="10765" width="10" style="44" hidden="1"/>
    <col min="10766" max="10766" width="23.28515625" style="44" hidden="1"/>
    <col min="10767" max="10767" width="11.85546875" style="44" hidden="1"/>
    <col min="10768" max="10768" width="9.7109375" style="44" hidden="1"/>
    <col min="10769" max="10769" width="7" style="44" hidden="1"/>
    <col min="10770" max="10771" width="18.7109375" style="44" hidden="1"/>
    <col min="10772" max="10777" width="11.42578125" style="44" hidden="1"/>
    <col min="10778" max="10778" width="7.140625" style="44" hidden="1"/>
    <col min="10779" max="10779" width="8" style="44" hidden="1"/>
    <col min="10780" max="10780" width="5.85546875" style="44" hidden="1"/>
    <col min="10781" max="10781" width="10.42578125" style="44" hidden="1"/>
    <col min="10782" max="10782" width="24.5703125" style="44" hidden="1"/>
    <col min="10783" max="10783" width="26.5703125" style="44" hidden="1"/>
    <col min="10784" max="10784" width="14.140625" style="44" hidden="1"/>
    <col min="10785" max="10785" width="16" style="44" hidden="1"/>
    <col min="10786" max="10789" width="11.42578125" style="44" hidden="1"/>
    <col min="10790" max="10790" width="13.7109375" style="44" hidden="1"/>
    <col min="10791" max="10791" width="15.42578125" style="44" hidden="1"/>
    <col min="10792" max="11008" width="11.42578125" style="44" hidden="1"/>
    <col min="11009" max="11009" width="2.85546875" style="44" hidden="1"/>
    <col min="11010" max="11010" width="27.42578125" style="44" hidden="1"/>
    <col min="11011" max="11011" width="6.5703125" style="44" hidden="1"/>
    <col min="11012" max="11012" width="9.28515625" style="44" hidden="1"/>
    <col min="11013" max="11013" width="8" style="44" hidden="1"/>
    <col min="11014" max="11014" width="12.140625" style="44" hidden="1"/>
    <col min="11015" max="11015" width="11" style="44" hidden="1"/>
    <col min="11016" max="11016" width="23.42578125" style="44" hidden="1"/>
    <col min="11017" max="11017" width="12.5703125" style="44" hidden="1"/>
    <col min="11018" max="11018" width="12.7109375" style="44" hidden="1"/>
    <col min="11019" max="11019" width="12.5703125" style="44" hidden="1"/>
    <col min="11020" max="11020" width="12.7109375" style="44" hidden="1"/>
    <col min="11021" max="11021" width="10" style="44" hidden="1"/>
    <col min="11022" max="11022" width="23.28515625" style="44" hidden="1"/>
    <col min="11023" max="11023" width="11.85546875" style="44" hidden="1"/>
    <col min="11024" max="11024" width="9.7109375" style="44" hidden="1"/>
    <col min="11025" max="11025" width="7" style="44" hidden="1"/>
    <col min="11026" max="11027" width="18.7109375" style="44" hidden="1"/>
    <col min="11028" max="11033" width="11.42578125" style="44" hidden="1"/>
    <col min="11034" max="11034" width="7.140625" style="44" hidden="1"/>
    <col min="11035" max="11035" width="8" style="44" hidden="1"/>
    <col min="11036" max="11036" width="5.85546875" style="44" hidden="1"/>
    <col min="11037" max="11037" width="10.42578125" style="44" hidden="1"/>
    <col min="11038" max="11038" width="24.5703125" style="44" hidden="1"/>
    <col min="11039" max="11039" width="26.5703125" style="44" hidden="1"/>
    <col min="11040" max="11040" width="14.140625" style="44" hidden="1"/>
    <col min="11041" max="11041" width="16" style="44" hidden="1"/>
    <col min="11042" max="11045" width="11.42578125" style="44" hidden="1"/>
    <col min="11046" max="11046" width="13.7109375" style="44" hidden="1"/>
    <col min="11047" max="11047" width="15.42578125" style="44" hidden="1"/>
    <col min="11048" max="11264" width="11.42578125" style="44" hidden="1"/>
    <col min="11265" max="11265" width="2.85546875" style="44" hidden="1"/>
    <col min="11266" max="11266" width="27.42578125" style="44" hidden="1"/>
    <col min="11267" max="11267" width="6.5703125" style="44" hidden="1"/>
    <col min="11268" max="11268" width="9.28515625" style="44" hidden="1"/>
    <col min="11269" max="11269" width="8" style="44" hidden="1"/>
    <col min="11270" max="11270" width="12.140625" style="44" hidden="1"/>
    <col min="11271" max="11271" width="11" style="44" hidden="1"/>
    <col min="11272" max="11272" width="23.42578125" style="44" hidden="1"/>
    <col min="11273" max="11273" width="12.5703125" style="44" hidden="1"/>
    <col min="11274" max="11274" width="12.7109375" style="44" hidden="1"/>
    <col min="11275" max="11275" width="12.5703125" style="44" hidden="1"/>
    <col min="11276" max="11276" width="12.7109375" style="44" hidden="1"/>
    <col min="11277" max="11277" width="10" style="44" hidden="1"/>
    <col min="11278" max="11278" width="23.28515625" style="44" hidden="1"/>
    <col min="11279" max="11279" width="11.85546875" style="44" hidden="1"/>
    <col min="11280" max="11280" width="9.7109375" style="44" hidden="1"/>
    <col min="11281" max="11281" width="7" style="44" hidden="1"/>
    <col min="11282" max="11283" width="18.7109375" style="44" hidden="1"/>
    <col min="11284" max="11289" width="11.42578125" style="44" hidden="1"/>
    <col min="11290" max="11290" width="7.140625" style="44" hidden="1"/>
    <col min="11291" max="11291" width="8" style="44" hidden="1"/>
    <col min="11292" max="11292" width="5.85546875" style="44" hidden="1"/>
    <col min="11293" max="11293" width="10.42578125" style="44" hidden="1"/>
    <col min="11294" max="11294" width="24.5703125" style="44" hidden="1"/>
    <col min="11295" max="11295" width="26.5703125" style="44" hidden="1"/>
    <col min="11296" max="11296" width="14.140625" style="44" hidden="1"/>
    <col min="11297" max="11297" width="16" style="44" hidden="1"/>
    <col min="11298" max="11301" width="11.42578125" style="44" hidden="1"/>
    <col min="11302" max="11302" width="13.7109375" style="44" hidden="1"/>
    <col min="11303" max="11303" width="15.42578125" style="44" hidden="1"/>
    <col min="11304" max="11520" width="11.42578125" style="44" hidden="1"/>
    <col min="11521" max="11521" width="2.85546875" style="44" hidden="1"/>
    <col min="11522" max="11522" width="27.42578125" style="44" hidden="1"/>
    <col min="11523" max="11523" width="6.5703125" style="44" hidden="1"/>
    <col min="11524" max="11524" width="9.28515625" style="44" hidden="1"/>
    <col min="11525" max="11525" width="8" style="44" hidden="1"/>
    <col min="11526" max="11526" width="12.140625" style="44" hidden="1"/>
    <col min="11527" max="11527" width="11" style="44" hidden="1"/>
    <col min="11528" max="11528" width="23.42578125" style="44" hidden="1"/>
    <col min="11529" max="11529" width="12.5703125" style="44" hidden="1"/>
    <col min="11530" max="11530" width="12.7109375" style="44" hidden="1"/>
    <col min="11531" max="11531" width="12.5703125" style="44" hidden="1"/>
    <col min="11532" max="11532" width="12.7109375" style="44" hidden="1"/>
    <col min="11533" max="11533" width="10" style="44" hidden="1"/>
    <col min="11534" max="11534" width="23.28515625" style="44" hidden="1"/>
    <col min="11535" max="11535" width="11.85546875" style="44" hidden="1"/>
    <col min="11536" max="11536" width="9.7109375" style="44" hidden="1"/>
    <col min="11537" max="11537" width="7" style="44" hidden="1"/>
    <col min="11538" max="11539" width="18.7109375" style="44" hidden="1"/>
    <col min="11540" max="11545" width="11.42578125" style="44" hidden="1"/>
    <col min="11546" max="11546" width="7.140625" style="44" hidden="1"/>
    <col min="11547" max="11547" width="8" style="44" hidden="1"/>
    <col min="11548" max="11548" width="5.85546875" style="44" hidden="1"/>
    <col min="11549" max="11549" width="10.42578125" style="44" hidden="1"/>
    <col min="11550" max="11550" width="24.5703125" style="44" hidden="1"/>
    <col min="11551" max="11551" width="26.5703125" style="44" hidden="1"/>
    <col min="11552" max="11552" width="14.140625" style="44" hidden="1"/>
    <col min="11553" max="11553" width="16" style="44" hidden="1"/>
    <col min="11554" max="11557" width="11.42578125" style="44" hidden="1"/>
    <col min="11558" max="11558" width="13.7109375" style="44" hidden="1"/>
    <col min="11559" max="11559" width="15.42578125" style="44" hidden="1"/>
    <col min="11560" max="11776" width="11.42578125" style="44" hidden="1"/>
    <col min="11777" max="11777" width="2.85546875" style="44" hidden="1"/>
    <col min="11778" max="11778" width="27.42578125" style="44" hidden="1"/>
    <col min="11779" max="11779" width="6.5703125" style="44" hidden="1"/>
    <col min="11780" max="11780" width="9.28515625" style="44" hidden="1"/>
    <col min="11781" max="11781" width="8" style="44" hidden="1"/>
    <col min="11782" max="11782" width="12.140625" style="44" hidden="1"/>
    <col min="11783" max="11783" width="11" style="44" hidden="1"/>
    <col min="11784" max="11784" width="23.42578125" style="44" hidden="1"/>
    <col min="11785" max="11785" width="12.5703125" style="44" hidden="1"/>
    <col min="11786" max="11786" width="12.7109375" style="44" hidden="1"/>
    <col min="11787" max="11787" width="12.5703125" style="44" hidden="1"/>
    <col min="11788" max="11788" width="12.7109375" style="44" hidden="1"/>
    <col min="11789" max="11789" width="10" style="44" hidden="1"/>
    <col min="11790" max="11790" width="23.28515625" style="44" hidden="1"/>
    <col min="11791" max="11791" width="11.85546875" style="44" hidden="1"/>
    <col min="11792" max="11792" width="9.7109375" style="44" hidden="1"/>
    <col min="11793" max="11793" width="7" style="44" hidden="1"/>
    <col min="11794" max="11795" width="18.7109375" style="44" hidden="1"/>
    <col min="11796" max="11801" width="11.42578125" style="44" hidden="1"/>
    <col min="11802" max="11802" width="7.140625" style="44" hidden="1"/>
    <col min="11803" max="11803" width="8" style="44" hidden="1"/>
    <col min="11804" max="11804" width="5.85546875" style="44" hidden="1"/>
    <col min="11805" max="11805" width="10.42578125" style="44" hidden="1"/>
    <col min="11806" max="11806" width="24.5703125" style="44" hidden="1"/>
    <col min="11807" max="11807" width="26.5703125" style="44" hidden="1"/>
    <col min="11808" max="11808" width="14.140625" style="44" hidden="1"/>
    <col min="11809" max="11809" width="16" style="44" hidden="1"/>
    <col min="11810" max="11813" width="11.42578125" style="44" hidden="1"/>
    <col min="11814" max="11814" width="13.7109375" style="44" hidden="1"/>
    <col min="11815" max="11815" width="15.42578125" style="44" hidden="1"/>
    <col min="11816" max="12032" width="11.42578125" style="44" hidden="1"/>
    <col min="12033" max="12033" width="2.85546875" style="44" hidden="1"/>
    <col min="12034" max="12034" width="27.42578125" style="44" hidden="1"/>
    <col min="12035" max="12035" width="6.5703125" style="44" hidden="1"/>
    <col min="12036" max="12036" width="9.28515625" style="44" hidden="1"/>
    <col min="12037" max="12037" width="8" style="44" hidden="1"/>
    <col min="12038" max="12038" width="12.140625" style="44" hidden="1"/>
    <col min="12039" max="12039" width="11" style="44" hidden="1"/>
    <col min="12040" max="12040" width="23.42578125" style="44" hidden="1"/>
    <col min="12041" max="12041" width="12.5703125" style="44" hidden="1"/>
    <col min="12042" max="12042" width="12.7109375" style="44" hidden="1"/>
    <col min="12043" max="12043" width="12.5703125" style="44" hidden="1"/>
    <col min="12044" max="12044" width="12.7109375" style="44" hidden="1"/>
    <col min="12045" max="12045" width="10" style="44" hidden="1"/>
    <col min="12046" max="12046" width="23.28515625" style="44" hidden="1"/>
    <col min="12047" max="12047" width="11.85546875" style="44" hidden="1"/>
    <col min="12048" max="12048" width="9.7109375" style="44" hidden="1"/>
    <col min="12049" max="12049" width="7" style="44" hidden="1"/>
    <col min="12050" max="12051" width="18.7109375" style="44" hidden="1"/>
    <col min="12052" max="12057" width="11.42578125" style="44" hidden="1"/>
    <col min="12058" max="12058" width="7.140625" style="44" hidden="1"/>
    <col min="12059" max="12059" width="8" style="44" hidden="1"/>
    <col min="12060" max="12060" width="5.85546875" style="44" hidden="1"/>
    <col min="12061" max="12061" width="10.42578125" style="44" hidden="1"/>
    <col min="12062" max="12062" width="24.5703125" style="44" hidden="1"/>
    <col min="12063" max="12063" width="26.5703125" style="44" hidden="1"/>
    <col min="12064" max="12064" width="14.140625" style="44" hidden="1"/>
    <col min="12065" max="12065" width="16" style="44" hidden="1"/>
    <col min="12066" max="12069" width="11.42578125" style="44" hidden="1"/>
    <col min="12070" max="12070" width="13.7109375" style="44" hidden="1"/>
    <col min="12071" max="12071" width="15.42578125" style="44" hidden="1"/>
    <col min="12072" max="12288" width="11.42578125" style="44" hidden="1"/>
    <col min="12289" max="12289" width="2.85546875" style="44" hidden="1"/>
    <col min="12290" max="12290" width="27.42578125" style="44" hidden="1"/>
    <col min="12291" max="12291" width="6.5703125" style="44" hidden="1"/>
    <col min="12292" max="12292" width="9.28515625" style="44" hidden="1"/>
    <col min="12293" max="12293" width="8" style="44" hidden="1"/>
    <col min="12294" max="12294" width="12.140625" style="44" hidden="1"/>
    <col min="12295" max="12295" width="11" style="44" hidden="1"/>
    <col min="12296" max="12296" width="23.42578125" style="44" hidden="1"/>
    <col min="12297" max="12297" width="12.5703125" style="44" hidden="1"/>
    <col min="12298" max="12298" width="12.7109375" style="44" hidden="1"/>
    <col min="12299" max="12299" width="12.5703125" style="44" hidden="1"/>
    <col min="12300" max="12300" width="12.7109375" style="44" hidden="1"/>
    <col min="12301" max="12301" width="10" style="44" hidden="1"/>
    <col min="12302" max="12302" width="23.28515625" style="44" hidden="1"/>
    <col min="12303" max="12303" width="11.85546875" style="44" hidden="1"/>
    <col min="12304" max="12304" width="9.7109375" style="44" hidden="1"/>
    <col min="12305" max="12305" width="7" style="44" hidden="1"/>
    <col min="12306" max="12307" width="18.7109375" style="44" hidden="1"/>
    <col min="12308" max="12313" width="11.42578125" style="44" hidden="1"/>
    <col min="12314" max="12314" width="7.140625" style="44" hidden="1"/>
    <col min="12315" max="12315" width="8" style="44" hidden="1"/>
    <col min="12316" max="12316" width="5.85546875" style="44" hidden="1"/>
    <col min="12317" max="12317" width="10.42578125" style="44" hidden="1"/>
    <col min="12318" max="12318" width="24.5703125" style="44" hidden="1"/>
    <col min="12319" max="12319" width="26.5703125" style="44" hidden="1"/>
    <col min="12320" max="12320" width="14.140625" style="44" hidden="1"/>
    <col min="12321" max="12321" width="16" style="44" hidden="1"/>
    <col min="12322" max="12325" width="11.42578125" style="44" hidden="1"/>
    <col min="12326" max="12326" width="13.7109375" style="44" hidden="1"/>
    <col min="12327" max="12327" width="15.42578125" style="44" hidden="1"/>
    <col min="12328" max="12544" width="11.42578125" style="44" hidden="1"/>
    <col min="12545" max="12545" width="2.85546875" style="44" hidden="1"/>
    <col min="12546" max="12546" width="27.42578125" style="44" hidden="1"/>
    <col min="12547" max="12547" width="6.5703125" style="44" hidden="1"/>
    <col min="12548" max="12548" width="9.28515625" style="44" hidden="1"/>
    <col min="12549" max="12549" width="8" style="44" hidden="1"/>
    <col min="12550" max="12550" width="12.140625" style="44" hidden="1"/>
    <col min="12551" max="12551" width="11" style="44" hidden="1"/>
    <col min="12552" max="12552" width="23.42578125" style="44" hidden="1"/>
    <col min="12553" max="12553" width="12.5703125" style="44" hidden="1"/>
    <col min="12554" max="12554" width="12.7109375" style="44" hidden="1"/>
    <col min="12555" max="12555" width="12.5703125" style="44" hidden="1"/>
    <col min="12556" max="12556" width="12.7109375" style="44" hidden="1"/>
    <col min="12557" max="12557" width="10" style="44" hidden="1"/>
    <col min="12558" max="12558" width="23.28515625" style="44" hidden="1"/>
    <col min="12559" max="12559" width="11.85546875" style="44" hidden="1"/>
    <col min="12560" max="12560" width="9.7109375" style="44" hidden="1"/>
    <col min="12561" max="12561" width="7" style="44" hidden="1"/>
    <col min="12562" max="12563" width="18.7109375" style="44" hidden="1"/>
    <col min="12564" max="12569" width="11.42578125" style="44" hidden="1"/>
    <col min="12570" max="12570" width="7.140625" style="44" hidden="1"/>
    <col min="12571" max="12571" width="8" style="44" hidden="1"/>
    <col min="12572" max="12572" width="5.85546875" style="44" hidden="1"/>
    <col min="12573" max="12573" width="10.42578125" style="44" hidden="1"/>
    <col min="12574" max="12574" width="24.5703125" style="44" hidden="1"/>
    <col min="12575" max="12575" width="26.5703125" style="44" hidden="1"/>
    <col min="12576" max="12576" width="14.140625" style="44" hidden="1"/>
    <col min="12577" max="12577" width="16" style="44" hidden="1"/>
    <col min="12578" max="12581" width="11.42578125" style="44" hidden="1"/>
    <col min="12582" max="12582" width="13.7109375" style="44" hidden="1"/>
    <col min="12583" max="12583" width="15.42578125" style="44" hidden="1"/>
    <col min="12584" max="12800" width="11.42578125" style="44" hidden="1"/>
    <col min="12801" max="12801" width="2.85546875" style="44" hidden="1"/>
    <col min="12802" max="12802" width="27.42578125" style="44" hidden="1"/>
    <col min="12803" max="12803" width="6.5703125" style="44" hidden="1"/>
    <col min="12804" max="12804" width="9.28515625" style="44" hidden="1"/>
    <col min="12805" max="12805" width="8" style="44" hidden="1"/>
    <col min="12806" max="12806" width="12.140625" style="44" hidden="1"/>
    <col min="12807" max="12807" width="11" style="44" hidden="1"/>
    <col min="12808" max="12808" width="23.42578125" style="44" hidden="1"/>
    <col min="12809" max="12809" width="12.5703125" style="44" hidden="1"/>
    <col min="12810" max="12810" width="12.7109375" style="44" hidden="1"/>
    <col min="12811" max="12811" width="12.5703125" style="44" hidden="1"/>
    <col min="12812" max="12812" width="12.7109375" style="44" hidden="1"/>
    <col min="12813" max="12813" width="10" style="44" hidden="1"/>
    <col min="12814" max="12814" width="23.28515625" style="44" hidden="1"/>
    <col min="12815" max="12815" width="11.85546875" style="44" hidden="1"/>
    <col min="12816" max="12816" width="9.7109375" style="44" hidden="1"/>
    <col min="12817" max="12817" width="7" style="44" hidden="1"/>
    <col min="12818" max="12819" width="18.7109375" style="44" hidden="1"/>
    <col min="12820" max="12825" width="11.42578125" style="44" hidden="1"/>
    <col min="12826" max="12826" width="7.140625" style="44" hidden="1"/>
    <col min="12827" max="12827" width="8" style="44" hidden="1"/>
    <col min="12828" max="12828" width="5.85546875" style="44" hidden="1"/>
    <col min="12829" max="12829" width="10.42578125" style="44" hidden="1"/>
    <col min="12830" max="12830" width="24.5703125" style="44" hidden="1"/>
    <col min="12831" max="12831" width="26.5703125" style="44" hidden="1"/>
    <col min="12832" max="12832" width="14.140625" style="44" hidden="1"/>
    <col min="12833" max="12833" width="16" style="44" hidden="1"/>
    <col min="12834" max="12837" width="11.42578125" style="44" hidden="1"/>
    <col min="12838" max="12838" width="13.7109375" style="44" hidden="1"/>
    <col min="12839" max="12839" width="15.42578125" style="44" hidden="1"/>
    <col min="12840" max="13056" width="11.42578125" style="44" hidden="1"/>
    <col min="13057" max="13057" width="2.85546875" style="44" hidden="1"/>
    <col min="13058" max="13058" width="27.42578125" style="44" hidden="1"/>
    <col min="13059" max="13059" width="6.5703125" style="44" hidden="1"/>
    <col min="13060" max="13060" width="9.28515625" style="44" hidden="1"/>
    <col min="13061" max="13061" width="8" style="44" hidden="1"/>
    <col min="13062" max="13062" width="12.140625" style="44" hidden="1"/>
    <col min="13063" max="13063" width="11" style="44" hidden="1"/>
    <col min="13064" max="13064" width="23.42578125" style="44" hidden="1"/>
    <col min="13065" max="13065" width="12.5703125" style="44" hidden="1"/>
    <col min="13066" max="13066" width="12.7109375" style="44" hidden="1"/>
    <col min="13067" max="13067" width="12.5703125" style="44" hidden="1"/>
    <col min="13068" max="13068" width="12.7109375" style="44" hidden="1"/>
    <col min="13069" max="13069" width="10" style="44" hidden="1"/>
    <col min="13070" max="13070" width="23.28515625" style="44" hidden="1"/>
    <col min="13071" max="13071" width="11.85546875" style="44" hidden="1"/>
    <col min="13072" max="13072" width="9.7109375" style="44" hidden="1"/>
    <col min="13073" max="13073" width="7" style="44" hidden="1"/>
    <col min="13074" max="13075" width="18.7109375" style="44" hidden="1"/>
    <col min="13076" max="13081" width="11.42578125" style="44" hidden="1"/>
    <col min="13082" max="13082" width="7.140625" style="44" hidden="1"/>
    <col min="13083" max="13083" width="8" style="44" hidden="1"/>
    <col min="13084" max="13084" width="5.85546875" style="44" hidden="1"/>
    <col min="13085" max="13085" width="10.42578125" style="44" hidden="1"/>
    <col min="13086" max="13086" width="24.5703125" style="44" hidden="1"/>
    <col min="13087" max="13087" width="26.5703125" style="44" hidden="1"/>
    <col min="13088" max="13088" width="14.140625" style="44" hidden="1"/>
    <col min="13089" max="13089" width="16" style="44" hidden="1"/>
    <col min="13090" max="13093" width="11.42578125" style="44" hidden="1"/>
    <col min="13094" max="13094" width="13.7109375" style="44" hidden="1"/>
    <col min="13095" max="13095" width="15.42578125" style="44" hidden="1"/>
    <col min="13096" max="13312" width="11.42578125" style="44" hidden="1"/>
    <col min="13313" max="13313" width="2.85546875" style="44" hidden="1"/>
    <col min="13314" max="13314" width="27.42578125" style="44" hidden="1"/>
    <col min="13315" max="13315" width="6.5703125" style="44" hidden="1"/>
    <col min="13316" max="13316" width="9.28515625" style="44" hidden="1"/>
    <col min="13317" max="13317" width="8" style="44" hidden="1"/>
    <col min="13318" max="13318" width="12.140625" style="44" hidden="1"/>
    <col min="13319" max="13319" width="11" style="44" hidden="1"/>
    <col min="13320" max="13320" width="23.42578125" style="44" hidden="1"/>
    <col min="13321" max="13321" width="12.5703125" style="44" hidden="1"/>
    <col min="13322" max="13322" width="12.7109375" style="44" hidden="1"/>
    <col min="13323" max="13323" width="12.5703125" style="44" hidden="1"/>
    <col min="13324" max="13324" width="12.7109375" style="44" hidden="1"/>
    <col min="13325" max="13325" width="10" style="44" hidden="1"/>
    <col min="13326" max="13326" width="23.28515625" style="44" hidden="1"/>
    <col min="13327" max="13327" width="11.85546875" style="44" hidden="1"/>
    <col min="13328" max="13328" width="9.7109375" style="44" hidden="1"/>
    <col min="13329" max="13329" width="7" style="44" hidden="1"/>
    <col min="13330" max="13331" width="18.7109375" style="44" hidden="1"/>
    <col min="13332" max="13337" width="11.42578125" style="44" hidden="1"/>
    <col min="13338" max="13338" width="7.140625" style="44" hidden="1"/>
    <col min="13339" max="13339" width="8" style="44" hidden="1"/>
    <col min="13340" max="13340" width="5.85546875" style="44" hidden="1"/>
    <col min="13341" max="13341" width="10.42578125" style="44" hidden="1"/>
    <col min="13342" max="13342" width="24.5703125" style="44" hidden="1"/>
    <col min="13343" max="13343" width="26.5703125" style="44" hidden="1"/>
    <col min="13344" max="13344" width="14.140625" style="44" hidden="1"/>
    <col min="13345" max="13345" width="16" style="44" hidden="1"/>
    <col min="13346" max="13349" width="11.42578125" style="44" hidden="1"/>
    <col min="13350" max="13350" width="13.7109375" style="44" hidden="1"/>
    <col min="13351" max="13351" width="15.42578125" style="44" hidden="1"/>
    <col min="13352" max="13568" width="11.42578125" style="44" hidden="1"/>
    <col min="13569" max="13569" width="2.85546875" style="44" hidden="1"/>
    <col min="13570" max="13570" width="27.42578125" style="44" hidden="1"/>
    <col min="13571" max="13571" width="6.5703125" style="44" hidden="1"/>
    <col min="13572" max="13572" width="9.28515625" style="44" hidden="1"/>
    <col min="13573" max="13573" width="8" style="44" hidden="1"/>
    <col min="13574" max="13574" width="12.140625" style="44" hidden="1"/>
    <col min="13575" max="13575" width="11" style="44" hidden="1"/>
    <col min="13576" max="13576" width="23.42578125" style="44" hidden="1"/>
    <col min="13577" max="13577" width="12.5703125" style="44" hidden="1"/>
    <col min="13578" max="13578" width="12.7109375" style="44" hidden="1"/>
    <col min="13579" max="13579" width="12.5703125" style="44" hidden="1"/>
    <col min="13580" max="13580" width="12.7109375" style="44" hidden="1"/>
    <col min="13581" max="13581" width="10" style="44" hidden="1"/>
    <col min="13582" max="13582" width="23.28515625" style="44" hidden="1"/>
    <col min="13583" max="13583" width="11.85546875" style="44" hidden="1"/>
    <col min="13584" max="13584" width="9.7109375" style="44" hidden="1"/>
    <col min="13585" max="13585" width="7" style="44" hidden="1"/>
    <col min="13586" max="13587" width="18.7109375" style="44" hidden="1"/>
    <col min="13588" max="13593" width="11.42578125" style="44" hidden="1"/>
    <col min="13594" max="13594" width="7.140625" style="44" hidden="1"/>
    <col min="13595" max="13595" width="8" style="44" hidden="1"/>
    <col min="13596" max="13596" width="5.85546875" style="44" hidden="1"/>
    <col min="13597" max="13597" width="10.42578125" style="44" hidden="1"/>
    <col min="13598" max="13598" width="24.5703125" style="44" hidden="1"/>
    <col min="13599" max="13599" width="26.5703125" style="44" hidden="1"/>
    <col min="13600" max="13600" width="14.140625" style="44" hidden="1"/>
    <col min="13601" max="13601" width="16" style="44" hidden="1"/>
    <col min="13602" max="13605" width="11.42578125" style="44" hidden="1"/>
    <col min="13606" max="13606" width="13.7109375" style="44" hidden="1"/>
    <col min="13607" max="13607" width="15.42578125" style="44" hidden="1"/>
    <col min="13608" max="13824" width="11.42578125" style="44" hidden="1"/>
    <col min="13825" max="13825" width="2.85546875" style="44" hidden="1"/>
    <col min="13826" max="13826" width="27.42578125" style="44" hidden="1"/>
    <col min="13827" max="13827" width="6.5703125" style="44" hidden="1"/>
    <col min="13828" max="13828" width="9.28515625" style="44" hidden="1"/>
    <col min="13829" max="13829" width="8" style="44" hidden="1"/>
    <col min="13830" max="13830" width="12.140625" style="44" hidden="1"/>
    <col min="13831" max="13831" width="11" style="44" hidden="1"/>
    <col min="13832" max="13832" width="23.42578125" style="44" hidden="1"/>
    <col min="13833" max="13833" width="12.5703125" style="44" hidden="1"/>
    <col min="13834" max="13834" width="12.7109375" style="44" hidden="1"/>
    <col min="13835" max="13835" width="12.5703125" style="44" hidden="1"/>
    <col min="13836" max="13836" width="12.7109375" style="44" hidden="1"/>
    <col min="13837" max="13837" width="10" style="44" hidden="1"/>
    <col min="13838" max="13838" width="23.28515625" style="44" hidden="1"/>
    <col min="13839" max="13839" width="11.85546875" style="44" hidden="1"/>
    <col min="13840" max="13840" width="9.7109375" style="44" hidden="1"/>
    <col min="13841" max="13841" width="7" style="44" hidden="1"/>
    <col min="13842" max="13843" width="18.7109375" style="44" hidden="1"/>
    <col min="13844" max="13849" width="11.42578125" style="44" hidden="1"/>
    <col min="13850" max="13850" width="7.140625" style="44" hidden="1"/>
    <col min="13851" max="13851" width="8" style="44" hidden="1"/>
    <col min="13852" max="13852" width="5.85546875" style="44" hidden="1"/>
    <col min="13853" max="13853" width="10.42578125" style="44" hidden="1"/>
    <col min="13854" max="13854" width="24.5703125" style="44" hidden="1"/>
    <col min="13855" max="13855" width="26.5703125" style="44" hidden="1"/>
    <col min="13856" max="13856" width="14.140625" style="44" hidden="1"/>
    <col min="13857" max="13857" width="16" style="44" hidden="1"/>
    <col min="13858" max="13861" width="11.42578125" style="44" hidden="1"/>
    <col min="13862" max="13862" width="13.7109375" style="44" hidden="1"/>
    <col min="13863" max="13863" width="15.42578125" style="44" hidden="1"/>
    <col min="13864" max="14080" width="11.42578125" style="44" hidden="1"/>
    <col min="14081" max="14081" width="2.85546875" style="44" hidden="1"/>
    <col min="14082" max="14082" width="27.42578125" style="44" hidden="1"/>
    <col min="14083" max="14083" width="6.5703125" style="44" hidden="1"/>
    <col min="14084" max="14084" width="9.28515625" style="44" hidden="1"/>
    <col min="14085" max="14085" width="8" style="44" hidden="1"/>
    <col min="14086" max="14086" width="12.140625" style="44" hidden="1"/>
    <col min="14087" max="14087" width="11" style="44" hidden="1"/>
    <col min="14088" max="14088" width="23.42578125" style="44" hidden="1"/>
    <col min="14089" max="14089" width="12.5703125" style="44" hidden="1"/>
    <col min="14090" max="14090" width="12.7109375" style="44" hidden="1"/>
    <col min="14091" max="14091" width="12.5703125" style="44" hidden="1"/>
    <col min="14092" max="14092" width="12.7109375" style="44" hidden="1"/>
    <col min="14093" max="14093" width="10" style="44" hidden="1"/>
    <col min="14094" max="14094" width="23.28515625" style="44" hidden="1"/>
    <col min="14095" max="14095" width="11.85546875" style="44" hidden="1"/>
    <col min="14096" max="14096" width="9.7109375" style="44" hidden="1"/>
    <col min="14097" max="14097" width="7" style="44" hidden="1"/>
    <col min="14098" max="14099" width="18.7109375" style="44" hidden="1"/>
    <col min="14100" max="14105" width="11.42578125" style="44" hidden="1"/>
    <col min="14106" max="14106" width="7.140625" style="44" hidden="1"/>
    <col min="14107" max="14107" width="8" style="44" hidden="1"/>
    <col min="14108" max="14108" width="5.85546875" style="44" hidden="1"/>
    <col min="14109" max="14109" width="10.42578125" style="44" hidden="1"/>
    <col min="14110" max="14110" width="24.5703125" style="44" hidden="1"/>
    <col min="14111" max="14111" width="26.5703125" style="44" hidden="1"/>
    <col min="14112" max="14112" width="14.140625" style="44" hidden="1"/>
    <col min="14113" max="14113" width="16" style="44" hidden="1"/>
    <col min="14114" max="14117" width="11.42578125" style="44" hidden="1"/>
    <col min="14118" max="14118" width="13.7109375" style="44" hidden="1"/>
    <col min="14119" max="14119" width="15.42578125" style="44" hidden="1"/>
    <col min="14120" max="14336" width="11.42578125" style="44" hidden="1"/>
    <col min="14337" max="14337" width="2.85546875" style="44" hidden="1"/>
    <col min="14338" max="14338" width="27.42578125" style="44" hidden="1"/>
    <col min="14339" max="14339" width="6.5703125" style="44" hidden="1"/>
    <col min="14340" max="14340" width="9.28515625" style="44" hidden="1"/>
    <col min="14341" max="14341" width="8" style="44" hidden="1"/>
    <col min="14342" max="14342" width="12.140625" style="44" hidden="1"/>
    <col min="14343" max="14343" width="11" style="44" hidden="1"/>
    <col min="14344" max="14344" width="23.42578125" style="44" hidden="1"/>
    <col min="14345" max="14345" width="12.5703125" style="44" hidden="1"/>
    <col min="14346" max="14346" width="12.7109375" style="44" hidden="1"/>
    <col min="14347" max="14347" width="12.5703125" style="44" hidden="1"/>
    <col min="14348" max="14348" width="12.7109375" style="44" hidden="1"/>
    <col min="14349" max="14349" width="10" style="44" hidden="1"/>
    <col min="14350" max="14350" width="23.28515625" style="44" hidden="1"/>
    <col min="14351" max="14351" width="11.85546875" style="44" hidden="1"/>
    <col min="14352" max="14352" width="9.7109375" style="44" hidden="1"/>
    <col min="14353" max="14353" width="7" style="44" hidden="1"/>
    <col min="14354" max="14355" width="18.7109375" style="44" hidden="1"/>
    <col min="14356" max="14361" width="11.42578125" style="44" hidden="1"/>
    <col min="14362" max="14362" width="7.140625" style="44" hidden="1"/>
    <col min="14363" max="14363" width="8" style="44" hidden="1"/>
    <col min="14364" max="14364" width="5.85546875" style="44" hidden="1"/>
    <col min="14365" max="14365" width="10.42578125" style="44" hidden="1"/>
    <col min="14366" max="14366" width="24.5703125" style="44" hidden="1"/>
    <col min="14367" max="14367" width="26.5703125" style="44" hidden="1"/>
    <col min="14368" max="14368" width="14.140625" style="44" hidden="1"/>
    <col min="14369" max="14369" width="16" style="44" hidden="1"/>
    <col min="14370" max="14373" width="11.42578125" style="44" hidden="1"/>
    <col min="14374" max="14374" width="13.7109375" style="44" hidden="1"/>
    <col min="14375" max="14375" width="15.42578125" style="44" hidden="1"/>
    <col min="14376" max="14592" width="11.42578125" style="44" hidden="1"/>
    <col min="14593" max="14593" width="2.85546875" style="44" hidden="1"/>
    <col min="14594" max="14594" width="27.42578125" style="44" hidden="1"/>
    <col min="14595" max="14595" width="6.5703125" style="44" hidden="1"/>
    <col min="14596" max="14596" width="9.28515625" style="44" hidden="1"/>
    <col min="14597" max="14597" width="8" style="44" hidden="1"/>
    <col min="14598" max="14598" width="12.140625" style="44" hidden="1"/>
    <col min="14599" max="14599" width="11" style="44" hidden="1"/>
    <col min="14600" max="14600" width="23.42578125" style="44" hidden="1"/>
    <col min="14601" max="14601" width="12.5703125" style="44" hidden="1"/>
    <col min="14602" max="14602" width="12.7109375" style="44" hidden="1"/>
    <col min="14603" max="14603" width="12.5703125" style="44" hidden="1"/>
    <col min="14604" max="14604" width="12.7109375" style="44" hidden="1"/>
    <col min="14605" max="14605" width="10" style="44" hidden="1"/>
    <col min="14606" max="14606" width="23.28515625" style="44" hidden="1"/>
    <col min="14607" max="14607" width="11.85546875" style="44" hidden="1"/>
    <col min="14608" max="14608" width="9.7109375" style="44" hidden="1"/>
    <col min="14609" max="14609" width="7" style="44" hidden="1"/>
    <col min="14610" max="14611" width="18.7109375" style="44" hidden="1"/>
    <col min="14612" max="14617" width="11.42578125" style="44" hidden="1"/>
    <col min="14618" max="14618" width="7.140625" style="44" hidden="1"/>
    <col min="14619" max="14619" width="8" style="44" hidden="1"/>
    <col min="14620" max="14620" width="5.85546875" style="44" hidden="1"/>
    <col min="14621" max="14621" width="10.42578125" style="44" hidden="1"/>
    <col min="14622" max="14622" width="24.5703125" style="44" hidden="1"/>
    <col min="14623" max="14623" width="26.5703125" style="44" hidden="1"/>
    <col min="14624" max="14624" width="14.140625" style="44" hidden="1"/>
    <col min="14625" max="14625" width="16" style="44" hidden="1"/>
    <col min="14626" max="14629" width="11.42578125" style="44" hidden="1"/>
    <col min="14630" max="14630" width="13.7109375" style="44" hidden="1"/>
    <col min="14631" max="14631" width="15.42578125" style="44" hidden="1"/>
    <col min="14632" max="14848" width="11.42578125" style="44" hidden="1"/>
    <col min="14849" max="14849" width="2.85546875" style="44" hidden="1"/>
    <col min="14850" max="14850" width="27.42578125" style="44" hidden="1"/>
    <col min="14851" max="14851" width="6.5703125" style="44" hidden="1"/>
    <col min="14852" max="14852" width="9.28515625" style="44" hidden="1"/>
    <col min="14853" max="14853" width="8" style="44" hidden="1"/>
    <col min="14854" max="14854" width="12.140625" style="44" hidden="1"/>
    <col min="14855" max="14855" width="11" style="44" hidden="1"/>
    <col min="14856" max="14856" width="23.42578125" style="44" hidden="1"/>
    <col min="14857" max="14857" width="12.5703125" style="44" hidden="1"/>
    <col min="14858" max="14858" width="12.7109375" style="44" hidden="1"/>
    <col min="14859" max="14859" width="12.5703125" style="44" hidden="1"/>
    <col min="14860" max="14860" width="12.7109375" style="44" hidden="1"/>
    <col min="14861" max="14861" width="10" style="44" hidden="1"/>
    <col min="14862" max="14862" width="23.28515625" style="44" hidden="1"/>
    <col min="14863" max="14863" width="11.85546875" style="44" hidden="1"/>
    <col min="14864" max="14864" width="9.7109375" style="44" hidden="1"/>
    <col min="14865" max="14865" width="7" style="44" hidden="1"/>
    <col min="14866" max="14867" width="18.7109375" style="44" hidden="1"/>
    <col min="14868" max="14873" width="11.42578125" style="44" hidden="1"/>
    <col min="14874" max="14874" width="7.140625" style="44" hidden="1"/>
    <col min="14875" max="14875" width="8" style="44" hidden="1"/>
    <col min="14876" max="14876" width="5.85546875" style="44" hidden="1"/>
    <col min="14877" max="14877" width="10.42578125" style="44" hidden="1"/>
    <col min="14878" max="14878" width="24.5703125" style="44" hidden="1"/>
    <col min="14879" max="14879" width="26.5703125" style="44" hidden="1"/>
    <col min="14880" max="14880" width="14.140625" style="44" hidden="1"/>
    <col min="14881" max="14881" width="16" style="44" hidden="1"/>
    <col min="14882" max="14885" width="11.42578125" style="44" hidden="1"/>
    <col min="14886" max="14886" width="13.7109375" style="44" hidden="1"/>
    <col min="14887" max="14887" width="15.42578125" style="44" hidden="1"/>
    <col min="14888" max="15104" width="11.42578125" style="44" hidden="1"/>
    <col min="15105" max="15105" width="2.85546875" style="44" hidden="1"/>
    <col min="15106" max="15106" width="27.42578125" style="44" hidden="1"/>
    <col min="15107" max="15107" width="6.5703125" style="44" hidden="1"/>
    <col min="15108" max="15108" width="9.28515625" style="44" hidden="1"/>
    <col min="15109" max="15109" width="8" style="44" hidden="1"/>
    <col min="15110" max="15110" width="12.140625" style="44" hidden="1"/>
    <col min="15111" max="15111" width="11" style="44" hidden="1"/>
    <col min="15112" max="15112" width="23.42578125" style="44" hidden="1"/>
    <col min="15113" max="15113" width="12.5703125" style="44" hidden="1"/>
    <col min="15114" max="15114" width="12.7109375" style="44" hidden="1"/>
    <col min="15115" max="15115" width="12.5703125" style="44" hidden="1"/>
    <col min="15116" max="15116" width="12.7109375" style="44" hidden="1"/>
    <col min="15117" max="15117" width="10" style="44" hidden="1"/>
    <col min="15118" max="15118" width="23.28515625" style="44" hidden="1"/>
    <col min="15119" max="15119" width="11.85546875" style="44" hidden="1"/>
    <col min="15120" max="15120" width="9.7109375" style="44" hidden="1"/>
    <col min="15121" max="15121" width="7" style="44" hidden="1"/>
    <col min="15122" max="15123" width="18.7109375" style="44" hidden="1"/>
    <col min="15124" max="15129" width="11.42578125" style="44" hidden="1"/>
    <col min="15130" max="15130" width="7.140625" style="44" hidden="1"/>
    <col min="15131" max="15131" width="8" style="44" hidden="1"/>
    <col min="15132" max="15132" width="5.85546875" style="44" hidden="1"/>
    <col min="15133" max="15133" width="10.42578125" style="44" hidden="1"/>
    <col min="15134" max="15134" width="24.5703125" style="44" hidden="1"/>
    <col min="15135" max="15135" width="26.5703125" style="44" hidden="1"/>
    <col min="15136" max="15136" width="14.140625" style="44" hidden="1"/>
    <col min="15137" max="15137" width="16" style="44" hidden="1"/>
    <col min="15138" max="15141" width="11.42578125" style="44" hidden="1"/>
    <col min="15142" max="15142" width="13.7109375" style="44" hidden="1"/>
    <col min="15143" max="15143" width="15.42578125" style="44" hidden="1"/>
    <col min="15144" max="15360" width="11.42578125" style="44" hidden="1"/>
    <col min="15361" max="15361" width="2.85546875" style="44" hidden="1"/>
    <col min="15362" max="15362" width="27.42578125" style="44" hidden="1"/>
    <col min="15363" max="15363" width="6.5703125" style="44" hidden="1"/>
    <col min="15364" max="15364" width="9.28515625" style="44" hidden="1"/>
    <col min="15365" max="15365" width="8" style="44" hidden="1"/>
    <col min="15366" max="15366" width="12.140625" style="44" hidden="1"/>
    <col min="15367" max="15367" width="11" style="44" hidden="1"/>
    <col min="15368" max="15368" width="23.42578125" style="44" hidden="1"/>
    <col min="15369" max="15369" width="12.5703125" style="44" hidden="1"/>
    <col min="15370" max="15370" width="12.7109375" style="44" hidden="1"/>
    <col min="15371" max="15371" width="12.5703125" style="44" hidden="1"/>
    <col min="15372" max="15372" width="12.7109375" style="44" hidden="1"/>
    <col min="15373" max="15373" width="10" style="44" hidden="1"/>
    <col min="15374" max="15374" width="23.28515625" style="44" hidden="1"/>
    <col min="15375" max="15375" width="11.85546875" style="44" hidden="1"/>
    <col min="15376" max="15376" width="9.7109375" style="44" hidden="1"/>
    <col min="15377" max="15377" width="7" style="44" hidden="1"/>
    <col min="15378" max="15379" width="18.7109375" style="44" hidden="1"/>
    <col min="15380" max="15385" width="11.42578125" style="44" hidden="1"/>
    <col min="15386" max="15386" width="7.140625" style="44" hidden="1"/>
    <col min="15387" max="15387" width="8" style="44" hidden="1"/>
    <col min="15388" max="15388" width="5.85546875" style="44" hidden="1"/>
    <col min="15389" max="15389" width="10.42578125" style="44" hidden="1"/>
    <col min="15390" max="15390" width="24.5703125" style="44" hidden="1"/>
    <col min="15391" max="15391" width="26.5703125" style="44" hidden="1"/>
    <col min="15392" max="15392" width="14.140625" style="44" hidden="1"/>
    <col min="15393" max="15393" width="16" style="44" hidden="1"/>
    <col min="15394" max="15397" width="11.42578125" style="44" hidden="1"/>
    <col min="15398" max="15398" width="13.7109375" style="44" hidden="1"/>
    <col min="15399" max="15399" width="15.42578125" style="44" hidden="1"/>
    <col min="15400" max="15616" width="11.42578125" style="44" hidden="1"/>
    <col min="15617" max="15617" width="2.85546875" style="44" hidden="1"/>
    <col min="15618" max="15618" width="27.42578125" style="44" hidden="1"/>
    <col min="15619" max="15619" width="6.5703125" style="44" hidden="1"/>
    <col min="15620" max="15620" width="9.28515625" style="44" hidden="1"/>
    <col min="15621" max="15621" width="8" style="44" hidden="1"/>
    <col min="15622" max="15622" width="12.140625" style="44" hidden="1"/>
    <col min="15623" max="15623" width="11" style="44" hidden="1"/>
    <col min="15624" max="15624" width="23.42578125" style="44" hidden="1"/>
    <col min="15625" max="15625" width="12.5703125" style="44" hidden="1"/>
    <col min="15626" max="15626" width="12.7109375" style="44" hidden="1"/>
    <col min="15627" max="15627" width="12.5703125" style="44" hidden="1"/>
    <col min="15628" max="15628" width="12.7109375" style="44" hidden="1"/>
    <col min="15629" max="15629" width="10" style="44" hidden="1"/>
    <col min="15630" max="15630" width="23.28515625" style="44" hidden="1"/>
    <col min="15631" max="15631" width="11.85546875" style="44" hidden="1"/>
    <col min="15632" max="15632" width="9.7109375" style="44" hidden="1"/>
    <col min="15633" max="15633" width="7" style="44" hidden="1"/>
    <col min="15634" max="15635" width="18.7109375" style="44" hidden="1"/>
    <col min="15636" max="15641" width="11.42578125" style="44" hidden="1"/>
    <col min="15642" max="15642" width="7.140625" style="44" hidden="1"/>
    <col min="15643" max="15643" width="8" style="44" hidden="1"/>
    <col min="15644" max="15644" width="5.85546875" style="44" hidden="1"/>
    <col min="15645" max="15645" width="10.42578125" style="44" hidden="1"/>
    <col min="15646" max="15646" width="24.5703125" style="44" hidden="1"/>
    <col min="15647" max="15647" width="26.5703125" style="44" hidden="1"/>
    <col min="15648" max="15648" width="14.140625" style="44" hidden="1"/>
    <col min="15649" max="15649" width="16" style="44" hidden="1"/>
    <col min="15650" max="15653" width="11.42578125" style="44" hidden="1"/>
    <col min="15654" max="15654" width="13.7109375" style="44" hidden="1"/>
    <col min="15655" max="15655" width="15.42578125" style="44" hidden="1"/>
    <col min="15656" max="15872" width="11.42578125" style="44" hidden="1"/>
    <col min="15873" max="15873" width="2.85546875" style="44" hidden="1"/>
    <col min="15874" max="15874" width="27.42578125" style="44" hidden="1"/>
    <col min="15875" max="15875" width="6.5703125" style="44" hidden="1"/>
    <col min="15876" max="15876" width="9.28515625" style="44" hidden="1"/>
    <col min="15877" max="15877" width="8" style="44" hidden="1"/>
    <col min="15878" max="15878" width="12.140625" style="44" hidden="1"/>
    <col min="15879" max="15879" width="11" style="44" hidden="1"/>
    <col min="15880" max="15880" width="23.42578125" style="44" hidden="1"/>
    <col min="15881" max="15881" width="12.5703125" style="44" hidden="1"/>
    <col min="15882" max="15882" width="12.7109375" style="44" hidden="1"/>
    <col min="15883" max="15883" width="12.5703125" style="44" hidden="1"/>
    <col min="15884" max="15884" width="12.7109375" style="44" hidden="1"/>
    <col min="15885" max="15885" width="10" style="44" hidden="1"/>
    <col min="15886" max="15886" width="23.28515625" style="44" hidden="1"/>
    <col min="15887" max="15887" width="11.85546875" style="44" hidden="1"/>
    <col min="15888" max="15888" width="9.7109375" style="44" hidden="1"/>
    <col min="15889" max="15889" width="7" style="44" hidden="1"/>
    <col min="15890" max="15891" width="18.7109375" style="44" hidden="1"/>
    <col min="15892" max="15897" width="11.42578125" style="44" hidden="1"/>
    <col min="15898" max="15898" width="7.140625" style="44" hidden="1"/>
    <col min="15899" max="15899" width="8" style="44" hidden="1"/>
    <col min="15900" max="15900" width="5.85546875" style="44" hidden="1"/>
    <col min="15901" max="15901" width="10.42578125" style="44" hidden="1"/>
    <col min="15902" max="15902" width="24.5703125" style="44" hidden="1"/>
    <col min="15903" max="15903" width="26.5703125" style="44" hidden="1"/>
    <col min="15904" max="15904" width="14.140625" style="44" hidden="1"/>
    <col min="15905" max="15905" width="16" style="44" hidden="1"/>
    <col min="15906" max="15909" width="11.42578125" style="44" hidden="1"/>
    <col min="15910" max="15910" width="13.7109375" style="44" hidden="1"/>
    <col min="15911" max="15911" width="15.42578125" style="44" hidden="1"/>
    <col min="15912" max="16128" width="11.42578125" style="44" hidden="1"/>
    <col min="16129" max="16129" width="2.85546875" style="44" hidden="1"/>
    <col min="16130" max="16130" width="27.42578125" style="44" hidden="1"/>
    <col min="16131" max="16131" width="6.5703125" style="44" hidden="1"/>
    <col min="16132" max="16132" width="9.28515625" style="44" hidden="1"/>
    <col min="16133" max="16133" width="8" style="44" hidden="1"/>
    <col min="16134" max="16134" width="12.140625" style="44" hidden="1"/>
    <col min="16135" max="16135" width="11" style="44" hidden="1"/>
    <col min="16136" max="16136" width="23.42578125" style="44" hidden="1"/>
    <col min="16137" max="16137" width="12.5703125" style="44" hidden="1"/>
    <col min="16138" max="16138" width="12.7109375" style="44" hidden="1"/>
    <col min="16139" max="16139" width="12.5703125" style="44" hidden="1"/>
    <col min="16140" max="16140" width="12.7109375" style="44" hidden="1"/>
    <col min="16141" max="16141" width="10" style="44" hidden="1"/>
    <col min="16142" max="16142" width="23.28515625" style="44" hidden="1"/>
    <col min="16143" max="16143" width="11.85546875" style="44" hidden="1"/>
    <col min="16144" max="16144" width="9.7109375" style="44" hidden="1"/>
    <col min="16145" max="16145" width="7" style="44" hidden="1"/>
    <col min="16146" max="16147" width="18.7109375" style="44" hidden="1"/>
    <col min="16148" max="16153" width="11.42578125" style="44" hidden="1"/>
    <col min="16154" max="16154" width="7.140625" style="44" hidden="1"/>
    <col min="16155" max="16155" width="8" style="44" hidden="1"/>
    <col min="16156" max="16156" width="5.85546875" style="44" hidden="1"/>
    <col min="16157" max="16157" width="10.42578125" style="44" hidden="1"/>
    <col min="16158" max="16158" width="24.5703125" style="44" hidden="1"/>
    <col min="16159" max="16159" width="26.5703125" style="44" hidden="1"/>
    <col min="16160" max="16160" width="14.140625" style="44" hidden="1"/>
    <col min="16161" max="16161" width="16" style="44" hidden="1"/>
    <col min="16162" max="16165" width="11.42578125" style="44" hidden="1"/>
    <col min="16166" max="16166" width="13.7109375" style="44" hidden="1"/>
    <col min="16167" max="16167" width="15.42578125" style="44" hidden="1"/>
    <col min="16168" max="16384" width="11.42578125" style="44" hidden="1"/>
  </cols>
  <sheetData>
    <row r="1" spans="2:16" x14ac:dyDescent="0.2">
      <c r="B1" s="42"/>
      <c r="C1" s="42"/>
      <c r="D1" s="42"/>
      <c r="E1" s="99"/>
      <c r="F1" s="42"/>
      <c r="G1" s="42"/>
      <c r="H1" s="42"/>
      <c r="I1" s="42"/>
      <c r="J1" s="42"/>
      <c r="K1" s="42"/>
      <c r="L1" s="42"/>
      <c r="M1" s="42"/>
      <c r="N1" s="43"/>
      <c r="O1" s="42"/>
      <c r="P1" s="42"/>
    </row>
    <row r="2" spans="2:16" ht="18" x14ac:dyDescent="0.25">
      <c r="B2" s="463" t="s">
        <v>555</v>
      </c>
      <c r="C2" s="463"/>
      <c r="D2" s="463"/>
      <c r="E2" s="463"/>
      <c r="F2" s="463"/>
      <c r="G2" s="463"/>
      <c r="H2" s="42"/>
      <c r="I2" s="42"/>
      <c r="J2" s="42"/>
      <c r="K2" s="42"/>
      <c r="L2" s="42"/>
      <c r="M2" s="42"/>
      <c r="N2" s="43"/>
      <c r="O2" s="42"/>
      <c r="P2" s="42"/>
    </row>
    <row r="3" spans="2:16" x14ac:dyDescent="0.2">
      <c r="B3" s="46" t="s">
        <v>526</v>
      </c>
      <c r="C3" s="464">
        <v>20140035</v>
      </c>
      <c r="D3" s="465"/>
      <c r="E3" s="465"/>
      <c r="F3" s="465"/>
      <c r="G3" s="466"/>
      <c r="H3" s="467"/>
      <c r="I3" s="468"/>
      <c r="J3" s="468"/>
      <c r="K3" s="468"/>
      <c r="L3" s="468"/>
      <c r="M3" s="195"/>
      <c r="N3" s="43"/>
      <c r="O3" s="42"/>
      <c r="P3" s="42"/>
    </row>
    <row r="4" spans="2:16" x14ac:dyDescent="0.2">
      <c r="B4" s="47" t="s">
        <v>390</v>
      </c>
      <c r="C4" s="467" t="e">
        <f>VLOOKUP($C$3,SalesTracker!$B$9:$AM$1048576,2,0)</f>
        <v>#N/A</v>
      </c>
      <c r="D4" s="468"/>
      <c r="E4" s="468"/>
      <c r="F4" s="468"/>
      <c r="G4" s="469"/>
      <c r="H4" s="42"/>
      <c r="I4" s="42"/>
      <c r="J4" s="42"/>
      <c r="K4" s="42"/>
      <c r="L4" s="42"/>
      <c r="M4" s="42"/>
      <c r="N4" s="43"/>
      <c r="O4" s="42"/>
      <c r="P4" s="42"/>
    </row>
    <row r="5" spans="2:16" x14ac:dyDescent="0.2">
      <c r="B5" s="47" t="s">
        <v>400</v>
      </c>
      <c r="C5" s="467" t="e">
        <f>VLOOKUP($C$3,SalesTracker!$B$9:$AM$1048576,3,0)</f>
        <v>#N/A</v>
      </c>
      <c r="D5" s="468"/>
      <c r="E5" s="468"/>
      <c r="F5" s="468"/>
      <c r="G5" s="469"/>
      <c r="H5" s="42"/>
      <c r="I5" s="42"/>
      <c r="J5" s="42"/>
      <c r="K5" s="42"/>
      <c r="L5" s="42"/>
      <c r="M5" s="42"/>
      <c r="N5" s="43"/>
      <c r="O5" s="42"/>
      <c r="P5" s="42"/>
    </row>
    <row r="6" spans="2:16" x14ac:dyDescent="0.2">
      <c r="B6" s="47" t="s">
        <v>407</v>
      </c>
      <c r="C6" s="467" t="e">
        <f>VLOOKUP($C$3,SalesTracker!$B$9:$AM$1048576,4,0)</f>
        <v>#N/A</v>
      </c>
      <c r="D6" s="468"/>
      <c r="E6" s="468"/>
      <c r="F6" s="468"/>
      <c r="G6" s="469"/>
      <c r="H6" s="42"/>
      <c r="I6" s="42"/>
      <c r="J6" s="42"/>
      <c r="K6" s="42"/>
      <c r="L6" s="42"/>
      <c r="M6" s="42"/>
      <c r="N6" s="43"/>
      <c r="O6" s="42"/>
      <c r="P6" s="42"/>
    </row>
    <row r="7" spans="2:16" x14ac:dyDescent="0.2">
      <c r="B7" s="47" t="s">
        <v>412</v>
      </c>
      <c r="C7" s="467" t="e">
        <f>VLOOKUP($C$3,SalesTracker!$B$9:$AM$1048576,5,0)</f>
        <v>#N/A</v>
      </c>
      <c r="D7" s="468"/>
      <c r="E7" s="468"/>
      <c r="F7" s="468"/>
      <c r="G7" s="469"/>
      <c r="H7" s="42"/>
      <c r="I7" s="42"/>
      <c r="J7" s="42"/>
      <c r="K7" s="42"/>
      <c r="L7" s="42"/>
      <c r="M7" s="42"/>
      <c r="N7" s="43"/>
      <c r="O7" s="42"/>
      <c r="P7" s="42"/>
    </row>
    <row r="8" spans="2:16" x14ac:dyDescent="0.2">
      <c r="B8" s="47" t="s">
        <v>416</v>
      </c>
      <c r="C8" s="470">
        <f ca="1">NOW()</f>
        <v>42634.598941203702</v>
      </c>
      <c r="D8" s="470"/>
      <c r="E8" s="470"/>
      <c r="F8" s="470"/>
      <c r="G8" s="471"/>
      <c r="H8" s="48"/>
      <c r="I8" s="42"/>
      <c r="J8" s="49"/>
      <c r="K8" s="49"/>
      <c r="L8" s="42"/>
      <c r="M8" s="42"/>
      <c r="N8" s="43"/>
      <c r="O8" s="42"/>
      <c r="P8" s="42"/>
    </row>
    <row r="9" spans="2:16" x14ac:dyDescent="0.2">
      <c r="B9" s="50" t="s">
        <v>421</v>
      </c>
      <c r="C9" s="472" t="s">
        <v>24</v>
      </c>
      <c r="D9" s="472"/>
      <c r="E9" s="472"/>
      <c r="F9" s="472"/>
      <c r="G9" s="473"/>
      <c r="H9" s="48"/>
      <c r="I9" s="42"/>
      <c r="J9" s="49"/>
      <c r="K9" s="49"/>
      <c r="L9" s="42"/>
      <c r="M9" s="42"/>
      <c r="N9" s="43"/>
      <c r="O9" s="42"/>
      <c r="P9" s="42"/>
    </row>
    <row r="10" spans="2:16" x14ac:dyDescent="0.2">
      <c r="B10" s="47" t="s">
        <v>426</v>
      </c>
      <c r="C10" s="474" t="e">
        <f>VLOOKUP($C$3,SalesTracker!$B$9:$AM$1048576,12,0)</f>
        <v>#N/A</v>
      </c>
      <c r="D10" s="475"/>
      <c r="E10" s="475"/>
      <c r="F10" s="475"/>
      <c r="G10" s="476"/>
      <c r="H10" s="48"/>
      <c r="I10" s="42"/>
      <c r="J10" s="49"/>
      <c r="K10" s="49"/>
      <c r="L10" s="42"/>
      <c r="M10" s="42"/>
      <c r="N10" s="43"/>
      <c r="O10" s="42"/>
      <c r="P10" s="42"/>
    </row>
    <row r="11" spans="2:16" x14ac:dyDescent="0.2">
      <c r="B11" s="47" t="s">
        <v>556</v>
      </c>
      <c r="C11" s="175" t="e">
        <f>C10*1.25</f>
        <v>#N/A</v>
      </c>
      <c r="D11" s="176"/>
      <c r="E11" s="176"/>
      <c r="F11" s="176"/>
      <c r="G11" s="177"/>
      <c r="H11" s="48"/>
      <c r="I11" s="174"/>
      <c r="J11" s="49"/>
      <c r="K11" s="49"/>
      <c r="L11" s="174"/>
      <c r="M11" s="174"/>
      <c r="N11" s="43"/>
      <c r="O11" s="174"/>
      <c r="P11" s="174"/>
    </row>
    <row r="12" spans="2:16" x14ac:dyDescent="0.2">
      <c r="B12" s="51" t="s">
        <v>430</v>
      </c>
      <c r="C12" s="477" t="s">
        <v>518</v>
      </c>
      <c r="D12" s="477"/>
      <c r="E12" s="477"/>
      <c r="F12" s="477"/>
      <c r="G12" s="478"/>
      <c r="H12" s="48"/>
      <c r="I12" s="42"/>
      <c r="J12" s="49"/>
      <c r="K12" s="49"/>
      <c r="L12" s="42"/>
      <c r="M12" s="42"/>
      <c r="N12" s="43"/>
      <c r="O12" s="42"/>
      <c r="P12" s="42"/>
    </row>
    <row r="13" spans="2:16" x14ac:dyDescent="0.2">
      <c r="B13" s="52"/>
      <c r="C13" s="42"/>
      <c r="D13" s="42"/>
      <c r="E13" s="99"/>
      <c r="F13" s="42"/>
      <c r="G13" s="42"/>
      <c r="H13" s="48"/>
      <c r="I13" s="42"/>
      <c r="L13" s="42"/>
      <c r="M13" s="42"/>
      <c r="N13" s="43"/>
      <c r="O13" s="42"/>
      <c r="P13" s="42"/>
    </row>
    <row r="14" spans="2:16" x14ac:dyDescent="0.2">
      <c r="B14" s="447" t="s">
        <v>436</v>
      </c>
      <c r="C14" s="448"/>
      <c r="D14" s="448"/>
      <c r="E14" s="448"/>
      <c r="F14" s="448"/>
      <c r="G14" s="449"/>
      <c r="I14" s="447" t="s">
        <v>436</v>
      </c>
      <c r="J14" s="448"/>
      <c r="K14" s="448"/>
      <c r="L14" s="448"/>
      <c r="M14" s="449"/>
      <c r="N14" s="43"/>
      <c r="O14" s="42"/>
      <c r="P14" s="42"/>
    </row>
    <row r="15" spans="2:16" x14ac:dyDescent="0.2">
      <c r="B15" s="53" t="s">
        <v>440</v>
      </c>
      <c r="C15" s="450" t="s">
        <v>399</v>
      </c>
      <c r="D15" s="450"/>
      <c r="E15" s="450"/>
      <c r="F15" s="450"/>
      <c r="G15" s="450"/>
      <c r="I15" s="53" t="s">
        <v>441</v>
      </c>
      <c r="J15" s="443" t="e">
        <f>VLOOKUP($C$3,SalesTracker!$B$9:$AM$1048576,11,0)</f>
        <v>#N/A</v>
      </c>
      <c r="K15" s="444"/>
      <c r="L15" s="444"/>
      <c r="M15" s="445"/>
      <c r="N15" s="43"/>
      <c r="O15" s="42"/>
      <c r="P15" s="42"/>
    </row>
    <row r="16" spans="2:16" x14ac:dyDescent="0.2">
      <c r="B16" s="53" t="s">
        <v>445</v>
      </c>
      <c r="C16" s="450" t="s">
        <v>418</v>
      </c>
      <c r="D16" s="450"/>
      <c r="E16" s="450"/>
      <c r="F16" s="450"/>
      <c r="G16" s="450"/>
      <c r="I16" s="53" t="s">
        <v>446</v>
      </c>
      <c r="J16" s="450" t="s">
        <v>23</v>
      </c>
      <c r="K16" s="450"/>
      <c r="L16" s="450"/>
      <c r="M16" s="450"/>
      <c r="N16" s="43"/>
      <c r="O16" s="42"/>
      <c r="P16" s="42"/>
    </row>
    <row r="17" spans="2:16" x14ac:dyDescent="0.2">
      <c r="B17" s="53" t="s">
        <v>449</v>
      </c>
      <c r="C17" s="451"/>
      <c r="D17" s="451"/>
      <c r="E17" s="451"/>
      <c r="F17" s="451"/>
      <c r="G17" s="451"/>
      <c r="H17" s="54"/>
      <c r="I17" s="53" t="s">
        <v>525</v>
      </c>
      <c r="J17" s="112" t="s">
        <v>523</v>
      </c>
      <c r="K17" s="110">
        <v>0</v>
      </c>
      <c r="L17" s="113" t="s">
        <v>524</v>
      </c>
      <c r="M17" s="111">
        <v>0</v>
      </c>
      <c r="N17" s="44"/>
    </row>
    <row r="18" spans="2:16" x14ac:dyDescent="0.2">
      <c r="B18" s="53" t="s">
        <v>488</v>
      </c>
      <c r="C18" s="450" t="e">
        <f>VLOOKUP($C$3,SalesTracker!$B$9:$AM$1048576,29,0)</f>
        <v>#N/A</v>
      </c>
      <c r="D18" s="450"/>
      <c r="E18" s="450"/>
      <c r="F18" s="450"/>
      <c r="G18" s="450"/>
      <c r="H18" s="54"/>
      <c r="I18" s="53" t="s">
        <v>453</v>
      </c>
      <c r="J18" s="450" t="s">
        <v>24</v>
      </c>
      <c r="K18" s="450"/>
      <c r="L18" s="450"/>
      <c r="M18" s="450"/>
      <c r="N18" s="44"/>
    </row>
    <row r="19" spans="2:16" ht="15" customHeight="1" x14ac:dyDescent="0.2">
      <c r="B19" s="53" t="s">
        <v>452</v>
      </c>
      <c r="C19" s="450"/>
      <c r="D19" s="450"/>
      <c r="E19" s="450"/>
      <c r="F19" s="450"/>
      <c r="G19" s="450"/>
      <c r="H19" s="54"/>
      <c r="I19" s="452" t="s">
        <v>456</v>
      </c>
      <c r="J19" s="453"/>
      <c r="K19" s="454"/>
      <c r="L19" s="454"/>
      <c r="M19" s="455"/>
      <c r="N19" s="43"/>
      <c r="O19" s="42"/>
      <c r="P19" s="42"/>
    </row>
    <row r="20" spans="2:16" ht="12.75" customHeight="1" x14ac:dyDescent="0.2">
      <c r="B20" s="53" t="s">
        <v>455</v>
      </c>
      <c r="C20" s="450" t="e">
        <f>VLOOKUP($C$3,SalesTracker!$B$9:$AM$1048576,9,0)</f>
        <v>#N/A</v>
      </c>
      <c r="D20" s="450"/>
      <c r="E20" s="450"/>
      <c r="F20" s="450"/>
      <c r="G20" s="450"/>
      <c r="H20" s="54"/>
      <c r="I20" s="452"/>
      <c r="J20" s="456"/>
      <c r="K20" s="457"/>
      <c r="L20" s="457"/>
      <c r="M20" s="458"/>
      <c r="N20" s="43"/>
      <c r="O20" s="42"/>
      <c r="P20" s="42"/>
    </row>
    <row r="21" spans="2:16" x14ac:dyDescent="0.2">
      <c r="B21" s="53" t="s">
        <v>457</v>
      </c>
      <c r="C21" s="462"/>
      <c r="D21" s="451"/>
      <c r="E21" s="451"/>
      <c r="F21" s="451"/>
      <c r="G21" s="451"/>
      <c r="H21" s="54"/>
      <c r="I21" s="452"/>
      <c r="J21" s="456"/>
      <c r="K21" s="457"/>
      <c r="L21" s="457"/>
      <c r="M21" s="458"/>
      <c r="N21" s="43"/>
      <c r="O21" s="42"/>
      <c r="P21" s="42"/>
    </row>
    <row r="22" spans="2:16" x14ac:dyDescent="0.2">
      <c r="B22" s="53" t="s">
        <v>459</v>
      </c>
      <c r="C22" s="102" t="s">
        <v>521</v>
      </c>
      <c r="D22" s="104">
        <v>1</v>
      </c>
      <c r="E22" s="101"/>
      <c r="F22" s="103" t="s">
        <v>522</v>
      </c>
      <c r="G22" s="105">
        <v>1</v>
      </c>
      <c r="H22" s="54"/>
      <c r="I22" s="452"/>
      <c r="J22" s="459"/>
      <c r="K22" s="460"/>
      <c r="L22" s="460"/>
      <c r="M22" s="461"/>
      <c r="N22" s="43"/>
      <c r="O22" s="42"/>
      <c r="P22" s="42"/>
    </row>
    <row r="23" spans="2:16" x14ac:dyDescent="0.2">
      <c r="B23" s="447" t="s">
        <v>370</v>
      </c>
      <c r="C23" s="448"/>
      <c r="D23" s="448"/>
      <c r="E23" s="448"/>
      <c r="F23" s="448"/>
      <c r="G23" s="449"/>
      <c r="H23" s="54"/>
      <c r="I23" s="447" t="s">
        <v>460</v>
      </c>
      <c r="J23" s="448"/>
      <c r="K23" s="448"/>
      <c r="L23" s="448"/>
      <c r="M23" s="449"/>
      <c r="N23" s="43"/>
      <c r="O23" s="42"/>
      <c r="P23" s="42"/>
    </row>
    <row r="24" spans="2:16" x14ac:dyDescent="0.2">
      <c r="B24" s="53" t="s">
        <v>461</v>
      </c>
      <c r="C24" s="443" t="e">
        <f>VLOOKUP($C$3,SalesTracker!$B$9:$AM$1048576,17,0)</f>
        <v>#N/A</v>
      </c>
      <c r="D24" s="444"/>
      <c r="E24" s="444"/>
      <c r="F24" s="444"/>
      <c r="G24" s="445"/>
      <c r="H24" s="54"/>
      <c r="I24" s="53" t="s">
        <v>462</v>
      </c>
      <c r="J24" s="425" t="s">
        <v>24</v>
      </c>
      <c r="K24" s="426"/>
      <c r="L24" s="426"/>
      <c r="M24" s="427"/>
      <c r="N24" s="43"/>
      <c r="O24" s="42"/>
      <c r="P24" s="42"/>
    </row>
    <row r="25" spans="2:16" x14ac:dyDescent="0.2">
      <c r="B25" s="53" t="s">
        <v>463</v>
      </c>
      <c r="C25" s="443" t="e">
        <f>VLOOKUP($C$3,SalesTracker!$B$9:$AM$1048576,18,0)</f>
        <v>#N/A</v>
      </c>
      <c r="D25" s="444"/>
      <c r="E25" s="444"/>
      <c r="F25" s="444"/>
      <c r="G25" s="445"/>
      <c r="H25" s="54"/>
      <c r="I25" s="428" t="s">
        <v>464</v>
      </c>
      <c r="J25" s="431"/>
      <c r="K25" s="432"/>
      <c r="L25" s="432"/>
      <c r="M25" s="433"/>
      <c r="N25" s="44"/>
    </row>
    <row r="26" spans="2:16" x14ac:dyDescent="0.2">
      <c r="B26" s="53" t="s">
        <v>465</v>
      </c>
      <c r="C26" s="443" t="e">
        <f>VLOOKUP($C$3,SalesTracker!$B$9:$AM$1048576,21,0)</f>
        <v>#N/A</v>
      </c>
      <c r="D26" s="444"/>
      <c r="E26" s="444"/>
      <c r="F26" s="444"/>
      <c r="G26" s="445"/>
      <c r="H26" s="54"/>
      <c r="I26" s="429"/>
      <c r="J26" s="434"/>
      <c r="K26" s="435"/>
      <c r="L26" s="435"/>
      <c r="M26" s="436"/>
      <c r="N26" s="44"/>
    </row>
    <row r="27" spans="2:16" x14ac:dyDescent="0.2">
      <c r="B27" s="53" t="s">
        <v>494</v>
      </c>
      <c r="C27" s="443" t="e">
        <f>VLOOKUP($C$3,SalesTracker!$B$9:$AM$1048576,23,0)&amp;" - "&amp;VLOOKUP($C$3,SalesTracker!$B$9:$AM$1048576,25,0)</f>
        <v>#N/A</v>
      </c>
      <c r="D27" s="444"/>
      <c r="E27" s="444"/>
      <c r="F27" s="444"/>
      <c r="G27" s="445"/>
      <c r="H27" s="54"/>
      <c r="I27" s="429"/>
      <c r="J27" s="434"/>
      <c r="K27" s="435"/>
      <c r="L27" s="435"/>
      <c r="M27" s="436"/>
      <c r="N27" s="44"/>
    </row>
    <row r="28" spans="2:16" x14ac:dyDescent="0.2">
      <c r="B28" s="53" t="s">
        <v>495</v>
      </c>
      <c r="C28" s="443" t="e">
        <f>VLOOKUP($C$3,SalesTracker!$B$9:$AM$1048576,26,0)&amp;" - "&amp;VLOOKUP($C$3,SalesTracker!$B$9:$AM$1048576,28,0)</f>
        <v>#N/A</v>
      </c>
      <c r="D28" s="444"/>
      <c r="E28" s="444"/>
      <c r="F28" s="444"/>
      <c r="G28" s="445"/>
      <c r="H28" s="54"/>
      <c r="I28" s="429"/>
      <c r="J28" s="434"/>
      <c r="K28" s="435"/>
      <c r="L28" s="435"/>
      <c r="M28" s="436"/>
      <c r="N28" s="44"/>
    </row>
    <row r="29" spans="2:16" x14ac:dyDescent="0.2">
      <c r="B29" s="55" t="s">
        <v>466</v>
      </c>
      <c r="C29" s="440" t="s">
        <v>517</v>
      </c>
      <c r="D29" s="441"/>
      <c r="E29" s="441"/>
      <c r="F29" s="441"/>
      <c r="G29" s="442"/>
      <c r="H29" s="42"/>
      <c r="I29" s="429"/>
      <c r="J29" s="434"/>
      <c r="K29" s="435"/>
      <c r="L29" s="435"/>
      <c r="M29" s="436"/>
      <c r="N29" s="44"/>
    </row>
    <row r="30" spans="2:16" x14ac:dyDescent="0.2">
      <c r="B30" s="69" t="s">
        <v>371</v>
      </c>
      <c r="C30" s="446" t="e">
        <f>VLOOKUP($C$3,SalesTracker!$B$9:$AM$1048576,19,0)</f>
        <v>#N/A</v>
      </c>
      <c r="D30" s="446"/>
      <c r="E30" s="100"/>
      <c r="F30" s="446" t="e">
        <f>VLOOKUP($C$3,SalesTracker!$B$9:$AM$1048576,20,0)</f>
        <v>#N/A</v>
      </c>
      <c r="G30" s="446"/>
      <c r="H30" s="42"/>
      <c r="I30" s="430"/>
      <c r="J30" s="437"/>
      <c r="K30" s="438"/>
      <c r="L30" s="438"/>
      <c r="M30" s="439"/>
      <c r="N30" s="44"/>
    </row>
    <row r="31" spans="2:16" x14ac:dyDescent="0.2">
      <c r="B31" s="56"/>
      <c r="C31" s="54"/>
      <c r="F31" s="42"/>
      <c r="G31" s="43"/>
    </row>
    <row r="32" spans="2:16" ht="13.5" thickBot="1" x14ac:dyDescent="0.25">
      <c r="B32" s="45" t="s">
        <v>533</v>
      </c>
      <c r="C32" s="44" t="s">
        <v>520</v>
      </c>
      <c r="F32" s="42">
        <f>$C$3</f>
        <v>20140035</v>
      </c>
      <c r="G32" s="95" t="e">
        <f>$C$6&amp;" - "&amp;$C$7</f>
        <v>#N/A</v>
      </c>
      <c r="H32" s="96"/>
      <c r="I32" s="95"/>
      <c r="J32" s="49"/>
      <c r="K32" s="49"/>
      <c r="L32" s="42"/>
      <c r="M32" s="42"/>
      <c r="N32" s="43"/>
      <c r="O32" s="42"/>
      <c r="P32" s="42"/>
    </row>
    <row r="33" spans="2:17" ht="26.25" thickBot="1" x14ac:dyDescent="0.25">
      <c r="B33" s="58" t="s">
        <v>373</v>
      </c>
      <c r="C33" s="421" t="s">
        <v>468</v>
      </c>
      <c r="D33" s="422"/>
      <c r="E33" s="422"/>
      <c r="F33" s="423"/>
      <c r="G33" s="59" t="s">
        <v>469</v>
      </c>
      <c r="H33" s="59" t="s">
        <v>470</v>
      </c>
      <c r="I33" s="59" t="s">
        <v>387</v>
      </c>
      <c r="J33" s="59" t="s">
        <v>374</v>
      </c>
      <c r="K33" s="59" t="s">
        <v>375</v>
      </c>
      <c r="L33" s="59" t="s">
        <v>376</v>
      </c>
      <c r="M33" s="59" t="s">
        <v>471</v>
      </c>
      <c r="N33" s="59" t="s">
        <v>377</v>
      </c>
      <c r="O33" s="60" t="s">
        <v>378</v>
      </c>
      <c r="P33" s="59" t="s">
        <v>535</v>
      </c>
      <c r="Q33" s="130" t="s">
        <v>372</v>
      </c>
    </row>
    <row r="34" spans="2:17" ht="15" customHeight="1" x14ac:dyDescent="0.2">
      <c r="B34" s="123" t="s">
        <v>531</v>
      </c>
      <c r="C34" s="424"/>
      <c r="D34" s="424"/>
      <c r="E34" s="424"/>
      <c r="F34" s="424"/>
      <c r="G34" s="124" t="e">
        <f>VLOOKUP($C$3,SalesTracker!$B$9:$AM$1048576,6,0)</f>
        <v>#N/A</v>
      </c>
      <c r="H34" s="125" t="e">
        <f>VLOOKUP($C$3,SalesTracker!$B$9:$AM$1048576,7,0)</f>
        <v>#N/A</v>
      </c>
      <c r="I34" s="126" t="e">
        <f>VLOOKUP($C$3,SalesTracker!$B$9:$AM$1048576,10,0)</f>
        <v>#N/A</v>
      </c>
      <c r="J34" s="123" t="s">
        <v>444</v>
      </c>
      <c r="K34" s="126" t="s">
        <v>30</v>
      </c>
      <c r="L34" s="126" t="s">
        <v>514</v>
      </c>
      <c r="M34" s="127" t="e">
        <f>C11*0.6</f>
        <v>#N/A</v>
      </c>
      <c r="N34" s="128" t="e">
        <f>VLOOKUP($C$3,SalesTracker!$B$9:$AM$1048576,13,0)</f>
        <v>#N/A</v>
      </c>
      <c r="O34" s="129" t="e">
        <f>(N34*M34)/1000</f>
        <v>#N/A</v>
      </c>
      <c r="P34" s="114">
        <f>$C$3</f>
        <v>20140035</v>
      </c>
      <c r="Q34" s="126"/>
    </row>
    <row r="35" spans="2:17" ht="15" customHeight="1" x14ac:dyDescent="0.2">
      <c r="B35" s="115"/>
      <c r="C35" s="420"/>
      <c r="D35" s="420"/>
      <c r="E35" s="420"/>
      <c r="F35" s="420"/>
      <c r="G35" s="116"/>
      <c r="H35" s="117"/>
      <c r="I35" s="118"/>
      <c r="J35" s="115"/>
      <c r="K35" s="118"/>
      <c r="L35" s="118"/>
      <c r="M35" s="119"/>
      <c r="N35" s="120"/>
      <c r="O35" s="121"/>
      <c r="P35" s="115"/>
      <c r="Q35" s="118"/>
    </row>
    <row r="36" spans="2:17" x14ac:dyDescent="0.2">
      <c r="C36" s="420" t="s">
        <v>518</v>
      </c>
      <c r="D36" s="420"/>
      <c r="E36" s="420"/>
      <c r="F36" s="420"/>
      <c r="J36" s="115"/>
      <c r="K36" s="118"/>
      <c r="L36" s="118"/>
      <c r="M36" s="119"/>
      <c r="N36" s="120"/>
      <c r="O36" s="121"/>
      <c r="P36" s="122"/>
      <c r="Q36" s="118"/>
    </row>
    <row r="37" spans="2:17" x14ac:dyDescent="0.2">
      <c r="C37" s="420" t="s">
        <v>518</v>
      </c>
      <c r="D37" s="420"/>
      <c r="E37" s="420"/>
      <c r="F37" s="420"/>
      <c r="J37" s="115"/>
      <c r="K37" s="118"/>
      <c r="L37" s="118"/>
      <c r="M37" s="119"/>
      <c r="N37" s="120"/>
      <c r="O37" s="121"/>
      <c r="P37" s="122"/>
      <c r="Q37" s="118"/>
    </row>
    <row r="38" spans="2:17" x14ac:dyDescent="0.2">
      <c r="C38" s="420" t="s">
        <v>518</v>
      </c>
      <c r="D38" s="420"/>
      <c r="E38" s="420"/>
      <c r="F38" s="420"/>
      <c r="J38" s="115"/>
      <c r="K38" s="118"/>
      <c r="L38" s="118"/>
      <c r="M38" s="119"/>
      <c r="N38" s="120"/>
      <c r="O38" s="121"/>
      <c r="P38" s="122"/>
      <c r="Q38" s="118"/>
    </row>
    <row r="39" spans="2:17" x14ac:dyDescent="0.2">
      <c r="N39" s="44"/>
    </row>
    <row r="40" spans="2:17" ht="13.5" thickBot="1" x14ac:dyDescent="0.25">
      <c r="B40" s="45" t="s">
        <v>534</v>
      </c>
      <c r="C40" s="44" t="s">
        <v>520</v>
      </c>
      <c r="F40" s="114">
        <f>$C$3</f>
        <v>20140035</v>
      </c>
      <c r="G40" s="95" t="e">
        <f>$C$6&amp;" - "&amp;$C$7</f>
        <v>#N/A</v>
      </c>
      <c r="H40" s="96"/>
      <c r="I40" s="95"/>
      <c r="J40" s="49"/>
      <c r="K40" s="49"/>
      <c r="L40" s="114"/>
      <c r="M40" s="114"/>
      <c r="N40" s="43"/>
      <c r="O40" s="114"/>
      <c r="P40" s="114"/>
    </row>
    <row r="41" spans="2:17" ht="26.25" thickBot="1" x14ac:dyDescent="0.25">
      <c r="B41" s="58" t="s">
        <v>373</v>
      </c>
      <c r="C41" s="421" t="s">
        <v>468</v>
      </c>
      <c r="D41" s="422"/>
      <c r="E41" s="422"/>
      <c r="F41" s="423"/>
      <c r="G41" s="59" t="s">
        <v>469</v>
      </c>
      <c r="H41" s="59" t="s">
        <v>470</v>
      </c>
      <c r="I41" s="59" t="s">
        <v>387</v>
      </c>
      <c r="J41" s="59" t="s">
        <v>374</v>
      </c>
      <c r="K41" s="59" t="s">
        <v>375</v>
      </c>
      <c r="L41" s="59" t="s">
        <v>376</v>
      </c>
      <c r="M41" s="59" t="s">
        <v>471</v>
      </c>
      <c r="N41" s="59" t="s">
        <v>377</v>
      </c>
      <c r="O41" s="60" t="s">
        <v>378</v>
      </c>
      <c r="P41" s="59" t="s">
        <v>535</v>
      </c>
      <c r="Q41" s="130" t="s">
        <v>372</v>
      </c>
    </row>
    <row r="42" spans="2:17" ht="15" customHeight="1" x14ac:dyDescent="0.2">
      <c r="B42" s="123" t="s">
        <v>554</v>
      </c>
      <c r="C42" s="424"/>
      <c r="D42" s="424"/>
      <c r="E42" s="424"/>
      <c r="F42" s="424"/>
      <c r="G42" s="124" t="e">
        <f>VLOOKUP($C$3,SalesTracker!$B$9:$AM$1048576,6,0)</f>
        <v>#N/A</v>
      </c>
      <c r="H42" s="125" t="e">
        <f>VLOOKUP($C$3,SalesTracker!$B$9:$AM$1048576,7,0)</f>
        <v>#N/A</v>
      </c>
      <c r="I42" s="126" t="e">
        <f>VLOOKUP($C$3,SalesTracker!$B$9:$AM$1048576,10,0)</f>
        <v>#N/A</v>
      </c>
      <c r="J42" s="123" t="s">
        <v>444</v>
      </c>
      <c r="K42" s="126" t="s">
        <v>30</v>
      </c>
      <c r="L42" s="126" t="s">
        <v>514</v>
      </c>
      <c r="M42" s="127" t="e">
        <f>C11*0.4</f>
        <v>#N/A</v>
      </c>
      <c r="N42" s="128" t="e">
        <f>VLOOKUP($C$3,SalesTracker!$B$9:$AM$1048576,13,0)</f>
        <v>#N/A</v>
      </c>
      <c r="O42" s="129" t="e">
        <f>(N42*M42)/1000</f>
        <v>#N/A</v>
      </c>
      <c r="P42" s="114">
        <f>$C$3</f>
        <v>20140035</v>
      </c>
      <c r="Q42" s="126"/>
    </row>
    <row r="43" spans="2:17" ht="15" customHeight="1" x14ac:dyDescent="0.2">
      <c r="B43" s="115"/>
      <c r="C43" s="420"/>
      <c r="D43" s="420"/>
      <c r="E43" s="420"/>
      <c r="F43" s="420"/>
      <c r="G43" s="116"/>
      <c r="H43" s="117"/>
      <c r="I43" s="118"/>
      <c r="J43" s="115"/>
      <c r="K43" s="118"/>
      <c r="L43" s="118"/>
      <c r="M43" s="119"/>
      <c r="N43" s="120"/>
      <c r="O43" s="121"/>
      <c r="P43" s="115"/>
      <c r="Q43" s="118"/>
    </row>
    <row r="44" spans="2:17" x14ac:dyDescent="0.2">
      <c r="C44" s="420" t="s">
        <v>518</v>
      </c>
      <c r="D44" s="420"/>
      <c r="E44" s="420"/>
      <c r="F44" s="420"/>
      <c r="J44" s="115"/>
      <c r="K44" s="118"/>
      <c r="L44" s="118"/>
      <c r="M44" s="119"/>
      <c r="N44" s="120"/>
      <c r="O44" s="121"/>
      <c r="P44" s="122"/>
      <c r="Q44" s="118"/>
    </row>
    <row r="45" spans="2:17" x14ac:dyDescent="0.2">
      <c r="C45" s="420" t="s">
        <v>518</v>
      </c>
      <c r="D45" s="420"/>
      <c r="E45" s="420"/>
      <c r="F45" s="420"/>
      <c r="J45" s="115"/>
      <c r="K45" s="118"/>
      <c r="L45" s="118"/>
      <c r="M45" s="119"/>
      <c r="N45" s="120"/>
      <c r="O45" s="121"/>
      <c r="P45" s="122"/>
      <c r="Q45" s="118"/>
    </row>
    <row r="46" spans="2:17" x14ac:dyDescent="0.2">
      <c r="C46" s="420" t="s">
        <v>518</v>
      </c>
      <c r="D46" s="420"/>
      <c r="E46" s="420"/>
      <c r="F46" s="420"/>
      <c r="J46" s="115"/>
      <c r="K46" s="118"/>
      <c r="L46" s="118"/>
      <c r="M46" s="119"/>
      <c r="N46" s="120"/>
      <c r="O46" s="121"/>
      <c r="P46" s="122"/>
      <c r="Q46" s="118"/>
    </row>
    <row r="47" spans="2:17" x14ac:dyDescent="0.2">
      <c r="N47" s="44"/>
    </row>
    <row r="49" spans="2:15" s="131" customFormat="1" ht="13.5" thickBot="1" x14ac:dyDescent="0.25">
      <c r="B49" s="132" t="s">
        <v>536</v>
      </c>
      <c r="G49" s="135" t="e">
        <f>$C$6&amp;" - "&amp;$C$7</f>
        <v>#N/A</v>
      </c>
      <c r="N49" s="133"/>
    </row>
    <row r="50" spans="2:15" s="136" customFormat="1" ht="26.25" thickBot="1" x14ac:dyDescent="0.25">
      <c r="B50" s="58" t="s">
        <v>373</v>
      </c>
      <c r="C50" s="421" t="s">
        <v>468</v>
      </c>
      <c r="D50" s="422"/>
      <c r="E50" s="422"/>
      <c r="F50" s="423"/>
      <c r="G50" s="59" t="s">
        <v>469</v>
      </c>
      <c r="H50" s="59" t="s">
        <v>470</v>
      </c>
      <c r="I50" s="59" t="s">
        <v>387</v>
      </c>
      <c r="J50" s="59" t="s">
        <v>374</v>
      </c>
      <c r="K50" s="59" t="s">
        <v>375</v>
      </c>
      <c r="L50" s="59" t="s">
        <v>376</v>
      </c>
      <c r="M50" s="59" t="s">
        <v>471</v>
      </c>
      <c r="N50" s="59" t="s">
        <v>535</v>
      </c>
      <c r="O50" s="130" t="s">
        <v>372</v>
      </c>
    </row>
    <row r="51" spans="2:15" s="136" customFormat="1" ht="15" customHeight="1" x14ac:dyDescent="0.2">
      <c r="B51" s="123"/>
      <c r="C51" s="424"/>
      <c r="D51" s="424"/>
      <c r="E51" s="424"/>
      <c r="F51" s="424"/>
      <c r="G51" s="124" t="e">
        <f>VLOOKUP($C$3,SalesTracker!$B$9:$AM$1048576,6,0)</f>
        <v>#N/A</v>
      </c>
      <c r="H51" s="124" t="e">
        <f>VLOOKUP($C$3,SalesTracker!$B$9:$AM$1048576,7,0)</f>
        <v>#N/A</v>
      </c>
      <c r="I51" s="123" t="e">
        <f>VLOOKUP($C$3,SalesTracker!$B$9:$AM$1048576,10,0)</f>
        <v>#N/A</v>
      </c>
      <c r="J51" s="123" t="s">
        <v>444</v>
      </c>
      <c r="K51" s="123" t="s">
        <v>30</v>
      </c>
      <c r="L51" s="123" t="s">
        <v>514</v>
      </c>
      <c r="M51" s="137" t="e">
        <f>C10</f>
        <v>#N/A</v>
      </c>
      <c r="N51" s="138">
        <f>$C$3</f>
        <v>20140035</v>
      </c>
      <c r="O51" s="123"/>
    </row>
  </sheetData>
  <mergeCells count="52">
    <mergeCell ref="C15:G15"/>
    <mergeCell ref="J15:M15"/>
    <mergeCell ref="B2:G2"/>
    <mergeCell ref="C3:G3"/>
    <mergeCell ref="C5:G5"/>
    <mergeCell ref="C6:G6"/>
    <mergeCell ref="C7:G7"/>
    <mergeCell ref="C8:G8"/>
    <mergeCell ref="C4:G4"/>
    <mergeCell ref="C9:G9"/>
    <mergeCell ref="C10:G10"/>
    <mergeCell ref="C12:G12"/>
    <mergeCell ref="B14:G14"/>
    <mergeCell ref="I14:M14"/>
    <mergeCell ref="H3:L3"/>
    <mergeCell ref="B23:G23"/>
    <mergeCell ref="I23:M23"/>
    <mergeCell ref="C16:G16"/>
    <mergeCell ref="J16:M16"/>
    <mergeCell ref="C17:G17"/>
    <mergeCell ref="C19:G19"/>
    <mergeCell ref="J18:M18"/>
    <mergeCell ref="C18:G18"/>
    <mergeCell ref="I19:I22"/>
    <mergeCell ref="J19:M22"/>
    <mergeCell ref="C20:G20"/>
    <mergeCell ref="C21:G21"/>
    <mergeCell ref="J24:M24"/>
    <mergeCell ref="I25:I30"/>
    <mergeCell ref="J25:M30"/>
    <mergeCell ref="C29:G29"/>
    <mergeCell ref="C25:G25"/>
    <mergeCell ref="C26:G26"/>
    <mergeCell ref="C27:G27"/>
    <mergeCell ref="C30:D30"/>
    <mergeCell ref="F30:G30"/>
    <mergeCell ref="C24:G24"/>
    <mergeCell ref="C28:G28"/>
    <mergeCell ref="C33:F33"/>
    <mergeCell ref="C34:F34"/>
    <mergeCell ref="C35:F35"/>
    <mergeCell ref="C38:F38"/>
    <mergeCell ref="C36:F36"/>
    <mergeCell ref="C37:F37"/>
    <mergeCell ref="C46:F46"/>
    <mergeCell ref="C50:F50"/>
    <mergeCell ref="C51:F51"/>
    <mergeCell ref="C41:F41"/>
    <mergeCell ref="C42:F42"/>
    <mergeCell ref="C43:F43"/>
    <mergeCell ref="C44:F44"/>
    <mergeCell ref="C45:F45"/>
  </mergeCells>
  <dataValidations count="20">
    <dataValidation type="list" allowBlank="1" showInputMessage="1" showErrorMessage="1" sqref="WCC983080 N65572 JI65572 TE65572 ADA65572 AMW65572 AWS65572 BGO65572 BQK65572 CAG65572 CKC65572 CTY65572 DDU65572 DNQ65572 DXM65572 EHI65572 ERE65572 FBA65572 FKW65572 FUS65572 GEO65572 GOK65572 GYG65572 HIC65572 HRY65572 IBU65572 ILQ65572 IVM65572 JFI65572 JPE65572 JZA65572 KIW65572 KSS65572 LCO65572 LMK65572 LWG65572 MGC65572 MPY65572 MZU65572 NJQ65572 NTM65572 ODI65572 ONE65572 OXA65572 PGW65572 PQS65572 QAO65572 QKK65572 QUG65572 REC65572 RNY65572 RXU65572 SHQ65572 SRM65572 TBI65572 TLE65572 TVA65572 UEW65572 UOS65572 UYO65572 VIK65572 VSG65572 WCC65572 WLY65572 WVU65572 N131108 JI131108 TE131108 ADA131108 AMW131108 AWS131108 BGO131108 BQK131108 CAG131108 CKC131108 CTY131108 DDU131108 DNQ131108 DXM131108 EHI131108 ERE131108 FBA131108 FKW131108 FUS131108 GEO131108 GOK131108 GYG131108 HIC131108 HRY131108 IBU131108 ILQ131108 IVM131108 JFI131108 JPE131108 JZA131108 KIW131108 KSS131108 LCO131108 LMK131108 LWG131108 MGC131108 MPY131108 MZU131108 NJQ131108 NTM131108 ODI131108 ONE131108 OXA131108 PGW131108 PQS131108 QAO131108 QKK131108 QUG131108 REC131108 RNY131108 RXU131108 SHQ131108 SRM131108 TBI131108 TLE131108 TVA131108 UEW131108 UOS131108 UYO131108 VIK131108 VSG131108 WCC131108 WLY131108 WVU131108 N196644 JI196644 TE196644 ADA196644 AMW196644 AWS196644 BGO196644 BQK196644 CAG196644 CKC196644 CTY196644 DDU196644 DNQ196644 DXM196644 EHI196644 ERE196644 FBA196644 FKW196644 FUS196644 GEO196644 GOK196644 GYG196644 HIC196644 HRY196644 IBU196644 ILQ196644 IVM196644 JFI196644 JPE196644 JZA196644 KIW196644 KSS196644 LCO196644 LMK196644 LWG196644 MGC196644 MPY196644 MZU196644 NJQ196644 NTM196644 ODI196644 ONE196644 OXA196644 PGW196644 PQS196644 QAO196644 QKK196644 QUG196644 REC196644 RNY196644 RXU196644 SHQ196644 SRM196644 TBI196644 TLE196644 TVA196644 UEW196644 UOS196644 UYO196644 VIK196644 VSG196644 WCC196644 WLY196644 WVU196644 N262180 JI262180 TE262180 ADA262180 AMW262180 AWS262180 BGO262180 BQK262180 CAG262180 CKC262180 CTY262180 DDU262180 DNQ262180 DXM262180 EHI262180 ERE262180 FBA262180 FKW262180 FUS262180 GEO262180 GOK262180 GYG262180 HIC262180 HRY262180 IBU262180 ILQ262180 IVM262180 JFI262180 JPE262180 JZA262180 KIW262180 KSS262180 LCO262180 LMK262180 LWG262180 MGC262180 MPY262180 MZU262180 NJQ262180 NTM262180 ODI262180 ONE262180 OXA262180 PGW262180 PQS262180 QAO262180 QKK262180 QUG262180 REC262180 RNY262180 RXU262180 SHQ262180 SRM262180 TBI262180 TLE262180 TVA262180 UEW262180 UOS262180 UYO262180 VIK262180 VSG262180 WCC262180 WLY262180 WVU262180 N327716 JI327716 TE327716 ADA327716 AMW327716 AWS327716 BGO327716 BQK327716 CAG327716 CKC327716 CTY327716 DDU327716 DNQ327716 DXM327716 EHI327716 ERE327716 FBA327716 FKW327716 FUS327716 GEO327716 GOK327716 GYG327716 HIC327716 HRY327716 IBU327716 ILQ327716 IVM327716 JFI327716 JPE327716 JZA327716 KIW327716 KSS327716 LCO327716 LMK327716 LWG327716 MGC327716 MPY327716 MZU327716 NJQ327716 NTM327716 ODI327716 ONE327716 OXA327716 PGW327716 PQS327716 QAO327716 QKK327716 QUG327716 REC327716 RNY327716 RXU327716 SHQ327716 SRM327716 TBI327716 TLE327716 TVA327716 UEW327716 UOS327716 UYO327716 VIK327716 VSG327716 WCC327716 WLY327716 WVU327716 N393252 JI393252 TE393252 ADA393252 AMW393252 AWS393252 BGO393252 BQK393252 CAG393252 CKC393252 CTY393252 DDU393252 DNQ393252 DXM393252 EHI393252 ERE393252 FBA393252 FKW393252 FUS393252 GEO393252 GOK393252 GYG393252 HIC393252 HRY393252 IBU393252 ILQ393252 IVM393252 JFI393252 JPE393252 JZA393252 KIW393252 KSS393252 LCO393252 LMK393252 LWG393252 MGC393252 MPY393252 MZU393252 NJQ393252 NTM393252 ODI393252 ONE393252 OXA393252 PGW393252 PQS393252 QAO393252 QKK393252 QUG393252 REC393252 RNY393252 RXU393252 SHQ393252 SRM393252 TBI393252 TLE393252 TVA393252 UEW393252 UOS393252 UYO393252 VIK393252 VSG393252 WCC393252 WLY393252 WVU393252 N458788 JI458788 TE458788 ADA458788 AMW458788 AWS458788 BGO458788 BQK458788 CAG458788 CKC458788 CTY458788 DDU458788 DNQ458788 DXM458788 EHI458788 ERE458788 FBA458788 FKW458788 FUS458788 GEO458788 GOK458788 GYG458788 HIC458788 HRY458788 IBU458788 ILQ458788 IVM458788 JFI458788 JPE458788 JZA458788 KIW458788 KSS458788 LCO458788 LMK458788 LWG458788 MGC458788 MPY458788 MZU458788 NJQ458788 NTM458788 ODI458788 ONE458788 OXA458788 PGW458788 PQS458788 QAO458788 QKK458788 QUG458788 REC458788 RNY458788 RXU458788 SHQ458788 SRM458788 TBI458788 TLE458788 TVA458788 UEW458788 UOS458788 UYO458788 VIK458788 VSG458788 WCC458788 WLY458788 WVU458788 N524324 JI524324 TE524324 ADA524324 AMW524324 AWS524324 BGO524324 BQK524324 CAG524324 CKC524324 CTY524324 DDU524324 DNQ524324 DXM524324 EHI524324 ERE524324 FBA524324 FKW524324 FUS524324 GEO524324 GOK524324 GYG524324 HIC524324 HRY524324 IBU524324 ILQ524324 IVM524324 JFI524324 JPE524324 JZA524324 KIW524324 KSS524324 LCO524324 LMK524324 LWG524324 MGC524324 MPY524324 MZU524324 NJQ524324 NTM524324 ODI524324 ONE524324 OXA524324 PGW524324 PQS524324 QAO524324 QKK524324 QUG524324 REC524324 RNY524324 RXU524324 SHQ524324 SRM524324 TBI524324 TLE524324 TVA524324 UEW524324 UOS524324 UYO524324 VIK524324 VSG524324 WCC524324 WLY524324 WVU524324 N589860 JI589860 TE589860 ADA589860 AMW589860 AWS589860 BGO589860 BQK589860 CAG589860 CKC589860 CTY589860 DDU589860 DNQ589860 DXM589860 EHI589860 ERE589860 FBA589860 FKW589860 FUS589860 GEO589860 GOK589860 GYG589860 HIC589860 HRY589860 IBU589860 ILQ589860 IVM589860 JFI589860 JPE589860 JZA589860 KIW589860 KSS589860 LCO589860 LMK589860 LWG589860 MGC589860 MPY589860 MZU589860 NJQ589860 NTM589860 ODI589860 ONE589860 OXA589860 PGW589860 PQS589860 QAO589860 QKK589860 QUG589860 REC589860 RNY589860 RXU589860 SHQ589860 SRM589860 TBI589860 TLE589860 TVA589860 UEW589860 UOS589860 UYO589860 VIK589860 VSG589860 WCC589860 WLY589860 WVU589860 N655396 JI655396 TE655396 ADA655396 AMW655396 AWS655396 BGO655396 BQK655396 CAG655396 CKC655396 CTY655396 DDU655396 DNQ655396 DXM655396 EHI655396 ERE655396 FBA655396 FKW655396 FUS655396 GEO655396 GOK655396 GYG655396 HIC655396 HRY655396 IBU655396 ILQ655396 IVM655396 JFI655396 JPE655396 JZA655396 KIW655396 KSS655396 LCO655396 LMK655396 LWG655396 MGC655396 MPY655396 MZU655396 NJQ655396 NTM655396 ODI655396 ONE655396 OXA655396 PGW655396 PQS655396 QAO655396 QKK655396 QUG655396 REC655396 RNY655396 RXU655396 SHQ655396 SRM655396 TBI655396 TLE655396 TVA655396 UEW655396 UOS655396 UYO655396 VIK655396 VSG655396 WCC655396 WLY655396 WVU655396 N720932 JI720932 TE720932 ADA720932 AMW720932 AWS720932 BGO720932 BQK720932 CAG720932 CKC720932 CTY720932 DDU720932 DNQ720932 DXM720932 EHI720932 ERE720932 FBA720932 FKW720932 FUS720932 GEO720932 GOK720932 GYG720932 HIC720932 HRY720932 IBU720932 ILQ720932 IVM720932 JFI720932 JPE720932 JZA720932 KIW720932 KSS720932 LCO720932 LMK720932 LWG720932 MGC720932 MPY720932 MZU720932 NJQ720932 NTM720932 ODI720932 ONE720932 OXA720932 PGW720932 PQS720932 QAO720932 QKK720932 QUG720932 REC720932 RNY720932 RXU720932 SHQ720932 SRM720932 TBI720932 TLE720932 TVA720932 UEW720932 UOS720932 UYO720932 VIK720932 VSG720932 WCC720932 WLY720932 WVU720932 N786468 JI786468 TE786468 ADA786468 AMW786468 AWS786468 BGO786468 BQK786468 CAG786468 CKC786468 CTY786468 DDU786468 DNQ786468 DXM786468 EHI786468 ERE786468 FBA786468 FKW786468 FUS786468 GEO786468 GOK786468 GYG786468 HIC786468 HRY786468 IBU786468 ILQ786468 IVM786468 JFI786468 JPE786468 JZA786468 KIW786468 KSS786468 LCO786468 LMK786468 LWG786468 MGC786468 MPY786468 MZU786468 NJQ786468 NTM786468 ODI786468 ONE786468 OXA786468 PGW786468 PQS786468 QAO786468 QKK786468 QUG786468 REC786468 RNY786468 RXU786468 SHQ786468 SRM786468 TBI786468 TLE786468 TVA786468 UEW786468 UOS786468 UYO786468 VIK786468 VSG786468 WCC786468 WLY786468 WVU786468 N852004 JI852004 TE852004 ADA852004 AMW852004 AWS852004 BGO852004 BQK852004 CAG852004 CKC852004 CTY852004 DDU852004 DNQ852004 DXM852004 EHI852004 ERE852004 FBA852004 FKW852004 FUS852004 GEO852004 GOK852004 GYG852004 HIC852004 HRY852004 IBU852004 ILQ852004 IVM852004 JFI852004 JPE852004 JZA852004 KIW852004 KSS852004 LCO852004 LMK852004 LWG852004 MGC852004 MPY852004 MZU852004 NJQ852004 NTM852004 ODI852004 ONE852004 OXA852004 PGW852004 PQS852004 QAO852004 QKK852004 QUG852004 REC852004 RNY852004 RXU852004 SHQ852004 SRM852004 TBI852004 TLE852004 TVA852004 UEW852004 UOS852004 UYO852004 VIK852004 VSG852004 WCC852004 WLY852004 WVU852004 N917540 JI917540 TE917540 ADA917540 AMW917540 AWS917540 BGO917540 BQK917540 CAG917540 CKC917540 CTY917540 DDU917540 DNQ917540 DXM917540 EHI917540 ERE917540 FBA917540 FKW917540 FUS917540 GEO917540 GOK917540 GYG917540 HIC917540 HRY917540 IBU917540 ILQ917540 IVM917540 JFI917540 JPE917540 JZA917540 KIW917540 KSS917540 LCO917540 LMK917540 LWG917540 MGC917540 MPY917540 MZU917540 NJQ917540 NTM917540 ODI917540 ONE917540 OXA917540 PGW917540 PQS917540 QAO917540 QKK917540 QUG917540 REC917540 RNY917540 RXU917540 SHQ917540 SRM917540 TBI917540 TLE917540 TVA917540 UEW917540 UOS917540 UYO917540 VIK917540 VSG917540 WCC917540 WLY917540 WVU917540 N983076 JI983076 TE983076 ADA983076 AMW983076 AWS983076 BGO983076 BQK983076 CAG983076 CKC983076 CTY983076 DDU983076 DNQ983076 DXM983076 EHI983076 ERE983076 FBA983076 FKW983076 FUS983076 GEO983076 GOK983076 GYG983076 HIC983076 HRY983076 IBU983076 ILQ983076 IVM983076 JFI983076 JPE983076 JZA983076 KIW983076 KSS983076 LCO983076 LMK983076 LWG983076 MGC983076 MPY983076 MZU983076 NJQ983076 NTM983076 ODI983076 ONE983076 OXA983076 PGW983076 PQS983076 QAO983076 QKK983076 QUG983076 REC983076 RNY983076 RXU983076 SHQ983076 SRM983076 TBI983076 TLE983076 TVA983076 UEW983076 UOS983076 UYO983076 VIK983076 VSG983076 WCC983076 WLY983076 WVU983076 WVU983080 JF34:JF35 TB34:TB35 ACX34:ACX35 AMT34:AMT35 AWP34:AWP35 BGL34:BGL35 BQH34:BQH35 CAD34:CAD35 CJZ34:CJZ35 CTV34:CTV35 DDR34:DDR35 DNN34:DNN35 DXJ34:DXJ35 EHF34:EHF35 ERB34:ERB35 FAX34:FAX35 FKT34:FKT35 FUP34:FUP35 GEL34:GEL35 GOH34:GOH35 GYD34:GYD35 HHZ34:HHZ35 HRV34:HRV35 IBR34:IBR35 ILN34:ILN35 IVJ34:IVJ35 JFF34:JFF35 JPB34:JPB35 JYX34:JYX35 KIT34:KIT35 KSP34:KSP35 LCL34:LCL35 LMH34:LMH35 LWD34:LWD35 MFZ34:MFZ35 MPV34:MPV35 MZR34:MZR35 NJN34:NJN35 NTJ34:NTJ35 ODF34:ODF35 ONB34:ONB35 OWX34:OWX35 PGT34:PGT35 PQP34:PQP35 QAL34:QAL35 QKH34:QKH35 QUD34:QUD35 RDZ34:RDZ35 RNV34:RNV35 RXR34:RXR35 SHN34:SHN35 SRJ34:SRJ35 TBF34:TBF35 TLB34:TLB35 TUX34:TUX35 UET34:UET35 UOP34:UOP35 UYL34:UYL35 VIH34:VIH35 VSD34:VSD35 WBZ34:WBZ35 WLV34:WLV35 WVR34:WVR35 N65568 JI65568 TE65568 ADA65568 AMW65568 AWS65568 BGO65568 BQK65568 CAG65568 CKC65568 CTY65568 DDU65568 DNQ65568 DXM65568 EHI65568 ERE65568 FBA65568 FKW65568 FUS65568 GEO65568 GOK65568 GYG65568 HIC65568 HRY65568 IBU65568 ILQ65568 IVM65568 JFI65568 JPE65568 JZA65568 KIW65568 KSS65568 LCO65568 LMK65568 LWG65568 MGC65568 MPY65568 MZU65568 NJQ65568 NTM65568 ODI65568 ONE65568 OXA65568 PGW65568 PQS65568 QAO65568 QKK65568 QUG65568 REC65568 RNY65568 RXU65568 SHQ65568 SRM65568 TBI65568 TLE65568 TVA65568 UEW65568 UOS65568 UYO65568 VIK65568 VSG65568 WCC65568 WLY65568 WVU65568 N131104 JI131104 TE131104 ADA131104 AMW131104 AWS131104 BGO131104 BQK131104 CAG131104 CKC131104 CTY131104 DDU131104 DNQ131104 DXM131104 EHI131104 ERE131104 FBA131104 FKW131104 FUS131104 GEO131104 GOK131104 GYG131104 HIC131104 HRY131104 IBU131104 ILQ131104 IVM131104 JFI131104 JPE131104 JZA131104 KIW131104 KSS131104 LCO131104 LMK131104 LWG131104 MGC131104 MPY131104 MZU131104 NJQ131104 NTM131104 ODI131104 ONE131104 OXA131104 PGW131104 PQS131104 QAO131104 QKK131104 QUG131104 REC131104 RNY131104 RXU131104 SHQ131104 SRM131104 TBI131104 TLE131104 TVA131104 UEW131104 UOS131104 UYO131104 VIK131104 VSG131104 WCC131104 WLY131104 WVU131104 N196640 JI196640 TE196640 ADA196640 AMW196640 AWS196640 BGO196640 BQK196640 CAG196640 CKC196640 CTY196640 DDU196640 DNQ196640 DXM196640 EHI196640 ERE196640 FBA196640 FKW196640 FUS196640 GEO196640 GOK196640 GYG196640 HIC196640 HRY196640 IBU196640 ILQ196640 IVM196640 JFI196640 JPE196640 JZA196640 KIW196640 KSS196640 LCO196640 LMK196640 LWG196640 MGC196640 MPY196640 MZU196640 NJQ196640 NTM196640 ODI196640 ONE196640 OXA196640 PGW196640 PQS196640 QAO196640 QKK196640 QUG196640 REC196640 RNY196640 RXU196640 SHQ196640 SRM196640 TBI196640 TLE196640 TVA196640 UEW196640 UOS196640 UYO196640 VIK196640 VSG196640 WCC196640 WLY196640 WVU196640 N262176 JI262176 TE262176 ADA262176 AMW262176 AWS262176 BGO262176 BQK262176 CAG262176 CKC262176 CTY262176 DDU262176 DNQ262176 DXM262176 EHI262176 ERE262176 FBA262176 FKW262176 FUS262176 GEO262176 GOK262176 GYG262176 HIC262176 HRY262176 IBU262176 ILQ262176 IVM262176 JFI262176 JPE262176 JZA262176 KIW262176 KSS262176 LCO262176 LMK262176 LWG262176 MGC262176 MPY262176 MZU262176 NJQ262176 NTM262176 ODI262176 ONE262176 OXA262176 PGW262176 PQS262176 QAO262176 QKK262176 QUG262176 REC262176 RNY262176 RXU262176 SHQ262176 SRM262176 TBI262176 TLE262176 TVA262176 UEW262176 UOS262176 UYO262176 VIK262176 VSG262176 WCC262176 WLY262176 WVU262176 N327712 JI327712 TE327712 ADA327712 AMW327712 AWS327712 BGO327712 BQK327712 CAG327712 CKC327712 CTY327712 DDU327712 DNQ327712 DXM327712 EHI327712 ERE327712 FBA327712 FKW327712 FUS327712 GEO327712 GOK327712 GYG327712 HIC327712 HRY327712 IBU327712 ILQ327712 IVM327712 JFI327712 JPE327712 JZA327712 KIW327712 KSS327712 LCO327712 LMK327712 LWG327712 MGC327712 MPY327712 MZU327712 NJQ327712 NTM327712 ODI327712 ONE327712 OXA327712 PGW327712 PQS327712 QAO327712 QKK327712 QUG327712 REC327712 RNY327712 RXU327712 SHQ327712 SRM327712 TBI327712 TLE327712 TVA327712 UEW327712 UOS327712 UYO327712 VIK327712 VSG327712 WCC327712 WLY327712 WVU327712 N393248 JI393248 TE393248 ADA393248 AMW393248 AWS393248 BGO393248 BQK393248 CAG393248 CKC393248 CTY393248 DDU393248 DNQ393248 DXM393248 EHI393248 ERE393248 FBA393248 FKW393248 FUS393248 GEO393248 GOK393248 GYG393248 HIC393248 HRY393248 IBU393248 ILQ393248 IVM393248 JFI393248 JPE393248 JZA393248 KIW393248 KSS393248 LCO393248 LMK393248 LWG393248 MGC393248 MPY393248 MZU393248 NJQ393248 NTM393248 ODI393248 ONE393248 OXA393248 PGW393248 PQS393248 QAO393248 QKK393248 QUG393248 REC393248 RNY393248 RXU393248 SHQ393248 SRM393248 TBI393248 TLE393248 TVA393248 UEW393248 UOS393248 UYO393248 VIK393248 VSG393248 WCC393248 WLY393248 WVU393248 N458784 JI458784 TE458784 ADA458784 AMW458784 AWS458784 BGO458784 BQK458784 CAG458784 CKC458784 CTY458784 DDU458784 DNQ458784 DXM458784 EHI458784 ERE458784 FBA458784 FKW458784 FUS458784 GEO458784 GOK458784 GYG458784 HIC458784 HRY458784 IBU458784 ILQ458784 IVM458784 JFI458784 JPE458784 JZA458784 KIW458784 KSS458784 LCO458784 LMK458784 LWG458784 MGC458784 MPY458784 MZU458784 NJQ458784 NTM458784 ODI458784 ONE458784 OXA458784 PGW458784 PQS458784 QAO458784 QKK458784 QUG458784 REC458784 RNY458784 RXU458784 SHQ458784 SRM458784 TBI458784 TLE458784 TVA458784 UEW458784 UOS458784 UYO458784 VIK458784 VSG458784 WCC458784 WLY458784 WVU458784 N524320 JI524320 TE524320 ADA524320 AMW524320 AWS524320 BGO524320 BQK524320 CAG524320 CKC524320 CTY524320 DDU524320 DNQ524320 DXM524320 EHI524320 ERE524320 FBA524320 FKW524320 FUS524320 GEO524320 GOK524320 GYG524320 HIC524320 HRY524320 IBU524320 ILQ524320 IVM524320 JFI524320 JPE524320 JZA524320 KIW524320 KSS524320 LCO524320 LMK524320 LWG524320 MGC524320 MPY524320 MZU524320 NJQ524320 NTM524320 ODI524320 ONE524320 OXA524320 PGW524320 PQS524320 QAO524320 QKK524320 QUG524320 REC524320 RNY524320 RXU524320 SHQ524320 SRM524320 TBI524320 TLE524320 TVA524320 UEW524320 UOS524320 UYO524320 VIK524320 VSG524320 WCC524320 WLY524320 WVU524320 N589856 JI589856 TE589856 ADA589856 AMW589856 AWS589856 BGO589856 BQK589856 CAG589856 CKC589856 CTY589856 DDU589856 DNQ589856 DXM589856 EHI589856 ERE589856 FBA589856 FKW589856 FUS589856 GEO589856 GOK589856 GYG589856 HIC589856 HRY589856 IBU589856 ILQ589856 IVM589856 JFI589856 JPE589856 JZA589856 KIW589856 KSS589856 LCO589856 LMK589856 LWG589856 MGC589856 MPY589856 MZU589856 NJQ589856 NTM589856 ODI589856 ONE589856 OXA589856 PGW589856 PQS589856 QAO589856 QKK589856 QUG589856 REC589856 RNY589856 RXU589856 SHQ589856 SRM589856 TBI589856 TLE589856 TVA589856 UEW589856 UOS589856 UYO589856 VIK589856 VSG589856 WCC589856 WLY589856 WVU589856 N655392 JI655392 TE655392 ADA655392 AMW655392 AWS655392 BGO655392 BQK655392 CAG655392 CKC655392 CTY655392 DDU655392 DNQ655392 DXM655392 EHI655392 ERE655392 FBA655392 FKW655392 FUS655392 GEO655392 GOK655392 GYG655392 HIC655392 HRY655392 IBU655392 ILQ655392 IVM655392 JFI655392 JPE655392 JZA655392 KIW655392 KSS655392 LCO655392 LMK655392 LWG655392 MGC655392 MPY655392 MZU655392 NJQ655392 NTM655392 ODI655392 ONE655392 OXA655392 PGW655392 PQS655392 QAO655392 QKK655392 QUG655392 REC655392 RNY655392 RXU655392 SHQ655392 SRM655392 TBI655392 TLE655392 TVA655392 UEW655392 UOS655392 UYO655392 VIK655392 VSG655392 WCC655392 WLY655392 WVU655392 N720928 JI720928 TE720928 ADA720928 AMW720928 AWS720928 BGO720928 BQK720928 CAG720928 CKC720928 CTY720928 DDU720928 DNQ720928 DXM720928 EHI720928 ERE720928 FBA720928 FKW720928 FUS720928 GEO720928 GOK720928 GYG720928 HIC720928 HRY720928 IBU720928 ILQ720928 IVM720928 JFI720928 JPE720928 JZA720928 KIW720928 KSS720928 LCO720928 LMK720928 LWG720928 MGC720928 MPY720928 MZU720928 NJQ720928 NTM720928 ODI720928 ONE720928 OXA720928 PGW720928 PQS720928 QAO720928 QKK720928 QUG720928 REC720928 RNY720928 RXU720928 SHQ720928 SRM720928 TBI720928 TLE720928 TVA720928 UEW720928 UOS720928 UYO720928 VIK720928 VSG720928 WCC720928 WLY720928 WVU720928 N786464 JI786464 TE786464 ADA786464 AMW786464 AWS786464 BGO786464 BQK786464 CAG786464 CKC786464 CTY786464 DDU786464 DNQ786464 DXM786464 EHI786464 ERE786464 FBA786464 FKW786464 FUS786464 GEO786464 GOK786464 GYG786464 HIC786464 HRY786464 IBU786464 ILQ786464 IVM786464 JFI786464 JPE786464 JZA786464 KIW786464 KSS786464 LCO786464 LMK786464 LWG786464 MGC786464 MPY786464 MZU786464 NJQ786464 NTM786464 ODI786464 ONE786464 OXA786464 PGW786464 PQS786464 QAO786464 QKK786464 QUG786464 REC786464 RNY786464 RXU786464 SHQ786464 SRM786464 TBI786464 TLE786464 TVA786464 UEW786464 UOS786464 UYO786464 VIK786464 VSG786464 WCC786464 WLY786464 WVU786464 N852000 JI852000 TE852000 ADA852000 AMW852000 AWS852000 BGO852000 BQK852000 CAG852000 CKC852000 CTY852000 DDU852000 DNQ852000 DXM852000 EHI852000 ERE852000 FBA852000 FKW852000 FUS852000 GEO852000 GOK852000 GYG852000 HIC852000 HRY852000 IBU852000 ILQ852000 IVM852000 JFI852000 JPE852000 JZA852000 KIW852000 KSS852000 LCO852000 LMK852000 LWG852000 MGC852000 MPY852000 MZU852000 NJQ852000 NTM852000 ODI852000 ONE852000 OXA852000 PGW852000 PQS852000 QAO852000 QKK852000 QUG852000 REC852000 RNY852000 RXU852000 SHQ852000 SRM852000 TBI852000 TLE852000 TVA852000 UEW852000 UOS852000 UYO852000 VIK852000 VSG852000 WCC852000 WLY852000 WVU852000 N917536 JI917536 TE917536 ADA917536 AMW917536 AWS917536 BGO917536 BQK917536 CAG917536 CKC917536 CTY917536 DDU917536 DNQ917536 DXM917536 EHI917536 ERE917536 FBA917536 FKW917536 FUS917536 GEO917536 GOK917536 GYG917536 HIC917536 HRY917536 IBU917536 ILQ917536 IVM917536 JFI917536 JPE917536 JZA917536 KIW917536 KSS917536 LCO917536 LMK917536 LWG917536 MGC917536 MPY917536 MZU917536 NJQ917536 NTM917536 ODI917536 ONE917536 OXA917536 PGW917536 PQS917536 QAO917536 QKK917536 QUG917536 REC917536 RNY917536 RXU917536 SHQ917536 SRM917536 TBI917536 TLE917536 TVA917536 UEW917536 UOS917536 UYO917536 VIK917536 VSG917536 WCC917536 WLY917536 WVU917536 N983072 JI983072 TE983072 ADA983072 AMW983072 AWS983072 BGO983072 BQK983072 CAG983072 CKC983072 CTY983072 DDU983072 DNQ983072 DXM983072 EHI983072 ERE983072 FBA983072 FKW983072 FUS983072 GEO983072 GOK983072 GYG983072 HIC983072 HRY983072 IBU983072 ILQ983072 IVM983072 JFI983072 JPE983072 JZA983072 KIW983072 KSS983072 LCO983072 LMK983072 LWG983072 MGC983072 MPY983072 MZU983072 NJQ983072 NTM983072 ODI983072 ONE983072 OXA983072 PGW983072 PQS983072 QAO983072 QKK983072 QUG983072 REC983072 RNY983072 RXU983072 SHQ983072 SRM983072 TBI983072 TLE983072 TVA983072 UEW983072 UOS983072 UYO983072 VIK983072 VSG983072 WCC983072 WLY983072 WVU983072 WLY983080 N65576 JI65576 TE65576 ADA65576 AMW65576 AWS65576 BGO65576 BQK65576 CAG65576 CKC65576 CTY65576 DDU65576 DNQ65576 DXM65576 EHI65576 ERE65576 FBA65576 FKW65576 FUS65576 GEO65576 GOK65576 GYG65576 HIC65576 HRY65576 IBU65576 ILQ65576 IVM65576 JFI65576 JPE65576 JZA65576 KIW65576 KSS65576 LCO65576 LMK65576 LWG65576 MGC65576 MPY65576 MZU65576 NJQ65576 NTM65576 ODI65576 ONE65576 OXA65576 PGW65576 PQS65576 QAO65576 QKK65576 QUG65576 REC65576 RNY65576 RXU65576 SHQ65576 SRM65576 TBI65576 TLE65576 TVA65576 UEW65576 UOS65576 UYO65576 VIK65576 VSG65576 WCC65576 WLY65576 WVU65576 N131112 JI131112 TE131112 ADA131112 AMW131112 AWS131112 BGO131112 BQK131112 CAG131112 CKC131112 CTY131112 DDU131112 DNQ131112 DXM131112 EHI131112 ERE131112 FBA131112 FKW131112 FUS131112 GEO131112 GOK131112 GYG131112 HIC131112 HRY131112 IBU131112 ILQ131112 IVM131112 JFI131112 JPE131112 JZA131112 KIW131112 KSS131112 LCO131112 LMK131112 LWG131112 MGC131112 MPY131112 MZU131112 NJQ131112 NTM131112 ODI131112 ONE131112 OXA131112 PGW131112 PQS131112 QAO131112 QKK131112 QUG131112 REC131112 RNY131112 RXU131112 SHQ131112 SRM131112 TBI131112 TLE131112 TVA131112 UEW131112 UOS131112 UYO131112 VIK131112 VSG131112 WCC131112 WLY131112 WVU131112 N196648 JI196648 TE196648 ADA196648 AMW196648 AWS196648 BGO196648 BQK196648 CAG196648 CKC196648 CTY196648 DDU196648 DNQ196648 DXM196648 EHI196648 ERE196648 FBA196648 FKW196648 FUS196648 GEO196648 GOK196648 GYG196648 HIC196648 HRY196648 IBU196648 ILQ196648 IVM196648 JFI196648 JPE196648 JZA196648 KIW196648 KSS196648 LCO196648 LMK196648 LWG196648 MGC196648 MPY196648 MZU196648 NJQ196648 NTM196648 ODI196648 ONE196648 OXA196648 PGW196648 PQS196648 QAO196648 QKK196648 QUG196648 REC196648 RNY196648 RXU196648 SHQ196648 SRM196648 TBI196648 TLE196648 TVA196648 UEW196648 UOS196648 UYO196648 VIK196648 VSG196648 WCC196648 WLY196648 WVU196648 N262184 JI262184 TE262184 ADA262184 AMW262184 AWS262184 BGO262184 BQK262184 CAG262184 CKC262184 CTY262184 DDU262184 DNQ262184 DXM262184 EHI262184 ERE262184 FBA262184 FKW262184 FUS262184 GEO262184 GOK262184 GYG262184 HIC262184 HRY262184 IBU262184 ILQ262184 IVM262184 JFI262184 JPE262184 JZA262184 KIW262184 KSS262184 LCO262184 LMK262184 LWG262184 MGC262184 MPY262184 MZU262184 NJQ262184 NTM262184 ODI262184 ONE262184 OXA262184 PGW262184 PQS262184 QAO262184 QKK262184 QUG262184 REC262184 RNY262184 RXU262184 SHQ262184 SRM262184 TBI262184 TLE262184 TVA262184 UEW262184 UOS262184 UYO262184 VIK262184 VSG262184 WCC262184 WLY262184 WVU262184 N327720 JI327720 TE327720 ADA327720 AMW327720 AWS327720 BGO327720 BQK327720 CAG327720 CKC327720 CTY327720 DDU327720 DNQ327720 DXM327720 EHI327720 ERE327720 FBA327720 FKW327720 FUS327720 GEO327720 GOK327720 GYG327720 HIC327720 HRY327720 IBU327720 ILQ327720 IVM327720 JFI327720 JPE327720 JZA327720 KIW327720 KSS327720 LCO327720 LMK327720 LWG327720 MGC327720 MPY327720 MZU327720 NJQ327720 NTM327720 ODI327720 ONE327720 OXA327720 PGW327720 PQS327720 QAO327720 QKK327720 QUG327720 REC327720 RNY327720 RXU327720 SHQ327720 SRM327720 TBI327720 TLE327720 TVA327720 UEW327720 UOS327720 UYO327720 VIK327720 VSG327720 WCC327720 WLY327720 WVU327720 N393256 JI393256 TE393256 ADA393256 AMW393256 AWS393256 BGO393256 BQK393256 CAG393256 CKC393256 CTY393256 DDU393256 DNQ393256 DXM393256 EHI393256 ERE393256 FBA393256 FKW393256 FUS393256 GEO393256 GOK393256 GYG393256 HIC393256 HRY393256 IBU393256 ILQ393256 IVM393256 JFI393256 JPE393256 JZA393256 KIW393256 KSS393256 LCO393256 LMK393256 LWG393256 MGC393256 MPY393256 MZU393256 NJQ393256 NTM393256 ODI393256 ONE393256 OXA393256 PGW393256 PQS393256 QAO393256 QKK393256 QUG393256 REC393256 RNY393256 RXU393256 SHQ393256 SRM393256 TBI393256 TLE393256 TVA393256 UEW393256 UOS393256 UYO393256 VIK393256 VSG393256 WCC393256 WLY393256 WVU393256 N458792 JI458792 TE458792 ADA458792 AMW458792 AWS458792 BGO458792 BQK458792 CAG458792 CKC458792 CTY458792 DDU458792 DNQ458792 DXM458792 EHI458792 ERE458792 FBA458792 FKW458792 FUS458792 GEO458792 GOK458792 GYG458792 HIC458792 HRY458792 IBU458792 ILQ458792 IVM458792 JFI458792 JPE458792 JZA458792 KIW458792 KSS458792 LCO458792 LMK458792 LWG458792 MGC458792 MPY458792 MZU458792 NJQ458792 NTM458792 ODI458792 ONE458792 OXA458792 PGW458792 PQS458792 QAO458792 QKK458792 QUG458792 REC458792 RNY458792 RXU458792 SHQ458792 SRM458792 TBI458792 TLE458792 TVA458792 UEW458792 UOS458792 UYO458792 VIK458792 VSG458792 WCC458792 WLY458792 WVU458792 N524328 JI524328 TE524328 ADA524328 AMW524328 AWS524328 BGO524328 BQK524328 CAG524328 CKC524328 CTY524328 DDU524328 DNQ524328 DXM524328 EHI524328 ERE524328 FBA524328 FKW524328 FUS524328 GEO524328 GOK524328 GYG524328 HIC524328 HRY524328 IBU524328 ILQ524328 IVM524328 JFI524328 JPE524328 JZA524328 KIW524328 KSS524328 LCO524328 LMK524328 LWG524328 MGC524328 MPY524328 MZU524328 NJQ524328 NTM524328 ODI524328 ONE524328 OXA524328 PGW524328 PQS524328 QAO524328 QKK524328 QUG524328 REC524328 RNY524328 RXU524328 SHQ524328 SRM524328 TBI524328 TLE524328 TVA524328 UEW524328 UOS524328 UYO524328 VIK524328 VSG524328 WCC524328 WLY524328 WVU524328 N589864 JI589864 TE589864 ADA589864 AMW589864 AWS589864 BGO589864 BQK589864 CAG589864 CKC589864 CTY589864 DDU589864 DNQ589864 DXM589864 EHI589864 ERE589864 FBA589864 FKW589864 FUS589864 GEO589864 GOK589864 GYG589864 HIC589864 HRY589864 IBU589864 ILQ589864 IVM589864 JFI589864 JPE589864 JZA589864 KIW589864 KSS589864 LCO589864 LMK589864 LWG589864 MGC589864 MPY589864 MZU589864 NJQ589864 NTM589864 ODI589864 ONE589864 OXA589864 PGW589864 PQS589864 QAO589864 QKK589864 QUG589864 REC589864 RNY589864 RXU589864 SHQ589864 SRM589864 TBI589864 TLE589864 TVA589864 UEW589864 UOS589864 UYO589864 VIK589864 VSG589864 WCC589864 WLY589864 WVU589864 N655400 JI655400 TE655400 ADA655400 AMW655400 AWS655400 BGO655400 BQK655400 CAG655400 CKC655400 CTY655400 DDU655400 DNQ655400 DXM655400 EHI655400 ERE655400 FBA655400 FKW655400 FUS655400 GEO655400 GOK655400 GYG655400 HIC655400 HRY655400 IBU655400 ILQ655400 IVM655400 JFI655400 JPE655400 JZA655400 KIW655400 KSS655400 LCO655400 LMK655400 LWG655400 MGC655400 MPY655400 MZU655400 NJQ655400 NTM655400 ODI655400 ONE655400 OXA655400 PGW655400 PQS655400 QAO655400 QKK655400 QUG655400 REC655400 RNY655400 RXU655400 SHQ655400 SRM655400 TBI655400 TLE655400 TVA655400 UEW655400 UOS655400 UYO655400 VIK655400 VSG655400 WCC655400 WLY655400 WVU655400 N720936 JI720936 TE720936 ADA720936 AMW720936 AWS720936 BGO720936 BQK720936 CAG720936 CKC720936 CTY720936 DDU720936 DNQ720936 DXM720936 EHI720936 ERE720936 FBA720936 FKW720936 FUS720936 GEO720936 GOK720936 GYG720936 HIC720936 HRY720936 IBU720936 ILQ720936 IVM720936 JFI720936 JPE720936 JZA720936 KIW720936 KSS720936 LCO720936 LMK720936 LWG720936 MGC720936 MPY720936 MZU720936 NJQ720936 NTM720936 ODI720936 ONE720936 OXA720936 PGW720936 PQS720936 QAO720936 QKK720936 QUG720936 REC720936 RNY720936 RXU720936 SHQ720936 SRM720936 TBI720936 TLE720936 TVA720936 UEW720936 UOS720936 UYO720936 VIK720936 VSG720936 WCC720936 WLY720936 WVU720936 N786472 JI786472 TE786472 ADA786472 AMW786472 AWS786472 BGO786472 BQK786472 CAG786472 CKC786472 CTY786472 DDU786472 DNQ786472 DXM786472 EHI786472 ERE786472 FBA786472 FKW786472 FUS786472 GEO786472 GOK786472 GYG786472 HIC786472 HRY786472 IBU786472 ILQ786472 IVM786472 JFI786472 JPE786472 JZA786472 KIW786472 KSS786472 LCO786472 LMK786472 LWG786472 MGC786472 MPY786472 MZU786472 NJQ786472 NTM786472 ODI786472 ONE786472 OXA786472 PGW786472 PQS786472 QAO786472 QKK786472 QUG786472 REC786472 RNY786472 RXU786472 SHQ786472 SRM786472 TBI786472 TLE786472 TVA786472 UEW786472 UOS786472 UYO786472 VIK786472 VSG786472 WCC786472 WLY786472 WVU786472 N852008 JI852008 TE852008 ADA852008 AMW852008 AWS852008 BGO852008 BQK852008 CAG852008 CKC852008 CTY852008 DDU852008 DNQ852008 DXM852008 EHI852008 ERE852008 FBA852008 FKW852008 FUS852008 GEO852008 GOK852008 GYG852008 HIC852008 HRY852008 IBU852008 ILQ852008 IVM852008 JFI852008 JPE852008 JZA852008 KIW852008 KSS852008 LCO852008 LMK852008 LWG852008 MGC852008 MPY852008 MZU852008 NJQ852008 NTM852008 ODI852008 ONE852008 OXA852008 PGW852008 PQS852008 QAO852008 QKK852008 QUG852008 REC852008 RNY852008 RXU852008 SHQ852008 SRM852008 TBI852008 TLE852008 TVA852008 UEW852008 UOS852008 UYO852008 VIK852008 VSG852008 WCC852008 WLY852008 WVU852008 N917544 JI917544 TE917544 ADA917544 AMW917544 AWS917544 BGO917544 BQK917544 CAG917544 CKC917544 CTY917544 DDU917544 DNQ917544 DXM917544 EHI917544 ERE917544 FBA917544 FKW917544 FUS917544 GEO917544 GOK917544 GYG917544 HIC917544 HRY917544 IBU917544 ILQ917544 IVM917544 JFI917544 JPE917544 JZA917544 KIW917544 KSS917544 LCO917544 LMK917544 LWG917544 MGC917544 MPY917544 MZU917544 NJQ917544 NTM917544 ODI917544 ONE917544 OXA917544 PGW917544 PQS917544 QAO917544 QKK917544 QUG917544 REC917544 RNY917544 RXU917544 SHQ917544 SRM917544 TBI917544 TLE917544 TVA917544 UEW917544 UOS917544 UYO917544 VIK917544 VSG917544 WCC917544 WLY917544 WVU917544 N983080 JI983080 TE983080 ADA983080 AMW983080 AWS983080 BGO983080 BQK983080 CAG983080 CKC983080 CTY983080 DDU983080 DNQ983080 DXM983080 EHI983080 ERE983080 FBA983080 FKW983080 FUS983080 GEO983080 GOK983080 GYG983080 HIC983080 HRY983080 IBU983080 ILQ983080 IVM983080 JFI983080 JPE983080 JZA983080 KIW983080 KSS983080 LCO983080 LMK983080 LWG983080 MGC983080 MPY983080 MZU983080 NJQ983080 NTM983080 ODI983080 ONE983080 OXA983080 PGW983080 PQS983080 QAO983080 QKK983080 QUG983080 REC983080 RNY983080 RXU983080 SHQ983080 SRM983080 TBI983080 TLE983080 TVA983080 UEW983080 UOS983080 UYO983080 VIK983080 VSG983080 JF42:JF43 TB42:TB43 ACX42:ACX43 AMT42:AMT43 AWP42:AWP43 BGL42:BGL43 BQH42:BQH43 CAD42:CAD43 CJZ42:CJZ43 CTV42:CTV43 DDR42:DDR43 DNN42:DNN43 DXJ42:DXJ43 EHF42:EHF43 ERB42:ERB43 FAX42:FAX43 FKT42:FKT43 FUP42:FUP43 GEL42:GEL43 GOH42:GOH43 GYD42:GYD43 HHZ42:HHZ43 HRV42:HRV43 IBR42:IBR43 ILN42:ILN43 IVJ42:IVJ43 JFF42:JFF43 JPB42:JPB43 JYX42:JYX43 KIT42:KIT43 KSP42:KSP43 LCL42:LCL43 LMH42:LMH43 LWD42:LWD43 MFZ42:MFZ43 MPV42:MPV43 MZR42:MZR43 NJN42:NJN43 NTJ42:NTJ43 ODF42:ODF43 ONB42:ONB43 OWX42:OWX43 PGT42:PGT43 PQP42:PQP43 QAL42:QAL43 QKH42:QKH43 QUD42:QUD43 RDZ42:RDZ43 RNV42:RNV43 RXR42:RXR43 SHN42:SHN43 SRJ42:SRJ43 TBF42:TBF43 TLB42:TLB43 TUX42:TUX43 UET42:UET43 UOP42:UOP43 UYL42:UYL43 VIH42:VIH43 VSD42:VSD43 WBZ42:WBZ43 WLV42:WLV43 WVR42:WVR43 JD51 SZ51 ACV51 AMR51 AWN51 BGJ51 BQF51 CAB51 CJX51 CTT51 DDP51 DNL51 DXH51 EHD51 EQZ51 FAV51 FKR51 FUN51 GEJ51 GOF51 GYB51 HHX51 HRT51 IBP51 ILL51 IVH51 JFD51 JOZ51 JYV51 KIR51 KSN51 LCJ51 LMF51 LWB51 MFX51 MPT51 MZP51 NJL51 NTH51 ODD51 OMZ51 OWV51 PGR51 PQN51 QAJ51 QKF51 QUB51 RDX51 RNT51 RXP51 SHL51 SRH51 TBD51 TKZ51 TUV51 UER51 UON51 UYJ51 VIF51 VSB51 WBX51 WLT51 WVP51">
      <formula1>buy_type</formula1>
    </dataValidation>
    <dataValidation type="list" allowBlank="1" showInputMessage="1" showErrorMessage="1" sqref="WLZ983080 O65572 JJ65572 TF65572 ADB65572 AMX65572 AWT65572 BGP65572 BQL65572 CAH65572 CKD65572 CTZ65572 DDV65572 DNR65572 DXN65572 EHJ65572 ERF65572 FBB65572 FKX65572 FUT65572 GEP65572 GOL65572 GYH65572 HID65572 HRZ65572 IBV65572 ILR65572 IVN65572 JFJ65572 JPF65572 JZB65572 KIX65572 KST65572 LCP65572 LML65572 LWH65572 MGD65572 MPZ65572 MZV65572 NJR65572 NTN65572 ODJ65572 ONF65572 OXB65572 PGX65572 PQT65572 QAP65572 QKL65572 QUH65572 RED65572 RNZ65572 RXV65572 SHR65572 SRN65572 TBJ65572 TLF65572 TVB65572 UEX65572 UOT65572 UYP65572 VIL65572 VSH65572 WCD65572 WLZ65572 WVV65572 O131108 JJ131108 TF131108 ADB131108 AMX131108 AWT131108 BGP131108 BQL131108 CAH131108 CKD131108 CTZ131108 DDV131108 DNR131108 DXN131108 EHJ131108 ERF131108 FBB131108 FKX131108 FUT131108 GEP131108 GOL131108 GYH131108 HID131108 HRZ131108 IBV131108 ILR131108 IVN131108 JFJ131108 JPF131108 JZB131108 KIX131108 KST131108 LCP131108 LML131108 LWH131108 MGD131108 MPZ131108 MZV131108 NJR131108 NTN131108 ODJ131108 ONF131108 OXB131108 PGX131108 PQT131108 QAP131108 QKL131108 QUH131108 RED131108 RNZ131108 RXV131108 SHR131108 SRN131108 TBJ131108 TLF131108 TVB131108 UEX131108 UOT131108 UYP131108 VIL131108 VSH131108 WCD131108 WLZ131108 WVV131108 O196644 JJ196644 TF196644 ADB196644 AMX196644 AWT196644 BGP196644 BQL196644 CAH196644 CKD196644 CTZ196644 DDV196644 DNR196644 DXN196644 EHJ196644 ERF196644 FBB196644 FKX196644 FUT196644 GEP196644 GOL196644 GYH196644 HID196644 HRZ196644 IBV196644 ILR196644 IVN196644 JFJ196644 JPF196644 JZB196644 KIX196644 KST196644 LCP196644 LML196644 LWH196644 MGD196644 MPZ196644 MZV196644 NJR196644 NTN196644 ODJ196644 ONF196644 OXB196644 PGX196644 PQT196644 QAP196644 QKL196644 QUH196644 RED196644 RNZ196644 RXV196644 SHR196644 SRN196644 TBJ196644 TLF196644 TVB196644 UEX196644 UOT196644 UYP196644 VIL196644 VSH196644 WCD196644 WLZ196644 WVV196644 O262180 JJ262180 TF262180 ADB262180 AMX262180 AWT262180 BGP262180 BQL262180 CAH262180 CKD262180 CTZ262180 DDV262180 DNR262180 DXN262180 EHJ262180 ERF262180 FBB262180 FKX262180 FUT262180 GEP262180 GOL262180 GYH262180 HID262180 HRZ262180 IBV262180 ILR262180 IVN262180 JFJ262180 JPF262180 JZB262180 KIX262180 KST262180 LCP262180 LML262180 LWH262180 MGD262180 MPZ262180 MZV262180 NJR262180 NTN262180 ODJ262180 ONF262180 OXB262180 PGX262180 PQT262180 QAP262180 QKL262180 QUH262180 RED262180 RNZ262180 RXV262180 SHR262180 SRN262180 TBJ262180 TLF262180 TVB262180 UEX262180 UOT262180 UYP262180 VIL262180 VSH262180 WCD262180 WLZ262180 WVV262180 O327716 JJ327716 TF327716 ADB327716 AMX327716 AWT327716 BGP327716 BQL327716 CAH327716 CKD327716 CTZ327716 DDV327716 DNR327716 DXN327716 EHJ327716 ERF327716 FBB327716 FKX327716 FUT327716 GEP327716 GOL327716 GYH327716 HID327716 HRZ327716 IBV327716 ILR327716 IVN327716 JFJ327716 JPF327716 JZB327716 KIX327716 KST327716 LCP327716 LML327716 LWH327716 MGD327716 MPZ327716 MZV327716 NJR327716 NTN327716 ODJ327716 ONF327716 OXB327716 PGX327716 PQT327716 QAP327716 QKL327716 QUH327716 RED327716 RNZ327716 RXV327716 SHR327716 SRN327716 TBJ327716 TLF327716 TVB327716 UEX327716 UOT327716 UYP327716 VIL327716 VSH327716 WCD327716 WLZ327716 WVV327716 O393252 JJ393252 TF393252 ADB393252 AMX393252 AWT393252 BGP393252 BQL393252 CAH393252 CKD393252 CTZ393252 DDV393252 DNR393252 DXN393252 EHJ393252 ERF393252 FBB393252 FKX393252 FUT393252 GEP393252 GOL393252 GYH393252 HID393252 HRZ393252 IBV393252 ILR393252 IVN393252 JFJ393252 JPF393252 JZB393252 KIX393252 KST393252 LCP393252 LML393252 LWH393252 MGD393252 MPZ393252 MZV393252 NJR393252 NTN393252 ODJ393252 ONF393252 OXB393252 PGX393252 PQT393252 QAP393252 QKL393252 QUH393252 RED393252 RNZ393252 RXV393252 SHR393252 SRN393252 TBJ393252 TLF393252 TVB393252 UEX393252 UOT393252 UYP393252 VIL393252 VSH393252 WCD393252 WLZ393252 WVV393252 O458788 JJ458788 TF458788 ADB458788 AMX458788 AWT458788 BGP458788 BQL458788 CAH458788 CKD458788 CTZ458788 DDV458788 DNR458788 DXN458788 EHJ458788 ERF458788 FBB458788 FKX458788 FUT458788 GEP458788 GOL458788 GYH458788 HID458788 HRZ458788 IBV458788 ILR458788 IVN458788 JFJ458788 JPF458788 JZB458788 KIX458788 KST458788 LCP458788 LML458788 LWH458788 MGD458788 MPZ458788 MZV458788 NJR458788 NTN458788 ODJ458788 ONF458788 OXB458788 PGX458788 PQT458788 QAP458788 QKL458788 QUH458788 RED458788 RNZ458788 RXV458788 SHR458788 SRN458788 TBJ458788 TLF458788 TVB458788 UEX458788 UOT458788 UYP458788 VIL458788 VSH458788 WCD458788 WLZ458788 WVV458788 O524324 JJ524324 TF524324 ADB524324 AMX524324 AWT524324 BGP524324 BQL524324 CAH524324 CKD524324 CTZ524324 DDV524324 DNR524324 DXN524324 EHJ524324 ERF524324 FBB524324 FKX524324 FUT524324 GEP524324 GOL524324 GYH524324 HID524324 HRZ524324 IBV524324 ILR524324 IVN524324 JFJ524324 JPF524324 JZB524324 KIX524324 KST524324 LCP524324 LML524324 LWH524324 MGD524324 MPZ524324 MZV524324 NJR524324 NTN524324 ODJ524324 ONF524324 OXB524324 PGX524324 PQT524324 QAP524324 QKL524324 QUH524324 RED524324 RNZ524324 RXV524324 SHR524324 SRN524324 TBJ524324 TLF524324 TVB524324 UEX524324 UOT524324 UYP524324 VIL524324 VSH524324 WCD524324 WLZ524324 WVV524324 O589860 JJ589860 TF589860 ADB589860 AMX589860 AWT589860 BGP589860 BQL589860 CAH589860 CKD589860 CTZ589860 DDV589860 DNR589860 DXN589860 EHJ589860 ERF589860 FBB589860 FKX589860 FUT589860 GEP589860 GOL589860 GYH589860 HID589860 HRZ589860 IBV589860 ILR589860 IVN589860 JFJ589860 JPF589860 JZB589860 KIX589860 KST589860 LCP589860 LML589860 LWH589860 MGD589860 MPZ589860 MZV589860 NJR589860 NTN589860 ODJ589860 ONF589860 OXB589860 PGX589860 PQT589860 QAP589860 QKL589860 QUH589860 RED589860 RNZ589860 RXV589860 SHR589860 SRN589860 TBJ589860 TLF589860 TVB589860 UEX589860 UOT589860 UYP589860 VIL589860 VSH589860 WCD589860 WLZ589860 WVV589860 O655396 JJ655396 TF655396 ADB655396 AMX655396 AWT655396 BGP655396 BQL655396 CAH655396 CKD655396 CTZ655396 DDV655396 DNR655396 DXN655396 EHJ655396 ERF655396 FBB655396 FKX655396 FUT655396 GEP655396 GOL655396 GYH655396 HID655396 HRZ655396 IBV655396 ILR655396 IVN655396 JFJ655396 JPF655396 JZB655396 KIX655396 KST655396 LCP655396 LML655396 LWH655396 MGD655396 MPZ655396 MZV655396 NJR655396 NTN655396 ODJ655396 ONF655396 OXB655396 PGX655396 PQT655396 QAP655396 QKL655396 QUH655396 RED655396 RNZ655396 RXV655396 SHR655396 SRN655396 TBJ655396 TLF655396 TVB655396 UEX655396 UOT655396 UYP655396 VIL655396 VSH655396 WCD655396 WLZ655396 WVV655396 O720932 JJ720932 TF720932 ADB720932 AMX720932 AWT720932 BGP720932 BQL720932 CAH720932 CKD720932 CTZ720932 DDV720932 DNR720932 DXN720932 EHJ720932 ERF720932 FBB720932 FKX720932 FUT720932 GEP720932 GOL720932 GYH720932 HID720932 HRZ720932 IBV720932 ILR720932 IVN720932 JFJ720932 JPF720932 JZB720932 KIX720932 KST720932 LCP720932 LML720932 LWH720932 MGD720932 MPZ720932 MZV720932 NJR720932 NTN720932 ODJ720932 ONF720932 OXB720932 PGX720932 PQT720932 QAP720932 QKL720932 QUH720932 RED720932 RNZ720932 RXV720932 SHR720932 SRN720932 TBJ720932 TLF720932 TVB720932 UEX720932 UOT720932 UYP720932 VIL720932 VSH720932 WCD720932 WLZ720932 WVV720932 O786468 JJ786468 TF786468 ADB786468 AMX786468 AWT786468 BGP786468 BQL786468 CAH786468 CKD786468 CTZ786468 DDV786468 DNR786468 DXN786468 EHJ786468 ERF786468 FBB786468 FKX786468 FUT786468 GEP786468 GOL786468 GYH786468 HID786468 HRZ786468 IBV786468 ILR786468 IVN786468 JFJ786468 JPF786468 JZB786468 KIX786468 KST786468 LCP786468 LML786468 LWH786468 MGD786468 MPZ786468 MZV786468 NJR786468 NTN786468 ODJ786468 ONF786468 OXB786468 PGX786468 PQT786468 QAP786468 QKL786468 QUH786468 RED786468 RNZ786468 RXV786468 SHR786468 SRN786468 TBJ786468 TLF786468 TVB786468 UEX786468 UOT786468 UYP786468 VIL786468 VSH786468 WCD786468 WLZ786468 WVV786468 O852004 JJ852004 TF852004 ADB852004 AMX852004 AWT852004 BGP852004 BQL852004 CAH852004 CKD852004 CTZ852004 DDV852004 DNR852004 DXN852004 EHJ852004 ERF852004 FBB852004 FKX852004 FUT852004 GEP852004 GOL852004 GYH852004 HID852004 HRZ852004 IBV852004 ILR852004 IVN852004 JFJ852004 JPF852004 JZB852004 KIX852004 KST852004 LCP852004 LML852004 LWH852004 MGD852004 MPZ852004 MZV852004 NJR852004 NTN852004 ODJ852004 ONF852004 OXB852004 PGX852004 PQT852004 QAP852004 QKL852004 QUH852004 RED852004 RNZ852004 RXV852004 SHR852004 SRN852004 TBJ852004 TLF852004 TVB852004 UEX852004 UOT852004 UYP852004 VIL852004 VSH852004 WCD852004 WLZ852004 WVV852004 O917540 JJ917540 TF917540 ADB917540 AMX917540 AWT917540 BGP917540 BQL917540 CAH917540 CKD917540 CTZ917540 DDV917540 DNR917540 DXN917540 EHJ917540 ERF917540 FBB917540 FKX917540 FUT917540 GEP917540 GOL917540 GYH917540 HID917540 HRZ917540 IBV917540 ILR917540 IVN917540 JFJ917540 JPF917540 JZB917540 KIX917540 KST917540 LCP917540 LML917540 LWH917540 MGD917540 MPZ917540 MZV917540 NJR917540 NTN917540 ODJ917540 ONF917540 OXB917540 PGX917540 PQT917540 QAP917540 QKL917540 QUH917540 RED917540 RNZ917540 RXV917540 SHR917540 SRN917540 TBJ917540 TLF917540 TVB917540 UEX917540 UOT917540 UYP917540 VIL917540 VSH917540 WCD917540 WLZ917540 WVV917540 O983076 JJ983076 TF983076 ADB983076 AMX983076 AWT983076 BGP983076 BQL983076 CAH983076 CKD983076 CTZ983076 DDV983076 DNR983076 DXN983076 EHJ983076 ERF983076 FBB983076 FKX983076 FUT983076 GEP983076 GOL983076 GYH983076 HID983076 HRZ983076 IBV983076 ILR983076 IVN983076 JFJ983076 JPF983076 JZB983076 KIX983076 KST983076 LCP983076 LML983076 LWH983076 MGD983076 MPZ983076 MZV983076 NJR983076 NTN983076 ODJ983076 ONF983076 OXB983076 PGX983076 PQT983076 QAP983076 QKL983076 QUH983076 RED983076 RNZ983076 RXV983076 SHR983076 SRN983076 TBJ983076 TLF983076 TVB983076 UEX983076 UOT983076 UYP983076 VIL983076 VSH983076 WCD983076 WLZ983076 WVV983076 WCD983080 JG34:JG35 TC34:TC35 ACY34:ACY35 AMU34:AMU35 AWQ34:AWQ35 BGM34:BGM35 BQI34:BQI35 CAE34:CAE35 CKA34:CKA35 CTW34:CTW35 DDS34:DDS35 DNO34:DNO35 DXK34:DXK35 EHG34:EHG35 ERC34:ERC35 FAY34:FAY35 FKU34:FKU35 FUQ34:FUQ35 GEM34:GEM35 GOI34:GOI35 GYE34:GYE35 HIA34:HIA35 HRW34:HRW35 IBS34:IBS35 ILO34:ILO35 IVK34:IVK35 JFG34:JFG35 JPC34:JPC35 JYY34:JYY35 KIU34:KIU35 KSQ34:KSQ35 LCM34:LCM35 LMI34:LMI35 LWE34:LWE35 MGA34:MGA35 MPW34:MPW35 MZS34:MZS35 NJO34:NJO35 NTK34:NTK35 ODG34:ODG35 ONC34:ONC35 OWY34:OWY35 PGU34:PGU35 PQQ34:PQQ35 QAM34:QAM35 QKI34:QKI35 QUE34:QUE35 REA34:REA35 RNW34:RNW35 RXS34:RXS35 SHO34:SHO35 SRK34:SRK35 TBG34:TBG35 TLC34:TLC35 TUY34:TUY35 UEU34:UEU35 UOQ34:UOQ35 UYM34:UYM35 VII34:VII35 VSE34:VSE35 WCA34:WCA35 WLW34:WLW35 WVS34:WVS35 O65568 JJ65568 TF65568 ADB65568 AMX65568 AWT65568 BGP65568 BQL65568 CAH65568 CKD65568 CTZ65568 DDV65568 DNR65568 DXN65568 EHJ65568 ERF65568 FBB65568 FKX65568 FUT65568 GEP65568 GOL65568 GYH65568 HID65568 HRZ65568 IBV65568 ILR65568 IVN65568 JFJ65568 JPF65568 JZB65568 KIX65568 KST65568 LCP65568 LML65568 LWH65568 MGD65568 MPZ65568 MZV65568 NJR65568 NTN65568 ODJ65568 ONF65568 OXB65568 PGX65568 PQT65568 QAP65568 QKL65568 QUH65568 RED65568 RNZ65568 RXV65568 SHR65568 SRN65568 TBJ65568 TLF65568 TVB65568 UEX65568 UOT65568 UYP65568 VIL65568 VSH65568 WCD65568 WLZ65568 WVV65568 O131104 JJ131104 TF131104 ADB131104 AMX131104 AWT131104 BGP131104 BQL131104 CAH131104 CKD131104 CTZ131104 DDV131104 DNR131104 DXN131104 EHJ131104 ERF131104 FBB131104 FKX131104 FUT131104 GEP131104 GOL131104 GYH131104 HID131104 HRZ131104 IBV131104 ILR131104 IVN131104 JFJ131104 JPF131104 JZB131104 KIX131104 KST131104 LCP131104 LML131104 LWH131104 MGD131104 MPZ131104 MZV131104 NJR131104 NTN131104 ODJ131104 ONF131104 OXB131104 PGX131104 PQT131104 QAP131104 QKL131104 QUH131104 RED131104 RNZ131104 RXV131104 SHR131104 SRN131104 TBJ131104 TLF131104 TVB131104 UEX131104 UOT131104 UYP131104 VIL131104 VSH131104 WCD131104 WLZ131104 WVV131104 O196640 JJ196640 TF196640 ADB196640 AMX196640 AWT196640 BGP196640 BQL196640 CAH196640 CKD196640 CTZ196640 DDV196640 DNR196640 DXN196640 EHJ196640 ERF196640 FBB196640 FKX196640 FUT196640 GEP196640 GOL196640 GYH196640 HID196640 HRZ196640 IBV196640 ILR196640 IVN196640 JFJ196640 JPF196640 JZB196640 KIX196640 KST196640 LCP196640 LML196640 LWH196640 MGD196640 MPZ196640 MZV196640 NJR196640 NTN196640 ODJ196640 ONF196640 OXB196640 PGX196640 PQT196640 QAP196640 QKL196640 QUH196640 RED196640 RNZ196640 RXV196640 SHR196640 SRN196640 TBJ196640 TLF196640 TVB196640 UEX196640 UOT196640 UYP196640 VIL196640 VSH196640 WCD196640 WLZ196640 WVV196640 O262176 JJ262176 TF262176 ADB262176 AMX262176 AWT262176 BGP262176 BQL262176 CAH262176 CKD262176 CTZ262176 DDV262176 DNR262176 DXN262176 EHJ262176 ERF262176 FBB262176 FKX262176 FUT262176 GEP262176 GOL262176 GYH262176 HID262176 HRZ262176 IBV262176 ILR262176 IVN262176 JFJ262176 JPF262176 JZB262176 KIX262176 KST262176 LCP262176 LML262176 LWH262176 MGD262176 MPZ262176 MZV262176 NJR262176 NTN262176 ODJ262176 ONF262176 OXB262176 PGX262176 PQT262176 QAP262176 QKL262176 QUH262176 RED262176 RNZ262176 RXV262176 SHR262176 SRN262176 TBJ262176 TLF262176 TVB262176 UEX262176 UOT262176 UYP262176 VIL262176 VSH262176 WCD262176 WLZ262176 WVV262176 O327712 JJ327712 TF327712 ADB327712 AMX327712 AWT327712 BGP327712 BQL327712 CAH327712 CKD327712 CTZ327712 DDV327712 DNR327712 DXN327712 EHJ327712 ERF327712 FBB327712 FKX327712 FUT327712 GEP327712 GOL327712 GYH327712 HID327712 HRZ327712 IBV327712 ILR327712 IVN327712 JFJ327712 JPF327712 JZB327712 KIX327712 KST327712 LCP327712 LML327712 LWH327712 MGD327712 MPZ327712 MZV327712 NJR327712 NTN327712 ODJ327712 ONF327712 OXB327712 PGX327712 PQT327712 QAP327712 QKL327712 QUH327712 RED327712 RNZ327712 RXV327712 SHR327712 SRN327712 TBJ327712 TLF327712 TVB327712 UEX327712 UOT327712 UYP327712 VIL327712 VSH327712 WCD327712 WLZ327712 WVV327712 O393248 JJ393248 TF393248 ADB393248 AMX393248 AWT393248 BGP393248 BQL393248 CAH393248 CKD393248 CTZ393248 DDV393248 DNR393248 DXN393248 EHJ393248 ERF393248 FBB393248 FKX393248 FUT393248 GEP393248 GOL393248 GYH393248 HID393248 HRZ393248 IBV393248 ILR393248 IVN393248 JFJ393248 JPF393248 JZB393248 KIX393248 KST393248 LCP393248 LML393248 LWH393248 MGD393248 MPZ393248 MZV393248 NJR393248 NTN393248 ODJ393248 ONF393248 OXB393248 PGX393248 PQT393248 QAP393248 QKL393248 QUH393248 RED393248 RNZ393248 RXV393248 SHR393248 SRN393248 TBJ393248 TLF393248 TVB393248 UEX393248 UOT393248 UYP393248 VIL393248 VSH393248 WCD393248 WLZ393248 WVV393248 O458784 JJ458784 TF458784 ADB458784 AMX458784 AWT458784 BGP458784 BQL458784 CAH458784 CKD458784 CTZ458784 DDV458784 DNR458784 DXN458784 EHJ458784 ERF458784 FBB458784 FKX458784 FUT458784 GEP458784 GOL458784 GYH458784 HID458784 HRZ458784 IBV458784 ILR458784 IVN458784 JFJ458784 JPF458784 JZB458784 KIX458784 KST458784 LCP458784 LML458784 LWH458784 MGD458784 MPZ458784 MZV458784 NJR458784 NTN458784 ODJ458784 ONF458784 OXB458784 PGX458784 PQT458784 QAP458784 QKL458784 QUH458784 RED458784 RNZ458784 RXV458784 SHR458784 SRN458784 TBJ458784 TLF458784 TVB458784 UEX458784 UOT458784 UYP458784 VIL458784 VSH458784 WCD458784 WLZ458784 WVV458784 O524320 JJ524320 TF524320 ADB524320 AMX524320 AWT524320 BGP524320 BQL524320 CAH524320 CKD524320 CTZ524320 DDV524320 DNR524320 DXN524320 EHJ524320 ERF524320 FBB524320 FKX524320 FUT524320 GEP524320 GOL524320 GYH524320 HID524320 HRZ524320 IBV524320 ILR524320 IVN524320 JFJ524320 JPF524320 JZB524320 KIX524320 KST524320 LCP524320 LML524320 LWH524320 MGD524320 MPZ524320 MZV524320 NJR524320 NTN524320 ODJ524320 ONF524320 OXB524320 PGX524320 PQT524320 QAP524320 QKL524320 QUH524320 RED524320 RNZ524320 RXV524320 SHR524320 SRN524320 TBJ524320 TLF524320 TVB524320 UEX524320 UOT524320 UYP524320 VIL524320 VSH524320 WCD524320 WLZ524320 WVV524320 O589856 JJ589856 TF589856 ADB589856 AMX589856 AWT589856 BGP589856 BQL589856 CAH589856 CKD589856 CTZ589856 DDV589856 DNR589856 DXN589856 EHJ589856 ERF589856 FBB589856 FKX589856 FUT589856 GEP589856 GOL589856 GYH589856 HID589856 HRZ589856 IBV589856 ILR589856 IVN589856 JFJ589856 JPF589856 JZB589856 KIX589856 KST589856 LCP589856 LML589856 LWH589856 MGD589856 MPZ589856 MZV589856 NJR589856 NTN589856 ODJ589856 ONF589856 OXB589856 PGX589856 PQT589856 QAP589856 QKL589856 QUH589856 RED589856 RNZ589856 RXV589856 SHR589856 SRN589856 TBJ589856 TLF589856 TVB589856 UEX589856 UOT589856 UYP589856 VIL589856 VSH589856 WCD589856 WLZ589856 WVV589856 O655392 JJ655392 TF655392 ADB655392 AMX655392 AWT655392 BGP655392 BQL655392 CAH655392 CKD655392 CTZ655392 DDV655392 DNR655392 DXN655392 EHJ655392 ERF655392 FBB655392 FKX655392 FUT655392 GEP655392 GOL655392 GYH655392 HID655392 HRZ655392 IBV655392 ILR655392 IVN655392 JFJ655392 JPF655392 JZB655392 KIX655392 KST655392 LCP655392 LML655392 LWH655392 MGD655392 MPZ655392 MZV655392 NJR655392 NTN655392 ODJ655392 ONF655392 OXB655392 PGX655392 PQT655392 QAP655392 QKL655392 QUH655392 RED655392 RNZ655392 RXV655392 SHR655392 SRN655392 TBJ655392 TLF655392 TVB655392 UEX655392 UOT655392 UYP655392 VIL655392 VSH655392 WCD655392 WLZ655392 WVV655392 O720928 JJ720928 TF720928 ADB720928 AMX720928 AWT720928 BGP720928 BQL720928 CAH720928 CKD720928 CTZ720928 DDV720928 DNR720928 DXN720928 EHJ720928 ERF720928 FBB720928 FKX720928 FUT720928 GEP720928 GOL720928 GYH720928 HID720928 HRZ720928 IBV720928 ILR720928 IVN720928 JFJ720928 JPF720928 JZB720928 KIX720928 KST720928 LCP720928 LML720928 LWH720928 MGD720928 MPZ720928 MZV720928 NJR720928 NTN720928 ODJ720928 ONF720928 OXB720928 PGX720928 PQT720928 QAP720928 QKL720928 QUH720928 RED720928 RNZ720928 RXV720928 SHR720928 SRN720928 TBJ720928 TLF720928 TVB720928 UEX720928 UOT720928 UYP720928 VIL720928 VSH720928 WCD720928 WLZ720928 WVV720928 O786464 JJ786464 TF786464 ADB786464 AMX786464 AWT786464 BGP786464 BQL786464 CAH786464 CKD786464 CTZ786464 DDV786464 DNR786464 DXN786464 EHJ786464 ERF786464 FBB786464 FKX786464 FUT786464 GEP786464 GOL786464 GYH786464 HID786464 HRZ786464 IBV786464 ILR786464 IVN786464 JFJ786464 JPF786464 JZB786464 KIX786464 KST786464 LCP786464 LML786464 LWH786464 MGD786464 MPZ786464 MZV786464 NJR786464 NTN786464 ODJ786464 ONF786464 OXB786464 PGX786464 PQT786464 QAP786464 QKL786464 QUH786464 RED786464 RNZ786464 RXV786464 SHR786464 SRN786464 TBJ786464 TLF786464 TVB786464 UEX786464 UOT786464 UYP786464 VIL786464 VSH786464 WCD786464 WLZ786464 WVV786464 O852000 JJ852000 TF852000 ADB852000 AMX852000 AWT852000 BGP852000 BQL852000 CAH852000 CKD852000 CTZ852000 DDV852000 DNR852000 DXN852000 EHJ852000 ERF852000 FBB852000 FKX852000 FUT852000 GEP852000 GOL852000 GYH852000 HID852000 HRZ852000 IBV852000 ILR852000 IVN852000 JFJ852000 JPF852000 JZB852000 KIX852000 KST852000 LCP852000 LML852000 LWH852000 MGD852000 MPZ852000 MZV852000 NJR852000 NTN852000 ODJ852000 ONF852000 OXB852000 PGX852000 PQT852000 QAP852000 QKL852000 QUH852000 RED852000 RNZ852000 RXV852000 SHR852000 SRN852000 TBJ852000 TLF852000 TVB852000 UEX852000 UOT852000 UYP852000 VIL852000 VSH852000 WCD852000 WLZ852000 WVV852000 O917536 JJ917536 TF917536 ADB917536 AMX917536 AWT917536 BGP917536 BQL917536 CAH917536 CKD917536 CTZ917536 DDV917536 DNR917536 DXN917536 EHJ917536 ERF917536 FBB917536 FKX917536 FUT917536 GEP917536 GOL917536 GYH917536 HID917536 HRZ917536 IBV917536 ILR917536 IVN917536 JFJ917536 JPF917536 JZB917536 KIX917536 KST917536 LCP917536 LML917536 LWH917536 MGD917536 MPZ917536 MZV917536 NJR917536 NTN917536 ODJ917536 ONF917536 OXB917536 PGX917536 PQT917536 QAP917536 QKL917536 QUH917536 RED917536 RNZ917536 RXV917536 SHR917536 SRN917536 TBJ917536 TLF917536 TVB917536 UEX917536 UOT917536 UYP917536 VIL917536 VSH917536 WCD917536 WLZ917536 WVV917536 O983072 JJ983072 TF983072 ADB983072 AMX983072 AWT983072 BGP983072 BQL983072 CAH983072 CKD983072 CTZ983072 DDV983072 DNR983072 DXN983072 EHJ983072 ERF983072 FBB983072 FKX983072 FUT983072 GEP983072 GOL983072 GYH983072 HID983072 HRZ983072 IBV983072 ILR983072 IVN983072 JFJ983072 JPF983072 JZB983072 KIX983072 KST983072 LCP983072 LML983072 LWH983072 MGD983072 MPZ983072 MZV983072 NJR983072 NTN983072 ODJ983072 ONF983072 OXB983072 PGX983072 PQT983072 QAP983072 QKL983072 QUH983072 RED983072 RNZ983072 RXV983072 SHR983072 SRN983072 TBJ983072 TLF983072 TVB983072 UEX983072 UOT983072 UYP983072 VIL983072 VSH983072 WCD983072 WLZ983072 WVV983072 WVV983080 O65576 JJ65576 TF65576 ADB65576 AMX65576 AWT65576 BGP65576 BQL65576 CAH65576 CKD65576 CTZ65576 DDV65576 DNR65576 DXN65576 EHJ65576 ERF65576 FBB65576 FKX65576 FUT65576 GEP65576 GOL65576 GYH65576 HID65576 HRZ65576 IBV65576 ILR65576 IVN65576 JFJ65576 JPF65576 JZB65576 KIX65576 KST65576 LCP65576 LML65576 LWH65576 MGD65576 MPZ65576 MZV65576 NJR65576 NTN65576 ODJ65576 ONF65576 OXB65576 PGX65576 PQT65576 QAP65576 QKL65576 QUH65576 RED65576 RNZ65576 RXV65576 SHR65576 SRN65576 TBJ65576 TLF65576 TVB65576 UEX65576 UOT65576 UYP65576 VIL65576 VSH65576 WCD65576 WLZ65576 WVV65576 O131112 JJ131112 TF131112 ADB131112 AMX131112 AWT131112 BGP131112 BQL131112 CAH131112 CKD131112 CTZ131112 DDV131112 DNR131112 DXN131112 EHJ131112 ERF131112 FBB131112 FKX131112 FUT131112 GEP131112 GOL131112 GYH131112 HID131112 HRZ131112 IBV131112 ILR131112 IVN131112 JFJ131112 JPF131112 JZB131112 KIX131112 KST131112 LCP131112 LML131112 LWH131112 MGD131112 MPZ131112 MZV131112 NJR131112 NTN131112 ODJ131112 ONF131112 OXB131112 PGX131112 PQT131112 QAP131112 QKL131112 QUH131112 RED131112 RNZ131112 RXV131112 SHR131112 SRN131112 TBJ131112 TLF131112 TVB131112 UEX131112 UOT131112 UYP131112 VIL131112 VSH131112 WCD131112 WLZ131112 WVV131112 O196648 JJ196648 TF196648 ADB196648 AMX196648 AWT196648 BGP196648 BQL196648 CAH196648 CKD196648 CTZ196648 DDV196648 DNR196648 DXN196648 EHJ196648 ERF196648 FBB196648 FKX196648 FUT196648 GEP196648 GOL196648 GYH196648 HID196648 HRZ196648 IBV196648 ILR196648 IVN196648 JFJ196648 JPF196648 JZB196648 KIX196648 KST196648 LCP196648 LML196648 LWH196648 MGD196648 MPZ196648 MZV196648 NJR196648 NTN196648 ODJ196648 ONF196648 OXB196648 PGX196648 PQT196648 QAP196648 QKL196648 QUH196648 RED196648 RNZ196648 RXV196648 SHR196648 SRN196648 TBJ196648 TLF196648 TVB196648 UEX196648 UOT196648 UYP196648 VIL196648 VSH196648 WCD196648 WLZ196648 WVV196648 O262184 JJ262184 TF262184 ADB262184 AMX262184 AWT262184 BGP262184 BQL262184 CAH262184 CKD262184 CTZ262184 DDV262184 DNR262184 DXN262184 EHJ262184 ERF262184 FBB262184 FKX262184 FUT262184 GEP262184 GOL262184 GYH262184 HID262184 HRZ262184 IBV262184 ILR262184 IVN262184 JFJ262184 JPF262184 JZB262184 KIX262184 KST262184 LCP262184 LML262184 LWH262184 MGD262184 MPZ262184 MZV262184 NJR262184 NTN262184 ODJ262184 ONF262184 OXB262184 PGX262184 PQT262184 QAP262184 QKL262184 QUH262184 RED262184 RNZ262184 RXV262184 SHR262184 SRN262184 TBJ262184 TLF262184 TVB262184 UEX262184 UOT262184 UYP262184 VIL262184 VSH262184 WCD262184 WLZ262184 WVV262184 O327720 JJ327720 TF327720 ADB327720 AMX327720 AWT327720 BGP327720 BQL327720 CAH327720 CKD327720 CTZ327720 DDV327720 DNR327720 DXN327720 EHJ327720 ERF327720 FBB327720 FKX327720 FUT327720 GEP327720 GOL327720 GYH327720 HID327720 HRZ327720 IBV327720 ILR327720 IVN327720 JFJ327720 JPF327720 JZB327720 KIX327720 KST327720 LCP327720 LML327720 LWH327720 MGD327720 MPZ327720 MZV327720 NJR327720 NTN327720 ODJ327720 ONF327720 OXB327720 PGX327720 PQT327720 QAP327720 QKL327720 QUH327720 RED327720 RNZ327720 RXV327720 SHR327720 SRN327720 TBJ327720 TLF327720 TVB327720 UEX327720 UOT327720 UYP327720 VIL327720 VSH327720 WCD327720 WLZ327720 WVV327720 O393256 JJ393256 TF393256 ADB393256 AMX393256 AWT393256 BGP393256 BQL393256 CAH393256 CKD393256 CTZ393256 DDV393256 DNR393256 DXN393256 EHJ393256 ERF393256 FBB393256 FKX393256 FUT393256 GEP393256 GOL393256 GYH393256 HID393256 HRZ393256 IBV393256 ILR393256 IVN393256 JFJ393256 JPF393256 JZB393256 KIX393256 KST393256 LCP393256 LML393256 LWH393256 MGD393256 MPZ393256 MZV393256 NJR393256 NTN393256 ODJ393256 ONF393256 OXB393256 PGX393256 PQT393256 QAP393256 QKL393256 QUH393256 RED393256 RNZ393256 RXV393256 SHR393256 SRN393256 TBJ393256 TLF393256 TVB393256 UEX393256 UOT393256 UYP393256 VIL393256 VSH393256 WCD393256 WLZ393256 WVV393256 O458792 JJ458792 TF458792 ADB458792 AMX458792 AWT458792 BGP458792 BQL458792 CAH458792 CKD458792 CTZ458792 DDV458792 DNR458792 DXN458792 EHJ458792 ERF458792 FBB458792 FKX458792 FUT458792 GEP458792 GOL458792 GYH458792 HID458792 HRZ458792 IBV458792 ILR458792 IVN458792 JFJ458792 JPF458792 JZB458792 KIX458792 KST458792 LCP458792 LML458792 LWH458792 MGD458792 MPZ458792 MZV458792 NJR458792 NTN458792 ODJ458792 ONF458792 OXB458792 PGX458792 PQT458792 QAP458792 QKL458792 QUH458792 RED458792 RNZ458792 RXV458792 SHR458792 SRN458792 TBJ458792 TLF458792 TVB458792 UEX458792 UOT458792 UYP458792 VIL458792 VSH458792 WCD458792 WLZ458792 WVV458792 O524328 JJ524328 TF524328 ADB524328 AMX524328 AWT524328 BGP524328 BQL524328 CAH524328 CKD524328 CTZ524328 DDV524328 DNR524328 DXN524328 EHJ524328 ERF524328 FBB524328 FKX524328 FUT524328 GEP524328 GOL524328 GYH524328 HID524328 HRZ524328 IBV524328 ILR524328 IVN524328 JFJ524328 JPF524328 JZB524328 KIX524328 KST524328 LCP524328 LML524328 LWH524328 MGD524328 MPZ524328 MZV524328 NJR524328 NTN524328 ODJ524328 ONF524328 OXB524328 PGX524328 PQT524328 QAP524328 QKL524328 QUH524328 RED524328 RNZ524328 RXV524328 SHR524328 SRN524328 TBJ524328 TLF524328 TVB524328 UEX524328 UOT524328 UYP524328 VIL524328 VSH524328 WCD524328 WLZ524328 WVV524328 O589864 JJ589864 TF589864 ADB589864 AMX589864 AWT589864 BGP589864 BQL589864 CAH589864 CKD589864 CTZ589864 DDV589864 DNR589864 DXN589864 EHJ589864 ERF589864 FBB589864 FKX589864 FUT589864 GEP589864 GOL589864 GYH589864 HID589864 HRZ589864 IBV589864 ILR589864 IVN589864 JFJ589864 JPF589864 JZB589864 KIX589864 KST589864 LCP589864 LML589864 LWH589864 MGD589864 MPZ589864 MZV589864 NJR589864 NTN589864 ODJ589864 ONF589864 OXB589864 PGX589864 PQT589864 QAP589864 QKL589864 QUH589864 RED589864 RNZ589864 RXV589864 SHR589864 SRN589864 TBJ589864 TLF589864 TVB589864 UEX589864 UOT589864 UYP589864 VIL589864 VSH589864 WCD589864 WLZ589864 WVV589864 O655400 JJ655400 TF655400 ADB655400 AMX655400 AWT655400 BGP655400 BQL655400 CAH655400 CKD655400 CTZ655400 DDV655400 DNR655400 DXN655400 EHJ655400 ERF655400 FBB655400 FKX655400 FUT655400 GEP655400 GOL655400 GYH655400 HID655400 HRZ655400 IBV655400 ILR655400 IVN655400 JFJ655400 JPF655400 JZB655400 KIX655400 KST655400 LCP655400 LML655400 LWH655400 MGD655400 MPZ655400 MZV655400 NJR655400 NTN655400 ODJ655400 ONF655400 OXB655400 PGX655400 PQT655400 QAP655400 QKL655400 QUH655400 RED655400 RNZ655400 RXV655400 SHR655400 SRN655400 TBJ655400 TLF655400 TVB655400 UEX655400 UOT655400 UYP655400 VIL655400 VSH655400 WCD655400 WLZ655400 WVV655400 O720936 JJ720936 TF720936 ADB720936 AMX720936 AWT720936 BGP720936 BQL720936 CAH720936 CKD720936 CTZ720936 DDV720936 DNR720936 DXN720936 EHJ720936 ERF720936 FBB720936 FKX720936 FUT720936 GEP720936 GOL720936 GYH720936 HID720936 HRZ720936 IBV720936 ILR720936 IVN720936 JFJ720936 JPF720936 JZB720936 KIX720936 KST720936 LCP720936 LML720936 LWH720936 MGD720936 MPZ720936 MZV720936 NJR720936 NTN720936 ODJ720936 ONF720936 OXB720936 PGX720936 PQT720936 QAP720936 QKL720936 QUH720936 RED720936 RNZ720936 RXV720936 SHR720936 SRN720936 TBJ720936 TLF720936 TVB720936 UEX720936 UOT720936 UYP720936 VIL720936 VSH720936 WCD720936 WLZ720936 WVV720936 O786472 JJ786472 TF786472 ADB786472 AMX786472 AWT786472 BGP786472 BQL786472 CAH786472 CKD786472 CTZ786472 DDV786472 DNR786472 DXN786472 EHJ786472 ERF786472 FBB786472 FKX786472 FUT786472 GEP786472 GOL786472 GYH786472 HID786472 HRZ786472 IBV786472 ILR786472 IVN786472 JFJ786472 JPF786472 JZB786472 KIX786472 KST786472 LCP786472 LML786472 LWH786472 MGD786472 MPZ786472 MZV786472 NJR786472 NTN786472 ODJ786472 ONF786472 OXB786472 PGX786472 PQT786472 QAP786472 QKL786472 QUH786472 RED786472 RNZ786472 RXV786472 SHR786472 SRN786472 TBJ786472 TLF786472 TVB786472 UEX786472 UOT786472 UYP786472 VIL786472 VSH786472 WCD786472 WLZ786472 WVV786472 O852008 JJ852008 TF852008 ADB852008 AMX852008 AWT852008 BGP852008 BQL852008 CAH852008 CKD852008 CTZ852008 DDV852008 DNR852008 DXN852008 EHJ852008 ERF852008 FBB852008 FKX852008 FUT852008 GEP852008 GOL852008 GYH852008 HID852008 HRZ852008 IBV852008 ILR852008 IVN852008 JFJ852008 JPF852008 JZB852008 KIX852008 KST852008 LCP852008 LML852008 LWH852008 MGD852008 MPZ852008 MZV852008 NJR852008 NTN852008 ODJ852008 ONF852008 OXB852008 PGX852008 PQT852008 QAP852008 QKL852008 QUH852008 RED852008 RNZ852008 RXV852008 SHR852008 SRN852008 TBJ852008 TLF852008 TVB852008 UEX852008 UOT852008 UYP852008 VIL852008 VSH852008 WCD852008 WLZ852008 WVV852008 O917544 JJ917544 TF917544 ADB917544 AMX917544 AWT917544 BGP917544 BQL917544 CAH917544 CKD917544 CTZ917544 DDV917544 DNR917544 DXN917544 EHJ917544 ERF917544 FBB917544 FKX917544 FUT917544 GEP917544 GOL917544 GYH917544 HID917544 HRZ917544 IBV917544 ILR917544 IVN917544 JFJ917544 JPF917544 JZB917544 KIX917544 KST917544 LCP917544 LML917544 LWH917544 MGD917544 MPZ917544 MZV917544 NJR917544 NTN917544 ODJ917544 ONF917544 OXB917544 PGX917544 PQT917544 QAP917544 QKL917544 QUH917544 RED917544 RNZ917544 RXV917544 SHR917544 SRN917544 TBJ917544 TLF917544 TVB917544 UEX917544 UOT917544 UYP917544 VIL917544 VSH917544 WCD917544 WLZ917544 WVV917544 O983080 JJ983080 TF983080 ADB983080 AMX983080 AWT983080 BGP983080 BQL983080 CAH983080 CKD983080 CTZ983080 DDV983080 DNR983080 DXN983080 EHJ983080 ERF983080 FBB983080 FKX983080 FUT983080 GEP983080 GOL983080 GYH983080 HID983080 HRZ983080 IBV983080 ILR983080 IVN983080 JFJ983080 JPF983080 JZB983080 KIX983080 KST983080 LCP983080 LML983080 LWH983080 MGD983080 MPZ983080 MZV983080 NJR983080 NTN983080 ODJ983080 ONF983080 OXB983080 PGX983080 PQT983080 QAP983080 QKL983080 QUH983080 RED983080 RNZ983080 RXV983080 SHR983080 SRN983080 TBJ983080 TLF983080 TVB983080 UEX983080 UOT983080 UYP983080 VIL983080 VSH983080 JG42:JG43 TC42:TC43 ACY42:ACY43 AMU42:AMU43 AWQ42:AWQ43 BGM42:BGM43 BQI42:BQI43 CAE42:CAE43 CKA42:CKA43 CTW42:CTW43 DDS42:DDS43 DNO42:DNO43 DXK42:DXK43 EHG42:EHG43 ERC42:ERC43 FAY42:FAY43 FKU42:FKU43 FUQ42:FUQ43 GEM42:GEM43 GOI42:GOI43 GYE42:GYE43 HIA42:HIA43 HRW42:HRW43 IBS42:IBS43 ILO42:ILO43 IVK42:IVK43 JFG42:JFG43 JPC42:JPC43 JYY42:JYY43 KIU42:KIU43 KSQ42:KSQ43 LCM42:LCM43 LMI42:LMI43 LWE42:LWE43 MGA42:MGA43 MPW42:MPW43 MZS42:MZS43 NJO42:NJO43 NTK42:NTK43 ODG42:ODG43 ONC42:ONC43 OWY42:OWY43 PGU42:PGU43 PQQ42:PQQ43 QAM42:QAM43 QKI42:QKI43 QUE42:QUE43 REA42:REA43 RNW42:RNW43 RXS42:RXS43 SHO42:SHO43 SRK42:SRK43 TBG42:TBG43 TLC42:TLC43 TUY42:TUY43 UEU42:UEU43 UOQ42:UOQ43 UYM42:UYM43 VII42:VII43 VSE42:VSE43 WCA42:WCA43 WLW42:WLW43 WVS42:WVS43 JE51 TA51 ACW51 AMS51 AWO51 BGK51 BQG51 CAC51 CJY51 CTU51 DDQ51 DNM51 DXI51 EHE51 ERA51 FAW51 FKS51 FUO51 GEK51 GOG51 GYC51 HHY51 HRU51 IBQ51 ILM51 IVI51 JFE51 JPA51 JYW51 KIS51 KSO51 LCK51 LMG51 LWC51 MFY51 MPU51 MZQ51 NJM51 NTI51 ODE51 ONA51 OWW51 PGS51 PQO51 QAK51 QKG51 QUC51 RDY51 RNU51 RXQ51 SHM51 SRI51 TBE51 TLA51 TUW51 UES51 UOO51 UYK51 VIG51 VSC51 WBY51 WLU51 WVQ51">
      <formula1>tracking_type_select</formula1>
    </dataValidation>
    <dataValidation type="list" allowBlank="1" showInputMessage="1" showErrorMessage="1" sqref="C15:G15">
      <formula1>CampaignPriority</formula1>
    </dataValidation>
    <dataValidation type="list" allowBlank="1" showInputMessage="1" showErrorMessage="1" sqref="C16:G16">
      <formula1>DeliveryTemplate</formula1>
    </dataValidation>
    <dataValidation type="list" allowBlank="1" showInputMessage="1" showErrorMessage="1" sqref="C19:G19">
      <formula1>IndustryTypeXaxisDE</formula1>
    </dataValidation>
    <dataValidation type="list" allowBlank="1" showInputMessage="1" showErrorMessage="1" sqref="IY26:JB28 WLO983064:WLR983064 WBS983064:WBV983064 VRW983064:VRZ983064 VIA983064:VID983064 UYE983064:UYH983064 UOI983064:UOL983064 UEM983064:UEP983064 TUQ983064:TUT983064 TKU983064:TKX983064 TAY983064:TBB983064 SRC983064:SRF983064 SHG983064:SHJ983064 RXK983064:RXN983064 RNO983064:RNR983064 RDS983064:RDV983064 QTW983064:QTZ983064 QKA983064:QKD983064 QAE983064:QAH983064 PQI983064:PQL983064 PGM983064:PGP983064 OWQ983064:OWT983064 OMU983064:OMX983064 OCY983064:ODB983064 NTC983064:NTF983064 NJG983064:NJJ983064 MZK983064:MZN983064 MPO983064:MPR983064 MFS983064:MFV983064 LVW983064:LVZ983064 LMA983064:LMD983064 LCE983064:LCH983064 KSI983064:KSL983064 KIM983064:KIP983064 JYQ983064:JYT983064 JOU983064:JOX983064 JEY983064:JFB983064 IVC983064:IVF983064 ILG983064:ILJ983064 IBK983064:IBN983064 HRO983064:HRR983064 HHS983064:HHV983064 GXW983064:GXZ983064 GOA983064:GOD983064 GEE983064:GEH983064 FUI983064:FUL983064 FKM983064:FKP983064 FAQ983064:FAT983064 EQU983064:EQX983064 EGY983064:EHB983064 DXC983064:DXF983064 DNG983064:DNJ983064 DDK983064:DDN983064 CTO983064:CTR983064 CJS983064:CJV983064 BZW983064:BZZ983064 BQA983064:BQD983064 BGE983064:BGH983064 AWI983064:AWL983064 AMM983064:AMP983064 ACQ983064:ACT983064 SU983064:SX983064 IY983064:JB983064 C983060:G983060 WVK917528:WVN917528 WLO917528:WLR917528 WBS917528:WBV917528 VRW917528:VRZ917528 VIA917528:VID917528 UYE917528:UYH917528 UOI917528:UOL917528 UEM917528:UEP917528 TUQ917528:TUT917528 TKU917528:TKX917528 TAY917528:TBB917528 SRC917528:SRF917528 SHG917528:SHJ917528 RXK917528:RXN917528 RNO917528:RNR917528 RDS917528:RDV917528 QTW917528:QTZ917528 QKA917528:QKD917528 QAE917528:QAH917528 PQI917528:PQL917528 PGM917528:PGP917528 OWQ917528:OWT917528 OMU917528:OMX917528 OCY917528:ODB917528 NTC917528:NTF917528 NJG917528:NJJ917528 MZK917528:MZN917528 MPO917528:MPR917528 MFS917528:MFV917528 LVW917528:LVZ917528 LMA917528:LMD917528 LCE917528:LCH917528 KSI917528:KSL917528 KIM917528:KIP917528 JYQ917528:JYT917528 JOU917528:JOX917528 JEY917528:JFB917528 IVC917528:IVF917528 ILG917528:ILJ917528 IBK917528:IBN917528 HRO917528:HRR917528 HHS917528:HHV917528 GXW917528:GXZ917528 GOA917528:GOD917528 GEE917528:GEH917528 FUI917528:FUL917528 FKM917528:FKP917528 FAQ917528:FAT917528 EQU917528:EQX917528 EGY917528:EHB917528 DXC917528:DXF917528 DNG917528:DNJ917528 DDK917528:DDN917528 CTO917528:CTR917528 CJS917528:CJV917528 BZW917528:BZZ917528 BQA917528:BQD917528 BGE917528:BGH917528 AWI917528:AWL917528 AMM917528:AMP917528 ACQ917528:ACT917528 SU917528:SX917528 IY917528:JB917528 C917524:G917524 WVK851992:WVN851992 WLO851992:WLR851992 WBS851992:WBV851992 VRW851992:VRZ851992 VIA851992:VID851992 UYE851992:UYH851992 UOI851992:UOL851992 UEM851992:UEP851992 TUQ851992:TUT851992 TKU851992:TKX851992 TAY851992:TBB851992 SRC851992:SRF851992 SHG851992:SHJ851992 RXK851992:RXN851992 RNO851992:RNR851992 RDS851992:RDV851992 QTW851992:QTZ851992 QKA851992:QKD851992 QAE851992:QAH851992 PQI851992:PQL851992 PGM851992:PGP851992 OWQ851992:OWT851992 OMU851992:OMX851992 OCY851992:ODB851992 NTC851992:NTF851992 NJG851992:NJJ851992 MZK851992:MZN851992 MPO851992:MPR851992 MFS851992:MFV851992 LVW851992:LVZ851992 LMA851992:LMD851992 LCE851992:LCH851992 KSI851992:KSL851992 KIM851992:KIP851992 JYQ851992:JYT851992 JOU851992:JOX851992 JEY851992:JFB851992 IVC851992:IVF851992 ILG851992:ILJ851992 IBK851992:IBN851992 HRO851992:HRR851992 HHS851992:HHV851992 GXW851992:GXZ851992 GOA851992:GOD851992 GEE851992:GEH851992 FUI851992:FUL851992 FKM851992:FKP851992 FAQ851992:FAT851992 EQU851992:EQX851992 EGY851992:EHB851992 DXC851992:DXF851992 DNG851992:DNJ851992 DDK851992:DDN851992 CTO851992:CTR851992 CJS851992:CJV851992 BZW851992:BZZ851992 BQA851992:BQD851992 BGE851992:BGH851992 AWI851992:AWL851992 AMM851992:AMP851992 ACQ851992:ACT851992 SU851992:SX851992 IY851992:JB851992 C851988:G851988 WVK786456:WVN786456 WLO786456:WLR786456 WBS786456:WBV786456 VRW786456:VRZ786456 VIA786456:VID786456 UYE786456:UYH786456 UOI786456:UOL786456 UEM786456:UEP786456 TUQ786456:TUT786456 TKU786456:TKX786456 TAY786456:TBB786456 SRC786456:SRF786456 SHG786456:SHJ786456 RXK786456:RXN786456 RNO786456:RNR786456 RDS786456:RDV786456 QTW786456:QTZ786456 QKA786456:QKD786456 QAE786456:QAH786456 PQI786456:PQL786456 PGM786456:PGP786456 OWQ786456:OWT786456 OMU786456:OMX786456 OCY786456:ODB786456 NTC786456:NTF786456 NJG786456:NJJ786456 MZK786456:MZN786456 MPO786456:MPR786456 MFS786456:MFV786456 LVW786456:LVZ786456 LMA786456:LMD786456 LCE786456:LCH786456 KSI786456:KSL786456 KIM786456:KIP786456 JYQ786456:JYT786456 JOU786456:JOX786456 JEY786456:JFB786456 IVC786456:IVF786456 ILG786456:ILJ786456 IBK786456:IBN786456 HRO786456:HRR786456 HHS786456:HHV786456 GXW786456:GXZ786456 GOA786456:GOD786456 GEE786456:GEH786456 FUI786456:FUL786456 FKM786456:FKP786456 FAQ786456:FAT786456 EQU786456:EQX786456 EGY786456:EHB786456 DXC786456:DXF786456 DNG786456:DNJ786456 DDK786456:DDN786456 CTO786456:CTR786456 CJS786456:CJV786456 BZW786456:BZZ786456 BQA786456:BQD786456 BGE786456:BGH786456 AWI786456:AWL786456 AMM786456:AMP786456 ACQ786456:ACT786456 SU786456:SX786456 IY786456:JB786456 C786452:G786452 WVK720920:WVN720920 WLO720920:WLR720920 WBS720920:WBV720920 VRW720920:VRZ720920 VIA720920:VID720920 UYE720920:UYH720920 UOI720920:UOL720920 UEM720920:UEP720920 TUQ720920:TUT720920 TKU720920:TKX720920 TAY720920:TBB720920 SRC720920:SRF720920 SHG720920:SHJ720920 RXK720920:RXN720920 RNO720920:RNR720920 RDS720920:RDV720920 QTW720920:QTZ720920 QKA720920:QKD720920 QAE720920:QAH720920 PQI720920:PQL720920 PGM720920:PGP720920 OWQ720920:OWT720920 OMU720920:OMX720920 OCY720920:ODB720920 NTC720920:NTF720920 NJG720920:NJJ720920 MZK720920:MZN720920 MPO720920:MPR720920 MFS720920:MFV720920 LVW720920:LVZ720920 LMA720920:LMD720920 LCE720920:LCH720920 KSI720920:KSL720920 KIM720920:KIP720920 JYQ720920:JYT720920 JOU720920:JOX720920 JEY720920:JFB720920 IVC720920:IVF720920 ILG720920:ILJ720920 IBK720920:IBN720920 HRO720920:HRR720920 HHS720920:HHV720920 GXW720920:GXZ720920 GOA720920:GOD720920 GEE720920:GEH720920 FUI720920:FUL720920 FKM720920:FKP720920 FAQ720920:FAT720920 EQU720920:EQX720920 EGY720920:EHB720920 DXC720920:DXF720920 DNG720920:DNJ720920 DDK720920:DDN720920 CTO720920:CTR720920 CJS720920:CJV720920 BZW720920:BZZ720920 BQA720920:BQD720920 BGE720920:BGH720920 AWI720920:AWL720920 AMM720920:AMP720920 ACQ720920:ACT720920 SU720920:SX720920 IY720920:JB720920 C720916:G720916 WVK655384:WVN655384 WLO655384:WLR655384 WBS655384:WBV655384 VRW655384:VRZ655384 VIA655384:VID655384 UYE655384:UYH655384 UOI655384:UOL655384 UEM655384:UEP655384 TUQ655384:TUT655384 TKU655384:TKX655384 TAY655384:TBB655384 SRC655384:SRF655384 SHG655384:SHJ655384 RXK655384:RXN655384 RNO655384:RNR655384 RDS655384:RDV655384 QTW655384:QTZ655384 QKA655384:QKD655384 QAE655384:QAH655384 PQI655384:PQL655384 PGM655384:PGP655384 OWQ655384:OWT655384 OMU655384:OMX655384 OCY655384:ODB655384 NTC655384:NTF655384 NJG655384:NJJ655384 MZK655384:MZN655384 MPO655384:MPR655384 MFS655384:MFV655384 LVW655384:LVZ655384 LMA655384:LMD655384 LCE655384:LCH655384 KSI655384:KSL655384 KIM655384:KIP655384 JYQ655384:JYT655384 JOU655384:JOX655384 JEY655384:JFB655384 IVC655384:IVF655384 ILG655384:ILJ655384 IBK655384:IBN655384 HRO655384:HRR655384 HHS655384:HHV655384 GXW655384:GXZ655384 GOA655384:GOD655384 GEE655384:GEH655384 FUI655384:FUL655384 FKM655384:FKP655384 FAQ655384:FAT655384 EQU655384:EQX655384 EGY655384:EHB655384 DXC655384:DXF655384 DNG655384:DNJ655384 DDK655384:DDN655384 CTO655384:CTR655384 CJS655384:CJV655384 BZW655384:BZZ655384 BQA655384:BQD655384 BGE655384:BGH655384 AWI655384:AWL655384 AMM655384:AMP655384 ACQ655384:ACT655384 SU655384:SX655384 IY655384:JB655384 C655380:G655380 WVK589848:WVN589848 WLO589848:WLR589848 WBS589848:WBV589848 VRW589848:VRZ589848 VIA589848:VID589848 UYE589848:UYH589848 UOI589848:UOL589848 UEM589848:UEP589848 TUQ589848:TUT589848 TKU589848:TKX589848 TAY589848:TBB589848 SRC589848:SRF589848 SHG589848:SHJ589848 RXK589848:RXN589848 RNO589848:RNR589848 RDS589848:RDV589848 QTW589848:QTZ589848 QKA589848:QKD589848 QAE589848:QAH589848 PQI589848:PQL589848 PGM589848:PGP589848 OWQ589848:OWT589848 OMU589848:OMX589848 OCY589848:ODB589848 NTC589848:NTF589848 NJG589848:NJJ589848 MZK589848:MZN589848 MPO589848:MPR589848 MFS589848:MFV589848 LVW589848:LVZ589848 LMA589848:LMD589848 LCE589848:LCH589848 KSI589848:KSL589848 KIM589848:KIP589848 JYQ589848:JYT589848 JOU589848:JOX589848 JEY589848:JFB589848 IVC589848:IVF589848 ILG589848:ILJ589848 IBK589848:IBN589848 HRO589848:HRR589848 HHS589848:HHV589848 GXW589848:GXZ589848 GOA589848:GOD589848 GEE589848:GEH589848 FUI589848:FUL589848 FKM589848:FKP589848 FAQ589848:FAT589848 EQU589848:EQX589848 EGY589848:EHB589848 DXC589848:DXF589848 DNG589848:DNJ589848 DDK589848:DDN589848 CTO589848:CTR589848 CJS589848:CJV589848 BZW589848:BZZ589848 BQA589848:BQD589848 BGE589848:BGH589848 AWI589848:AWL589848 AMM589848:AMP589848 ACQ589848:ACT589848 SU589848:SX589848 IY589848:JB589848 C589844:G589844 WVK524312:WVN524312 WLO524312:WLR524312 WBS524312:WBV524312 VRW524312:VRZ524312 VIA524312:VID524312 UYE524312:UYH524312 UOI524312:UOL524312 UEM524312:UEP524312 TUQ524312:TUT524312 TKU524312:TKX524312 TAY524312:TBB524312 SRC524312:SRF524312 SHG524312:SHJ524312 RXK524312:RXN524312 RNO524312:RNR524312 RDS524312:RDV524312 QTW524312:QTZ524312 QKA524312:QKD524312 QAE524312:QAH524312 PQI524312:PQL524312 PGM524312:PGP524312 OWQ524312:OWT524312 OMU524312:OMX524312 OCY524312:ODB524312 NTC524312:NTF524312 NJG524312:NJJ524312 MZK524312:MZN524312 MPO524312:MPR524312 MFS524312:MFV524312 LVW524312:LVZ524312 LMA524312:LMD524312 LCE524312:LCH524312 KSI524312:KSL524312 KIM524312:KIP524312 JYQ524312:JYT524312 JOU524312:JOX524312 JEY524312:JFB524312 IVC524312:IVF524312 ILG524312:ILJ524312 IBK524312:IBN524312 HRO524312:HRR524312 HHS524312:HHV524312 GXW524312:GXZ524312 GOA524312:GOD524312 GEE524312:GEH524312 FUI524312:FUL524312 FKM524312:FKP524312 FAQ524312:FAT524312 EQU524312:EQX524312 EGY524312:EHB524312 DXC524312:DXF524312 DNG524312:DNJ524312 DDK524312:DDN524312 CTO524312:CTR524312 CJS524312:CJV524312 BZW524312:BZZ524312 BQA524312:BQD524312 BGE524312:BGH524312 AWI524312:AWL524312 AMM524312:AMP524312 ACQ524312:ACT524312 SU524312:SX524312 IY524312:JB524312 C524308:G524308 WVK458776:WVN458776 WLO458776:WLR458776 WBS458776:WBV458776 VRW458776:VRZ458776 VIA458776:VID458776 UYE458776:UYH458776 UOI458776:UOL458776 UEM458776:UEP458776 TUQ458776:TUT458776 TKU458776:TKX458776 TAY458776:TBB458776 SRC458776:SRF458776 SHG458776:SHJ458776 RXK458776:RXN458776 RNO458776:RNR458776 RDS458776:RDV458776 QTW458776:QTZ458776 QKA458776:QKD458776 QAE458776:QAH458776 PQI458776:PQL458776 PGM458776:PGP458776 OWQ458776:OWT458776 OMU458776:OMX458776 OCY458776:ODB458776 NTC458776:NTF458776 NJG458776:NJJ458776 MZK458776:MZN458776 MPO458776:MPR458776 MFS458776:MFV458776 LVW458776:LVZ458776 LMA458776:LMD458776 LCE458776:LCH458776 KSI458776:KSL458776 KIM458776:KIP458776 JYQ458776:JYT458776 JOU458776:JOX458776 JEY458776:JFB458776 IVC458776:IVF458776 ILG458776:ILJ458776 IBK458776:IBN458776 HRO458776:HRR458776 HHS458776:HHV458776 GXW458776:GXZ458776 GOA458776:GOD458776 GEE458776:GEH458776 FUI458776:FUL458776 FKM458776:FKP458776 FAQ458776:FAT458776 EQU458776:EQX458776 EGY458776:EHB458776 DXC458776:DXF458776 DNG458776:DNJ458776 DDK458776:DDN458776 CTO458776:CTR458776 CJS458776:CJV458776 BZW458776:BZZ458776 BQA458776:BQD458776 BGE458776:BGH458776 AWI458776:AWL458776 AMM458776:AMP458776 ACQ458776:ACT458776 SU458776:SX458776 IY458776:JB458776 C458772:G458772 WVK393240:WVN393240 WLO393240:WLR393240 WBS393240:WBV393240 VRW393240:VRZ393240 VIA393240:VID393240 UYE393240:UYH393240 UOI393240:UOL393240 UEM393240:UEP393240 TUQ393240:TUT393240 TKU393240:TKX393240 TAY393240:TBB393240 SRC393240:SRF393240 SHG393240:SHJ393240 RXK393240:RXN393240 RNO393240:RNR393240 RDS393240:RDV393240 QTW393240:QTZ393240 QKA393240:QKD393240 QAE393240:QAH393240 PQI393240:PQL393240 PGM393240:PGP393240 OWQ393240:OWT393240 OMU393240:OMX393240 OCY393240:ODB393240 NTC393240:NTF393240 NJG393240:NJJ393240 MZK393240:MZN393240 MPO393240:MPR393240 MFS393240:MFV393240 LVW393240:LVZ393240 LMA393240:LMD393240 LCE393240:LCH393240 KSI393240:KSL393240 KIM393240:KIP393240 JYQ393240:JYT393240 JOU393240:JOX393240 JEY393240:JFB393240 IVC393240:IVF393240 ILG393240:ILJ393240 IBK393240:IBN393240 HRO393240:HRR393240 HHS393240:HHV393240 GXW393240:GXZ393240 GOA393240:GOD393240 GEE393240:GEH393240 FUI393240:FUL393240 FKM393240:FKP393240 FAQ393240:FAT393240 EQU393240:EQX393240 EGY393240:EHB393240 DXC393240:DXF393240 DNG393240:DNJ393240 DDK393240:DDN393240 CTO393240:CTR393240 CJS393240:CJV393240 BZW393240:BZZ393240 BQA393240:BQD393240 BGE393240:BGH393240 AWI393240:AWL393240 AMM393240:AMP393240 ACQ393240:ACT393240 SU393240:SX393240 IY393240:JB393240 C393236:G393236 WVK327704:WVN327704 WLO327704:WLR327704 WBS327704:WBV327704 VRW327704:VRZ327704 VIA327704:VID327704 UYE327704:UYH327704 UOI327704:UOL327704 UEM327704:UEP327704 TUQ327704:TUT327704 TKU327704:TKX327704 TAY327704:TBB327704 SRC327704:SRF327704 SHG327704:SHJ327704 RXK327704:RXN327704 RNO327704:RNR327704 RDS327704:RDV327704 QTW327704:QTZ327704 QKA327704:QKD327704 QAE327704:QAH327704 PQI327704:PQL327704 PGM327704:PGP327704 OWQ327704:OWT327704 OMU327704:OMX327704 OCY327704:ODB327704 NTC327704:NTF327704 NJG327704:NJJ327704 MZK327704:MZN327704 MPO327704:MPR327704 MFS327704:MFV327704 LVW327704:LVZ327704 LMA327704:LMD327704 LCE327704:LCH327704 KSI327704:KSL327704 KIM327704:KIP327704 JYQ327704:JYT327704 JOU327704:JOX327704 JEY327704:JFB327704 IVC327704:IVF327704 ILG327704:ILJ327704 IBK327704:IBN327704 HRO327704:HRR327704 HHS327704:HHV327704 GXW327704:GXZ327704 GOA327704:GOD327704 GEE327704:GEH327704 FUI327704:FUL327704 FKM327704:FKP327704 FAQ327704:FAT327704 EQU327704:EQX327704 EGY327704:EHB327704 DXC327704:DXF327704 DNG327704:DNJ327704 DDK327704:DDN327704 CTO327704:CTR327704 CJS327704:CJV327704 BZW327704:BZZ327704 BQA327704:BQD327704 BGE327704:BGH327704 AWI327704:AWL327704 AMM327704:AMP327704 ACQ327704:ACT327704 SU327704:SX327704 IY327704:JB327704 C327700:G327700 WVK262168:WVN262168 WLO262168:WLR262168 WBS262168:WBV262168 VRW262168:VRZ262168 VIA262168:VID262168 UYE262168:UYH262168 UOI262168:UOL262168 UEM262168:UEP262168 TUQ262168:TUT262168 TKU262168:TKX262168 TAY262168:TBB262168 SRC262168:SRF262168 SHG262168:SHJ262168 RXK262168:RXN262168 RNO262168:RNR262168 RDS262168:RDV262168 QTW262168:QTZ262168 QKA262168:QKD262168 QAE262168:QAH262168 PQI262168:PQL262168 PGM262168:PGP262168 OWQ262168:OWT262168 OMU262168:OMX262168 OCY262168:ODB262168 NTC262168:NTF262168 NJG262168:NJJ262168 MZK262168:MZN262168 MPO262168:MPR262168 MFS262168:MFV262168 LVW262168:LVZ262168 LMA262168:LMD262168 LCE262168:LCH262168 KSI262168:KSL262168 KIM262168:KIP262168 JYQ262168:JYT262168 JOU262168:JOX262168 JEY262168:JFB262168 IVC262168:IVF262168 ILG262168:ILJ262168 IBK262168:IBN262168 HRO262168:HRR262168 HHS262168:HHV262168 GXW262168:GXZ262168 GOA262168:GOD262168 GEE262168:GEH262168 FUI262168:FUL262168 FKM262168:FKP262168 FAQ262168:FAT262168 EQU262168:EQX262168 EGY262168:EHB262168 DXC262168:DXF262168 DNG262168:DNJ262168 DDK262168:DDN262168 CTO262168:CTR262168 CJS262168:CJV262168 BZW262168:BZZ262168 BQA262168:BQD262168 BGE262168:BGH262168 AWI262168:AWL262168 AMM262168:AMP262168 ACQ262168:ACT262168 SU262168:SX262168 IY262168:JB262168 C262164:G262164 WVK196632:WVN196632 WLO196632:WLR196632 WBS196632:WBV196632 VRW196632:VRZ196632 VIA196632:VID196632 UYE196632:UYH196632 UOI196632:UOL196632 UEM196632:UEP196632 TUQ196632:TUT196632 TKU196632:TKX196632 TAY196632:TBB196632 SRC196632:SRF196632 SHG196632:SHJ196632 RXK196632:RXN196632 RNO196632:RNR196632 RDS196632:RDV196632 QTW196632:QTZ196632 QKA196632:QKD196632 QAE196632:QAH196632 PQI196632:PQL196632 PGM196632:PGP196632 OWQ196632:OWT196632 OMU196632:OMX196632 OCY196632:ODB196632 NTC196632:NTF196632 NJG196632:NJJ196632 MZK196632:MZN196632 MPO196632:MPR196632 MFS196632:MFV196632 LVW196632:LVZ196632 LMA196632:LMD196632 LCE196632:LCH196632 KSI196632:KSL196632 KIM196632:KIP196632 JYQ196632:JYT196632 JOU196632:JOX196632 JEY196632:JFB196632 IVC196632:IVF196632 ILG196632:ILJ196632 IBK196632:IBN196632 HRO196632:HRR196632 HHS196632:HHV196632 GXW196632:GXZ196632 GOA196632:GOD196632 GEE196632:GEH196632 FUI196632:FUL196632 FKM196632:FKP196632 FAQ196632:FAT196632 EQU196632:EQX196632 EGY196632:EHB196632 DXC196632:DXF196632 DNG196632:DNJ196632 DDK196632:DDN196632 CTO196632:CTR196632 CJS196632:CJV196632 BZW196632:BZZ196632 BQA196632:BQD196632 BGE196632:BGH196632 AWI196632:AWL196632 AMM196632:AMP196632 ACQ196632:ACT196632 SU196632:SX196632 IY196632:JB196632 C196628:G196628 WVK131096:WVN131096 WLO131096:WLR131096 WBS131096:WBV131096 VRW131096:VRZ131096 VIA131096:VID131096 UYE131096:UYH131096 UOI131096:UOL131096 UEM131096:UEP131096 TUQ131096:TUT131096 TKU131096:TKX131096 TAY131096:TBB131096 SRC131096:SRF131096 SHG131096:SHJ131096 RXK131096:RXN131096 RNO131096:RNR131096 RDS131096:RDV131096 QTW131096:QTZ131096 QKA131096:QKD131096 QAE131096:QAH131096 PQI131096:PQL131096 PGM131096:PGP131096 OWQ131096:OWT131096 OMU131096:OMX131096 OCY131096:ODB131096 NTC131096:NTF131096 NJG131096:NJJ131096 MZK131096:MZN131096 MPO131096:MPR131096 MFS131096:MFV131096 LVW131096:LVZ131096 LMA131096:LMD131096 LCE131096:LCH131096 KSI131096:KSL131096 KIM131096:KIP131096 JYQ131096:JYT131096 JOU131096:JOX131096 JEY131096:JFB131096 IVC131096:IVF131096 ILG131096:ILJ131096 IBK131096:IBN131096 HRO131096:HRR131096 HHS131096:HHV131096 GXW131096:GXZ131096 GOA131096:GOD131096 GEE131096:GEH131096 FUI131096:FUL131096 FKM131096:FKP131096 FAQ131096:FAT131096 EQU131096:EQX131096 EGY131096:EHB131096 DXC131096:DXF131096 DNG131096:DNJ131096 DDK131096:DDN131096 CTO131096:CTR131096 CJS131096:CJV131096 BZW131096:BZZ131096 BQA131096:BQD131096 BGE131096:BGH131096 AWI131096:AWL131096 AMM131096:AMP131096 ACQ131096:ACT131096 SU131096:SX131096 IY131096:JB131096 C131092:G131092 WVK65560:WVN65560 WLO65560:WLR65560 WBS65560:WBV65560 VRW65560:VRZ65560 VIA65560:VID65560 UYE65560:UYH65560 UOI65560:UOL65560 UEM65560:UEP65560 TUQ65560:TUT65560 TKU65560:TKX65560 TAY65560:TBB65560 SRC65560:SRF65560 SHG65560:SHJ65560 RXK65560:RXN65560 RNO65560:RNR65560 RDS65560:RDV65560 QTW65560:QTZ65560 QKA65560:QKD65560 QAE65560:QAH65560 PQI65560:PQL65560 PGM65560:PGP65560 OWQ65560:OWT65560 OMU65560:OMX65560 OCY65560:ODB65560 NTC65560:NTF65560 NJG65560:NJJ65560 MZK65560:MZN65560 MPO65560:MPR65560 MFS65560:MFV65560 LVW65560:LVZ65560 LMA65560:LMD65560 LCE65560:LCH65560 KSI65560:KSL65560 KIM65560:KIP65560 JYQ65560:JYT65560 JOU65560:JOX65560 JEY65560:JFB65560 IVC65560:IVF65560 ILG65560:ILJ65560 IBK65560:IBN65560 HRO65560:HRR65560 HHS65560:HHV65560 GXW65560:GXZ65560 GOA65560:GOD65560 GEE65560:GEH65560 FUI65560:FUL65560 FKM65560:FKP65560 FAQ65560:FAT65560 EQU65560:EQX65560 EGY65560:EHB65560 DXC65560:DXF65560 DNG65560:DNJ65560 DDK65560:DDN65560 CTO65560:CTR65560 CJS65560:CJV65560 BZW65560:BZZ65560 BQA65560:BQD65560 BGE65560:BGH65560 AWI65560:AWL65560 AMM65560:AMP65560 ACQ65560:ACT65560 SU65560:SX65560 IY65560:JB65560 C65556:G65556 WVK26:WVN28 WLO26:WLR28 WBS26:WBV28 VRW26:VRZ28 VIA26:VID28 UYE26:UYH28 UOI26:UOL28 UEM26:UEP28 TUQ26:TUT28 TKU26:TKX28 TAY26:TBB28 SRC26:SRF28 SHG26:SHJ28 RXK26:RXN28 RNO26:RNR28 RDS26:RDV28 QTW26:QTZ28 QKA26:QKD28 QAE26:QAH28 PQI26:PQL28 PGM26:PGP28 OWQ26:OWT28 OMU26:OMX28 OCY26:ODB28 NTC26:NTF28 NJG26:NJJ28 MZK26:MZN28 MPO26:MPR28 MFS26:MFV28 LVW26:LVZ28 LMA26:LMD28 LCE26:LCH28 KSI26:KSL28 KIM26:KIP28 JYQ26:JYT28 JOU26:JOX28 JEY26:JFB28 IVC26:IVF28 ILG26:ILJ28 IBK26:IBN28 HRO26:HRR28 HHS26:HHV28 GXW26:GXZ28 GOA26:GOD28 GEE26:GEH28 FUI26:FUL28 FKM26:FKP28 FAQ26:FAT28 EQU26:EQX28 EGY26:EHB28 DXC26:DXF28 DNG26:DNJ28 DDK26:DDN28 CTO26:CTR28 CJS26:CJV28 BZW26:BZZ28 BQA26:BQD28 BGE26:BGH28 AWI26:AWL28 AMM26:AMP28 ACQ26:ACT28 SU26:SX28">
      <formula1>$O$65:$O$70</formula1>
    </dataValidation>
    <dataValidation type="list" allowBlank="1" showInputMessage="1" showErrorMessage="1" sqref="JE15:JH15 WVQ983054:WVT983054 WLU983054:WLX983054 WBY983054:WCB983054 VSC983054:VSF983054 VIG983054:VIJ983054 UYK983054:UYN983054 UOO983054:UOR983054 UES983054:UEV983054 TUW983054:TUZ983054 TLA983054:TLD983054 TBE983054:TBH983054 SRI983054:SRL983054 SHM983054:SHP983054 RXQ983054:RXT983054 RNU983054:RNX983054 RDY983054:REB983054 QUC983054:QUF983054 QKG983054:QKJ983054 QAK983054:QAN983054 PQO983054:PQR983054 PGS983054:PGV983054 OWW983054:OWZ983054 ONA983054:OND983054 ODE983054:ODH983054 NTI983054:NTL983054 NJM983054:NJP983054 MZQ983054:MZT983054 MPU983054:MPX983054 MFY983054:MGB983054 LWC983054:LWF983054 LMG983054:LMJ983054 LCK983054:LCN983054 KSO983054:KSR983054 KIS983054:KIV983054 JYW983054:JYZ983054 JPA983054:JPD983054 JFE983054:JFH983054 IVI983054:IVL983054 ILM983054:ILP983054 IBQ983054:IBT983054 HRU983054:HRX983054 HHY983054:HIB983054 GYC983054:GYF983054 GOG983054:GOJ983054 GEK983054:GEN983054 FUO983054:FUR983054 FKS983054:FKV983054 FAW983054:FAZ983054 ERA983054:ERD983054 EHE983054:EHH983054 DXI983054:DXL983054 DNM983054:DNP983054 DDQ983054:DDT983054 CTU983054:CTX983054 CJY983054:CKB983054 CAC983054:CAF983054 BQG983054:BQJ983054 BGK983054:BGN983054 AWO983054:AWR983054 AMS983054:AMV983054 ACW983054:ACZ983054 TA983054:TD983054 JE983054:JH983054 J983054:M983054 WVQ917518:WVT917518 WLU917518:WLX917518 WBY917518:WCB917518 VSC917518:VSF917518 VIG917518:VIJ917518 UYK917518:UYN917518 UOO917518:UOR917518 UES917518:UEV917518 TUW917518:TUZ917518 TLA917518:TLD917518 TBE917518:TBH917518 SRI917518:SRL917518 SHM917518:SHP917518 RXQ917518:RXT917518 RNU917518:RNX917518 RDY917518:REB917518 QUC917518:QUF917518 QKG917518:QKJ917518 QAK917518:QAN917518 PQO917518:PQR917518 PGS917518:PGV917518 OWW917518:OWZ917518 ONA917518:OND917518 ODE917518:ODH917518 NTI917518:NTL917518 NJM917518:NJP917518 MZQ917518:MZT917518 MPU917518:MPX917518 MFY917518:MGB917518 LWC917518:LWF917518 LMG917518:LMJ917518 LCK917518:LCN917518 KSO917518:KSR917518 KIS917518:KIV917518 JYW917518:JYZ917518 JPA917518:JPD917518 JFE917518:JFH917518 IVI917518:IVL917518 ILM917518:ILP917518 IBQ917518:IBT917518 HRU917518:HRX917518 HHY917518:HIB917518 GYC917518:GYF917518 GOG917518:GOJ917518 GEK917518:GEN917518 FUO917518:FUR917518 FKS917518:FKV917518 FAW917518:FAZ917518 ERA917518:ERD917518 EHE917518:EHH917518 DXI917518:DXL917518 DNM917518:DNP917518 DDQ917518:DDT917518 CTU917518:CTX917518 CJY917518:CKB917518 CAC917518:CAF917518 BQG917518:BQJ917518 BGK917518:BGN917518 AWO917518:AWR917518 AMS917518:AMV917518 ACW917518:ACZ917518 TA917518:TD917518 JE917518:JH917518 J917518:M917518 WVQ851982:WVT851982 WLU851982:WLX851982 WBY851982:WCB851982 VSC851982:VSF851982 VIG851982:VIJ851982 UYK851982:UYN851982 UOO851982:UOR851982 UES851982:UEV851982 TUW851982:TUZ851982 TLA851982:TLD851982 TBE851982:TBH851982 SRI851982:SRL851982 SHM851982:SHP851982 RXQ851982:RXT851982 RNU851982:RNX851982 RDY851982:REB851982 QUC851982:QUF851982 QKG851982:QKJ851982 QAK851982:QAN851982 PQO851982:PQR851982 PGS851982:PGV851982 OWW851982:OWZ851982 ONA851982:OND851982 ODE851982:ODH851982 NTI851982:NTL851982 NJM851982:NJP851982 MZQ851982:MZT851982 MPU851982:MPX851982 MFY851982:MGB851982 LWC851982:LWF851982 LMG851982:LMJ851982 LCK851982:LCN851982 KSO851982:KSR851982 KIS851982:KIV851982 JYW851982:JYZ851982 JPA851982:JPD851982 JFE851982:JFH851982 IVI851982:IVL851982 ILM851982:ILP851982 IBQ851982:IBT851982 HRU851982:HRX851982 HHY851982:HIB851982 GYC851982:GYF851982 GOG851982:GOJ851982 GEK851982:GEN851982 FUO851982:FUR851982 FKS851982:FKV851982 FAW851982:FAZ851982 ERA851982:ERD851982 EHE851982:EHH851982 DXI851982:DXL851982 DNM851982:DNP851982 DDQ851982:DDT851982 CTU851982:CTX851982 CJY851982:CKB851982 CAC851982:CAF851982 BQG851982:BQJ851982 BGK851982:BGN851982 AWO851982:AWR851982 AMS851982:AMV851982 ACW851982:ACZ851982 TA851982:TD851982 JE851982:JH851982 J851982:M851982 WVQ786446:WVT786446 WLU786446:WLX786446 WBY786446:WCB786446 VSC786446:VSF786446 VIG786446:VIJ786446 UYK786446:UYN786446 UOO786446:UOR786446 UES786446:UEV786446 TUW786446:TUZ786446 TLA786446:TLD786446 TBE786446:TBH786446 SRI786446:SRL786446 SHM786446:SHP786446 RXQ786446:RXT786446 RNU786446:RNX786446 RDY786446:REB786446 QUC786446:QUF786446 QKG786446:QKJ786446 QAK786446:QAN786446 PQO786446:PQR786446 PGS786446:PGV786446 OWW786446:OWZ786446 ONA786446:OND786446 ODE786446:ODH786446 NTI786446:NTL786446 NJM786446:NJP786446 MZQ786446:MZT786446 MPU786446:MPX786446 MFY786446:MGB786446 LWC786446:LWF786446 LMG786446:LMJ786446 LCK786446:LCN786446 KSO786446:KSR786446 KIS786446:KIV786446 JYW786446:JYZ786446 JPA786446:JPD786446 JFE786446:JFH786446 IVI786446:IVL786446 ILM786446:ILP786446 IBQ786446:IBT786446 HRU786446:HRX786446 HHY786446:HIB786446 GYC786446:GYF786446 GOG786446:GOJ786446 GEK786446:GEN786446 FUO786446:FUR786446 FKS786446:FKV786446 FAW786446:FAZ786446 ERA786446:ERD786446 EHE786446:EHH786446 DXI786446:DXL786446 DNM786446:DNP786446 DDQ786446:DDT786446 CTU786446:CTX786446 CJY786446:CKB786446 CAC786446:CAF786446 BQG786446:BQJ786446 BGK786446:BGN786446 AWO786446:AWR786446 AMS786446:AMV786446 ACW786446:ACZ786446 TA786446:TD786446 JE786446:JH786446 J786446:M786446 WVQ720910:WVT720910 WLU720910:WLX720910 WBY720910:WCB720910 VSC720910:VSF720910 VIG720910:VIJ720910 UYK720910:UYN720910 UOO720910:UOR720910 UES720910:UEV720910 TUW720910:TUZ720910 TLA720910:TLD720910 TBE720910:TBH720910 SRI720910:SRL720910 SHM720910:SHP720910 RXQ720910:RXT720910 RNU720910:RNX720910 RDY720910:REB720910 QUC720910:QUF720910 QKG720910:QKJ720910 QAK720910:QAN720910 PQO720910:PQR720910 PGS720910:PGV720910 OWW720910:OWZ720910 ONA720910:OND720910 ODE720910:ODH720910 NTI720910:NTL720910 NJM720910:NJP720910 MZQ720910:MZT720910 MPU720910:MPX720910 MFY720910:MGB720910 LWC720910:LWF720910 LMG720910:LMJ720910 LCK720910:LCN720910 KSO720910:KSR720910 KIS720910:KIV720910 JYW720910:JYZ720910 JPA720910:JPD720910 JFE720910:JFH720910 IVI720910:IVL720910 ILM720910:ILP720910 IBQ720910:IBT720910 HRU720910:HRX720910 HHY720910:HIB720910 GYC720910:GYF720910 GOG720910:GOJ720910 GEK720910:GEN720910 FUO720910:FUR720910 FKS720910:FKV720910 FAW720910:FAZ720910 ERA720910:ERD720910 EHE720910:EHH720910 DXI720910:DXL720910 DNM720910:DNP720910 DDQ720910:DDT720910 CTU720910:CTX720910 CJY720910:CKB720910 CAC720910:CAF720910 BQG720910:BQJ720910 BGK720910:BGN720910 AWO720910:AWR720910 AMS720910:AMV720910 ACW720910:ACZ720910 TA720910:TD720910 JE720910:JH720910 J720910:M720910 WVQ655374:WVT655374 WLU655374:WLX655374 WBY655374:WCB655374 VSC655374:VSF655374 VIG655374:VIJ655374 UYK655374:UYN655374 UOO655374:UOR655374 UES655374:UEV655374 TUW655374:TUZ655374 TLA655374:TLD655374 TBE655374:TBH655374 SRI655374:SRL655374 SHM655374:SHP655374 RXQ655374:RXT655374 RNU655374:RNX655374 RDY655374:REB655374 QUC655374:QUF655374 QKG655374:QKJ655374 QAK655374:QAN655374 PQO655374:PQR655374 PGS655374:PGV655374 OWW655374:OWZ655374 ONA655374:OND655374 ODE655374:ODH655374 NTI655374:NTL655374 NJM655374:NJP655374 MZQ655374:MZT655374 MPU655374:MPX655374 MFY655374:MGB655374 LWC655374:LWF655374 LMG655374:LMJ655374 LCK655374:LCN655374 KSO655374:KSR655374 KIS655374:KIV655374 JYW655374:JYZ655374 JPA655374:JPD655374 JFE655374:JFH655374 IVI655374:IVL655374 ILM655374:ILP655374 IBQ655374:IBT655374 HRU655374:HRX655374 HHY655374:HIB655374 GYC655374:GYF655374 GOG655374:GOJ655374 GEK655374:GEN655374 FUO655374:FUR655374 FKS655374:FKV655374 FAW655374:FAZ655374 ERA655374:ERD655374 EHE655374:EHH655374 DXI655374:DXL655374 DNM655374:DNP655374 DDQ655374:DDT655374 CTU655374:CTX655374 CJY655374:CKB655374 CAC655374:CAF655374 BQG655374:BQJ655374 BGK655374:BGN655374 AWO655374:AWR655374 AMS655374:AMV655374 ACW655374:ACZ655374 TA655374:TD655374 JE655374:JH655374 J655374:M655374 WVQ589838:WVT589838 WLU589838:WLX589838 WBY589838:WCB589838 VSC589838:VSF589838 VIG589838:VIJ589838 UYK589838:UYN589838 UOO589838:UOR589838 UES589838:UEV589838 TUW589838:TUZ589838 TLA589838:TLD589838 TBE589838:TBH589838 SRI589838:SRL589838 SHM589838:SHP589838 RXQ589838:RXT589838 RNU589838:RNX589838 RDY589838:REB589838 QUC589838:QUF589838 QKG589838:QKJ589838 QAK589838:QAN589838 PQO589838:PQR589838 PGS589838:PGV589838 OWW589838:OWZ589838 ONA589838:OND589838 ODE589838:ODH589838 NTI589838:NTL589838 NJM589838:NJP589838 MZQ589838:MZT589838 MPU589838:MPX589838 MFY589838:MGB589838 LWC589838:LWF589838 LMG589838:LMJ589838 LCK589838:LCN589838 KSO589838:KSR589838 KIS589838:KIV589838 JYW589838:JYZ589838 JPA589838:JPD589838 JFE589838:JFH589838 IVI589838:IVL589838 ILM589838:ILP589838 IBQ589838:IBT589838 HRU589838:HRX589838 HHY589838:HIB589838 GYC589838:GYF589838 GOG589838:GOJ589838 GEK589838:GEN589838 FUO589838:FUR589838 FKS589838:FKV589838 FAW589838:FAZ589838 ERA589838:ERD589838 EHE589838:EHH589838 DXI589838:DXL589838 DNM589838:DNP589838 DDQ589838:DDT589838 CTU589838:CTX589838 CJY589838:CKB589838 CAC589838:CAF589838 BQG589838:BQJ589838 BGK589838:BGN589838 AWO589838:AWR589838 AMS589838:AMV589838 ACW589838:ACZ589838 TA589838:TD589838 JE589838:JH589838 J589838:M589838 WVQ524302:WVT524302 WLU524302:WLX524302 WBY524302:WCB524302 VSC524302:VSF524302 VIG524302:VIJ524302 UYK524302:UYN524302 UOO524302:UOR524302 UES524302:UEV524302 TUW524302:TUZ524302 TLA524302:TLD524302 TBE524302:TBH524302 SRI524302:SRL524302 SHM524302:SHP524302 RXQ524302:RXT524302 RNU524302:RNX524302 RDY524302:REB524302 QUC524302:QUF524302 QKG524302:QKJ524302 QAK524302:QAN524302 PQO524302:PQR524302 PGS524302:PGV524302 OWW524302:OWZ524302 ONA524302:OND524302 ODE524302:ODH524302 NTI524302:NTL524302 NJM524302:NJP524302 MZQ524302:MZT524302 MPU524302:MPX524302 MFY524302:MGB524302 LWC524302:LWF524302 LMG524302:LMJ524302 LCK524302:LCN524302 KSO524302:KSR524302 KIS524302:KIV524302 JYW524302:JYZ524302 JPA524302:JPD524302 JFE524302:JFH524302 IVI524302:IVL524302 ILM524302:ILP524302 IBQ524302:IBT524302 HRU524302:HRX524302 HHY524302:HIB524302 GYC524302:GYF524302 GOG524302:GOJ524302 GEK524302:GEN524302 FUO524302:FUR524302 FKS524302:FKV524302 FAW524302:FAZ524302 ERA524302:ERD524302 EHE524302:EHH524302 DXI524302:DXL524302 DNM524302:DNP524302 DDQ524302:DDT524302 CTU524302:CTX524302 CJY524302:CKB524302 CAC524302:CAF524302 BQG524302:BQJ524302 BGK524302:BGN524302 AWO524302:AWR524302 AMS524302:AMV524302 ACW524302:ACZ524302 TA524302:TD524302 JE524302:JH524302 J524302:M524302 WVQ458766:WVT458766 WLU458766:WLX458766 WBY458766:WCB458766 VSC458766:VSF458766 VIG458766:VIJ458766 UYK458766:UYN458766 UOO458766:UOR458766 UES458766:UEV458766 TUW458766:TUZ458766 TLA458766:TLD458766 TBE458766:TBH458766 SRI458766:SRL458766 SHM458766:SHP458766 RXQ458766:RXT458766 RNU458766:RNX458766 RDY458766:REB458766 QUC458766:QUF458766 QKG458766:QKJ458766 QAK458766:QAN458766 PQO458766:PQR458766 PGS458766:PGV458766 OWW458766:OWZ458766 ONA458766:OND458766 ODE458766:ODH458766 NTI458766:NTL458766 NJM458766:NJP458766 MZQ458766:MZT458766 MPU458766:MPX458766 MFY458766:MGB458766 LWC458766:LWF458766 LMG458766:LMJ458766 LCK458766:LCN458766 KSO458766:KSR458766 KIS458766:KIV458766 JYW458766:JYZ458766 JPA458766:JPD458766 JFE458766:JFH458766 IVI458766:IVL458766 ILM458766:ILP458766 IBQ458766:IBT458766 HRU458766:HRX458766 HHY458766:HIB458766 GYC458766:GYF458766 GOG458766:GOJ458766 GEK458766:GEN458766 FUO458766:FUR458766 FKS458766:FKV458766 FAW458766:FAZ458766 ERA458766:ERD458766 EHE458766:EHH458766 DXI458766:DXL458766 DNM458766:DNP458766 DDQ458766:DDT458766 CTU458766:CTX458766 CJY458766:CKB458766 CAC458766:CAF458766 BQG458766:BQJ458766 BGK458766:BGN458766 AWO458766:AWR458766 AMS458766:AMV458766 ACW458766:ACZ458766 TA458766:TD458766 JE458766:JH458766 J458766:M458766 WVQ393230:WVT393230 WLU393230:WLX393230 WBY393230:WCB393230 VSC393230:VSF393230 VIG393230:VIJ393230 UYK393230:UYN393230 UOO393230:UOR393230 UES393230:UEV393230 TUW393230:TUZ393230 TLA393230:TLD393230 TBE393230:TBH393230 SRI393230:SRL393230 SHM393230:SHP393230 RXQ393230:RXT393230 RNU393230:RNX393230 RDY393230:REB393230 QUC393230:QUF393230 QKG393230:QKJ393230 QAK393230:QAN393230 PQO393230:PQR393230 PGS393230:PGV393230 OWW393230:OWZ393230 ONA393230:OND393230 ODE393230:ODH393230 NTI393230:NTL393230 NJM393230:NJP393230 MZQ393230:MZT393230 MPU393230:MPX393230 MFY393230:MGB393230 LWC393230:LWF393230 LMG393230:LMJ393230 LCK393230:LCN393230 KSO393230:KSR393230 KIS393230:KIV393230 JYW393230:JYZ393230 JPA393230:JPD393230 JFE393230:JFH393230 IVI393230:IVL393230 ILM393230:ILP393230 IBQ393230:IBT393230 HRU393230:HRX393230 HHY393230:HIB393230 GYC393230:GYF393230 GOG393230:GOJ393230 GEK393230:GEN393230 FUO393230:FUR393230 FKS393230:FKV393230 FAW393230:FAZ393230 ERA393230:ERD393230 EHE393230:EHH393230 DXI393230:DXL393230 DNM393230:DNP393230 DDQ393230:DDT393230 CTU393230:CTX393230 CJY393230:CKB393230 CAC393230:CAF393230 BQG393230:BQJ393230 BGK393230:BGN393230 AWO393230:AWR393230 AMS393230:AMV393230 ACW393230:ACZ393230 TA393230:TD393230 JE393230:JH393230 J393230:M393230 WVQ327694:WVT327694 WLU327694:WLX327694 WBY327694:WCB327694 VSC327694:VSF327694 VIG327694:VIJ327694 UYK327694:UYN327694 UOO327694:UOR327694 UES327694:UEV327694 TUW327694:TUZ327694 TLA327694:TLD327694 TBE327694:TBH327694 SRI327694:SRL327694 SHM327694:SHP327694 RXQ327694:RXT327694 RNU327694:RNX327694 RDY327694:REB327694 QUC327694:QUF327694 QKG327694:QKJ327694 QAK327694:QAN327694 PQO327694:PQR327694 PGS327694:PGV327694 OWW327694:OWZ327694 ONA327694:OND327694 ODE327694:ODH327694 NTI327694:NTL327694 NJM327694:NJP327694 MZQ327694:MZT327694 MPU327694:MPX327694 MFY327694:MGB327694 LWC327694:LWF327694 LMG327694:LMJ327694 LCK327694:LCN327694 KSO327694:KSR327694 KIS327694:KIV327694 JYW327694:JYZ327694 JPA327694:JPD327694 JFE327694:JFH327694 IVI327694:IVL327694 ILM327694:ILP327694 IBQ327694:IBT327694 HRU327694:HRX327694 HHY327694:HIB327694 GYC327694:GYF327694 GOG327694:GOJ327694 GEK327694:GEN327694 FUO327694:FUR327694 FKS327694:FKV327694 FAW327694:FAZ327694 ERA327694:ERD327694 EHE327694:EHH327694 DXI327694:DXL327694 DNM327694:DNP327694 DDQ327694:DDT327694 CTU327694:CTX327694 CJY327694:CKB327694 CAC327694:CAF327694 BQG327694:BQJ327694 BGK327694:BGN327694 AWO327694:AWR327694 AMS327694:AMV327694 ACW327694:ACZ327694 TA327694:TD327694 JE327694:JH327694 J327694:M327694 WVQ262158:WVT262158 WLU262158:WLX262158 WBY262158:WCB262158 VSC262158:VSF262158 VIG262158:VIJ262158 UYK262158:UYN262158 UOO262158:UOR262158 UES262158:UEV262158 TUW262158:TUZ262158 TLA262158:TLD262158 TBE262158:TBH262158 SRI262158:SRL262158 SHM262158:SHP262158 RXQ262158:RXT262158 RNU262158:RNX262158 RDY262158:REB262158 QUC262158:QUF262158 QKG262158:QKJ262158 QAK262158:QAN262158 PQO262158:PQR262158 PGS262158:PGV262158 OWW262158:OWZ262158 ONA262158:OND262158 ODE262158:ODH262158 NTI262158:NTL262158 NJM262158:NJP262158 MZQ262158:MZT262158 MPU262158:MPX262158 MFY262158:MGB262158 LWC262158:LWF262158 LMG262158:LMJ262158 LCK262158:LCN262158 KSO262158:KSR262158 KIS262158:KIV262158 JYW262158:JYZ262158 JPA262158:JPD262158 JFE262158:JFH262158 IVI262158:IVL262158 ILM262158:ILP262158 IBQ262158:IBT262158 HRU262158:HRX262158 HHY262158:HIB262158 GYC262158:GYF262158 GOG262158:GOJ262158 GEK262158:GEN262158 FUO262158:FUR262158 FKS262158:FKV262158 FAW262158:FAZ262158 ERA262158:ERD262158 EHE262158:EHH262158 DXI262158:DXL262158 DNM262158:DNP262158 DDQ262158:DDT262158 CTU262158:CTX262158 CJY262158:CKB262158 CAC262158:CAF262158 BQG262158:BQJ262158 BGK262158:BGN262158 AWO262158:AWR262158 AMS262158:AMV262158 ACW262158:ACZ262158 TA262158:TD262158 JE262158:JH262158 J262158:M262158 WVQ196622:WVT196622 WLU196622:WLX196622 WBY196622:WCB196622 VSC196622:VSF196622 VIG196622:VIJ196622 UYK196622:UYN196622 UOO196622:UOR196622 UES196622:UEV196622 TUW196622:TUZ196622 TLA196622:TLD196622 TBE196622:TBH196622 SRI196622:SRL196622 SHM196622:SHP196622 RXQ196622:RXT196622 RNU196622:RNX196622 RDY196622:REB196622 QUC196622:QUF196622 QKG196622:QKJ196622 QAK196622:QAN196622 PQO196622:PQR196622 PGS196622:PGV196622 OWW196622:OWZ196622 ONA196622:OND196622 ODE196622:ODH196622 NTI196622:NTL196622 NJM196622:NJP196622 MZQ196622:MZT196622 MPU196622:MPX196622 MFY196622:MGB196622 LWC196622:LWF196622 LMG196622:LMJ196622 LCK196622:LCN196622 KSO196622:KSR196622 KIS196622:KIV196622 JYW196622:JYZ196622 JPA196622:JPD196622 JFE196622:JFH196622 IVI196622:IVL196622 ILM196622:ILP196622 IBQ196622:IBT196622 HRU196622:HRX196622 HHY196622:HIB196622 GYC196622:GYF196622 GOG196622:GOJ196622 GEK196622:GEN196622 FUO196622:FUR196622 FKS196622:FKV196622 FAW196622:FAZ196622 ERA196622:ERD196622 EHE196622:EHH196622 DXI196622:DXL196622 DNM196622:DNP196622 DDQ196622:DDT196622 CTU196622:CTX196622 CJY196622:CKB196622 CAC196622:CAF196622 BQG196622:BQJ196622 BGK196622:BGN196622 AWO196622:AWR196622 AMS196622:AMV196622 ACW196622:ACZ196622 TA196622:TD196622 JE196622:JH196622 J196622:M196622 WVQ131086:WVT131086 WLU131086:WLX131086 WBY131086:WCB131086 VSC131086:VSF131086 VIG131086:VIJ131086 UYK131086:UYN131086 UOO131086:UOR131086 UES131086:UEV131086 TUW131086:TUZ131086 TLA131086:TLD131086 TBE131086:TBH131086 SRI131086:SRL131086 SHM131086:SHP131086 RXQ131086:RXT131086 RNU131086:RNX131086 RDY131086:REB131086 QUC131086:QUF131086 QKG131086:QKJ131086 QAK131086:QAN131086 PQO131086:PQR131086 PGS131086:PGV131086 OWW131086:OWZ131086 ONA131086:OND131086 ODE131086:ODH131086 NTI131086:NTL131086 NJM131086:NJP131086 MZQ131086:MZT131086 MPU131086:MPX131086 MFY131086:MGB131086 LWC131086:LWF131086 LMG131086:LMJ131086 LCK131086:LCN131086 KSO131086:KSR131086 KIS131086:KIV131086 JYW131086:JYZ131086 JPA131086:JPD131086 JFE131086:JFH131086 IVI131086:IVL131086 ILM131086:ILP131086 IBQ131086:IBT131086 HRU131086:HRX131086 HHY131086:HIB131086 GYC131086:GYF131086 GOG131086:GOJ131086 GEK131086:GEN131086 FUO131086:FUR131086 FKS131086:FKV131086 FAW131086:FAZ131086 ERA131086:ERD131086 EHE131086:EHH131086 DXI131086:DXL131086 DNM131086:DNP131086 DDQ131086:DDT131086 CTU131086:CTX131086 CJY131086:CKB131086 CAC131086:CAF131086 BQG131086:BQJ131086 BGK131086:BGN131086 AWO131086:AWR131086 AMS131086:AMV131086 ACW131086:ACZ131086 TA131086:TD131086 JE131086:JH131086 J131086:M131086 WVQ65550:WVT65550 WLU65550:WLX65550 WBY65550:WCB65550 VSC65550:VSF65550 VIG65550:VIJ65550 UYK65550:UYN65550 UOO65550:UOR65550 UES65550:UEV65550 TUW65550:TUZ65550 TLA65550:TLD65550 TBE65550:TBH65550 SRI65550:SRL65550 SHM65550:SHP65550 RXQ65550:RXT65550 RNU65550:RNX65550 RDY65550:REB65550 QUC65550:QUF65550 QKG65550:QKJ65550 QAK65550:QAN65550 PQO65550:PQR65550 PGS65550:PGV65550 OWW65550:OWZ65550 ONA65550:OND65550 ODE65550:ODH65550 NTI65550:NTL65550 NJM65550:NJP65550 MZQ65550:MZT65550 MPU65550:MPX65550 MFY65550:MGB65550 LWC65550:LWF65550 LMG65550:LMJ65550 LCK65550:LCN65550 KSO65550:KSR65550 KIS65550:KIV65550 JYW65550:JYZ65550 JPA65550:JPD65550 JFE65550:JFH65550 IVI65550:IVL65550 ILM65550:ILP65550 IBQ65550:IBT65550 HRU65550:HRX65550 HHY65550:HIB65550 GYC65550:GYF65550 GOG65550:GOJ65550 GEK65550:GEN65550 FUO65550:FUR65550 FKS65550:FKV65550 FAW65550:FAZ65550 ERA65550:ERD65550 EHE65550:EHH65550 DXI65550:DXL65550 DNM65550:DNP65550 DDQ65550:DDT65550 CTU65550:CTX65550 CJY65550:CKB65550 CAC65550:CAF65550 BQG65550:BQJ65550 BGK65550:BGN65550 AWO65550:AWR65550 AMS65550:AMV65550 ACW65550:ACZ65550 TA65550:TD65550 JE65550:JH65550 J65550:M65550 WVQ15:WVT15 WLU15:WLX15 WBY15:WCB15 VSC15:VSF15 VIG15:VIJ15 UYK15:UYN15 UOO15:UOR15 UES15:UEV15 TUW15:TUZ15 TLA15:TLD15 TBE15:TBH15 SRI15:SRL15 SHM15:SHP15 RXQ15:RXT15 RNU15:RNX15 RDY15:REB15 QUC15:QUF15 QKG15:QKJ15 QAK15:QAN15 PQO15:PQR15 PGS15:PGV15 OWW15:OWZ15 ONA15:OND15 ODE15:ODH15 NTI15:NTL15 NJM15:NJP15 MZQ15:MZT15 MPU15:MPX15 MFY15:MGB15 LWC15:LWF15 LMG15:LMJ15 LCK15:LCN15 KSO15:KSR15 KIS15:KIV15 JYW15:JYZ15 JPA15:JPD15 JFE15:JFH15 IVI15:IVL15 ILM15:ILP15 IBQ15:IBT15 HRU15:HRX15 HHY15:HIB15 GYC15:GYF15 GOG15:GOJ15 GEK15:GEN15 FUO15:FUR15 FKS15:FKV15 FAW15:FAZ15 ERA15:ERD15 EHE15:EHH15 DXI15:DXL15 DNM15:DNP15 DDQ15:DDT15 CTU15:CTX15 CJY15:CKB15 CAC15:CAF15 BQG15:BQJ15 BGK15:BGN15 AWO15:AWR15 AMS15:AMV15 ACW15:ACZ15 TA15:TD15">
      <formula1>$N$65:$N$68</formula1>
    </dataValidation>
    <dataValidation type="list" allowBlank="1" showInputMessage="1" showErrorMessage="1" sqref="WVM983066:WVN983068 WLQ983066:WLR983068 WBU983066:WBV983068 VRY983066:VRZ983068 VIC983066:VID983068 UYG983066:UYH983068 UOK983066:UOL983068 UEO983066:UEP983068 TUS983066:TUT983068 TKW983066:TKX983068 TBA983066:TBB983068 SRE983066:SRF983068 SHI983066:SHJ983068 RXM983066:RXN983068 RNQ983066:RNR983068 RDU983066:RDV983068 QTY983066:QTZ983068 QKC983066:QKD983068 QAG983066:QAH983068 PQK983066:PQL983068 PGO983066:PGP983068 OWS983066:OWT983068 OMW983066:OMX983068 ODA983066:ODB983068 NTE983066:NTF983068 NJI983066:NJJ983068 MZM983066:MZN983068 MPQ983066:MPR983068 MFU983066:MFV983068 LVY983066:LVZ983068 LMC983066:LMD983068 LCG983066:LCH983068 KSK983066:KSL983068 KIO983066:KIP983068 JYS983066:JYT983068 JOW983066:JOX983068 JFA983066:JFB983068 IVE983066:IVF983068 ILI983066:ILJ983068 IBM983066:IBN983068 HRQ983066:HRR983068 HHU983066:HHV983068 GXY983066:GXZ983068 GOC983066:GOD983068 GEG983066:GEH983068 FUK983066:FUL983068 FKO983066:FKP983068 FAS983066:FAT983068 EQW983066:EQX983068 EHA983066:EHB983068 DXE983066:DXF983068 DNI983066:DNJ983068 DDM983066:DDN983068 CTQ983066:CTR983068 CJU983066:CJV983068 BZY983066:BZZ983068 BQC983066:BQD983068 BGG983066:BGH983068 AWK983066:AWL983068 AMO983066:AMP983068 ACS983066:ACT983068 SW983066:SX983068 JA983066:JB983068 F983062:G983064 WVM917530:WVN917532 WLQ917530:WLR917532 WBU917530:WBV917532 VRY917530:VRZ917532 VIC917530:VID917532 UYG917530:UYH917532 UOK917530:UOL917532 UEO917530:UEP917532 TUS917530:TUT917532 TKW917530:TKX917532 TBA917530:TBB917532 SRE917530:SRF917532 SHI917530:SHJ917532 RXM917530:RXN917532 RNQ917530:RNR917532 RDU917530:RDV917532 QTY917530:QTZ917532 QKC917530:QKD917532 QAG917530:QAH917532 PQK917530:PQL917532 PGO917530:PGP917532 OWS917530:OWT917532 OMW917530:OMX917532 ODA917530:ODB917532 NTE917530:NTF917532 NJI917530:NJJ917532 MZM917530:MZN917532 MPQ917530:MPR917532 MFU917530:MFV917532 LVY917530:LVZ917532 LMC917530:LMD917532 LCG917530:LCH917532 KSK917530:KSL917532 KIO917530:KIP917532 JYS917530:JYT917532 JOW917530:JOX917532 JFA917530:JFB917532 IVE917530:IVF917532 ILI917530:ILJ917532 IBM917530:IBN917532 HRQ917530:HRR917532 HHU917530:HHV917532 GXY917530:GXZ917532 GOC917530:GOD917532 GEG917530:GEH917532 FUK917530:FUL917532 FKO917530:FKP917532 FAS917530:FAT917532 EQW917530:EQX917532 EHA917530:EHB917532 DXE917530:DXF917532 DNI917530:DNJ917532 DDM917530:DDN917532 CTQ917530:CTR917532 CJU917530:CJV917532 BZY917530:BZZ917532 BQC917530:BQD917532 BGG917530:BGH917532 AWK917530:AWL917532 AMO917530:AMP917532 ACS917530:ACT917532 SW917530:SX917532 JA917530:JB917532 F917526:G917528 WVM851994:WVN851996 WLQ851994:WLR851996 WBU851994:WBV851996 VRY851994:VRZ851996 VIC851994:VID851996 UYG851994:UYH851996 UOK851994:UOL851996 UEO851994:UEP851996 TUS851994:TUT851996 TKW851994:TKX851996 TBA851994:TBB851996 SRE851994:SRF851996 SHI851994:SHJ851996 RXM851994:RXN851996 RNQ851994:RNR851996 RDU851994:RDV851996 QTY851994:QTZ851996 QKC851994:QKD851996 QAG851994:QAH851996 PQK851994:PQL851996 PGO851994:PGP851996 OWS851994:OWT851996 OMW851994:OMX851996 ODA851994:ODB851996 NTE851994:NTF851996 NJI851994:NJJ851996 MZM851994:MZN851996 MPQ851994:MPR851996 MFU851994:MFV851996 LVY851994:LVZ851996 LMC851994:LMD851996 LCG851994:LCH851996 KSK851994:KSL851996 KIO851994:KIP851996 JYS851994:JYT851996 JOW851994:JOX851996 JFA851994:JFB851996 IVE851994:IVF851996 ILI851994:ILJ851996 IBM851994:IBN851996 HRQ851994:HRR851996 HHU851994:HHV851996 GXY851994:GXZ851996 GOC851994:GOD851996 GEG851994:GEH851996 FUK851994:FUL851996 FKO851994:FKP851996 FAS851994:FAT851996 EQW851994:EQX851996 EHA851994:EHB851996 DXE851994:DXF851996 DNI851994:DNJ851996 DDM851994:DDN851996 CTQ851994:CTR851996 CJU851994:CJV851996 BZY851994:BZZ851996 BQC851994:BQD851996 BGG851994:BGH851996 AWK851994:AWL851996 AMO851994:AMP851996 ACS851994:ACT851996 SW851994:SX851996 JA851994:JB851996 F851990:G851992 WVM786458:WVN786460 WLQ786458:WLR786460 WBU786458:WBV786460 VRY786458:VRZ786460 VIC786458:VID786460 UYG786458:UYH786460 UOK786458:UOL786460 UEO786458:UEP786460 TUS786458:TUT786460 TKW786458:TKX786460 TBA786458:TBB786460 SRE786458:SRF786460 SHI786458:SHJ786460 RXM786458:RXN786460 RNQ786458:RNR786460 RDU786458:RDV786460 QTY786458:QTZ786460 QKC786458:QKD786460 QAG786458:QAH786460 PQK786458:PQL786460 PGO786458:PGP786460 OWS786458:OWT786460 OMW786458:OMX786460 ODA786458:ODB786460 NTE786458:NTF786460 NJI786458:NJJ786460 MZM786458:MZN786460 MPQ786458:MPR786460 MFU786458:MFV786460 LVY786458:LVZ786460 LMC786458:LMD786460 LCG786458:LCH786460 KSK786458:KSL786460 KIO786458:KIP786460 JYS786458:JYT786460 JOW786458:JOX786460 JFA786458:JFB786460 IVE786458:IVF786460 ILI786458:ILJ786460 IBM786458:IBN786460 HRQ786458:HRR786460 HHU786458:HHV786460 GXY786458:GXZ786460 GOC786458:GOD786460 GEG786458:GEH786460 FUK786458:FUL786460 FKO786458:FKP786460 FAS786458:FAT786460 EQW786458:EQX786460 EHA786458:EHB786460 DXE786458:DXF786460 DNI786458:DNJ786460 DDM786458:DDN786460 CTQ786458:CTR786460 CJU786458:CJV786460 BZY786458:BZZ786460 BQC786458:BQD786460 BGG786458:BGH786460 AWK786458:AWL786460 AMO786458:AMP786460 ACS786458:ACT786460 SW786458:SX786460 JA786458:JB786460 F786454:G786456 WVM720922:WVN720924 WLQ720922:WLR720924 WBU720922:WBV720924 VRY720922:VRZ720924 VIC720922:VID720924 UYG720922:UYH720924 UOK720922:UOL720924 UEO720922:UEP720924 TUS720922:TUT720924 TKW720922:TKX720924 TBA720922:TBB720924 SRE720922:SRF720924 SHI720922:SHJ720924 RXM720922:RXN720924 RNQ720922:RNR720924 RDU720922:RDV720924 QTY720922:QTZ720924 QKC720922:QKD720924 QAG720922:QAH720924 PQK720922:PQL720924 PGO720922:PGP720924 OWS720922:OWT720924 OMW720922:OMX720924 ODA720922:ODB720924 NTE720922:NTF720924 NJI720922:NJJ720924 MZM720922:MZN720924 MPQ720922:MPR720924 MFU720922:MFV720924 LVY720922:LVZ720924 LMC720922:LMD720924 LCG720922:LCH720924 KSK720922:KSL720924 KIO720922:KIP720924 JYS720922:JYT720924 JOW720922:JOX720924 JFA720922:JFB720924 IVE720922:IVF720924 ILI720922:ILJ720924 IBM720922:IBN720924 HRQ720922:HRR720924 HHU720922:HHV720924 GXY720922:GXZ720924 GOC720922:GOD720924 GEG720922:GEH720924 FUK720922:FUL720924 FKO720922:FKP720924 FAS720922:FAT720924 EQW720922:EQX720924 EHA720922:EHB720924 DXE720922:DXF720924 DNI720922:DNJ720924 DDM720922:DDN720924 CTQ720922:CTR720924 CJU720922:CJV720924 BZY720922:BZZ720924 BQC720922:BQD720924 BGG720922:BGH720924 AWK720922:AWL720924 AMO720922:AMP720924 ACS720922:ACT720924 SW720922:SX720924 JA720922:JB720924 F720918:G720920 WVM655386:WVN655388 WLQ655386:WLR655388 WBU655386:WBV655388 VRY655386:VRZ655388 VIC655386:VID655388 UYG655386:UYH655388 UOK655386:UOL655388 UEO655386:UEP655388 TUS655386:TUT655388 TKW655386:TKX655388 TBA655386:TBB655388 SRE655386:SRF655388 SHI655386:SHJ655388 RXM655386:RXN655388 RNQ655386:RNR655388 RDU655386:RDV655388 QTY655386:QTZ655388 QKC655386:QKD655388 QAG655386:QAH655388 PQK655386:PQL655388 PGO655386:PGP655388 OWS655386:OWT655388 OMW655386:OMX655388 ODA655386:ODB655388 NTE655386:NTF655388 NJI655386:NJJ655388 MZM655386:MZN655388 MPQ655386:MPR655388 MFU655386:MFV655388 LVY655386:LVZ655388 LMC655386:LMD655388 LCG655386:LCH655388 KSK655386:KSL655388 KIO655386:KIP655388 JYS655386:JYT655388 JOW655386:JOX655388 JFA655386:JFB655388 IVE655386:IVF655388 ILI655386:ILJ655388 IBM655386:IBN655388 HRQ655386:HRR655388 HHU655386:HHV655388 GXY655386:GXZ655388 GOC655386:GOD655388 GEG655386:GEH655388 FUK655386:FUL655388 FKO655386:FKP655388 FAS655386:FAT655388 EQW655386:EQX655388 EHA655386:EHB655388 DXE655386:DXF655388 DNI655386:DNJ655388 DDM655386:DDN655388 CTQ655386:CTR655388 CJU655386:CJV655388 BZY655386:BZZ655388 BQC655386:BQD655388 BGG655386:BGH655388 AWK655386:AWL655388 AMO655386:AMP655388 ACS655386:ACT655388 SW655386:SX655388 JA655386:JB655388 F655382:G655384 WVM589850:WVN589852 WLQ589850:WLR589852 WBU589850:WBV589852 VRY589850:VRZ589852 VIC589850:VID589852 UYG589850:UYH589852 UOK589850:UOL589852 UEO589850:UEP589852 TUS589850:TUT589852 TKW589850:TKX589852 TBA589850:TBB589852 SRE589850:SRF589852 SHI589850:SHJ589852 RXM589850:RXN589852 RNQ589850:RNR589852 RDU589850:RDV589852 QTY589850:QTZ589852 QKC589850:QKD589852 QAG589850:QAH589852 PQK589850:PQL589852 PGO589850:PGP589852 OWS589850:OWT589852 OMW589850:OMX589852 ODA589850:ODB589852 NTE589850:NTF589852 NJI589850:NJJ589852 MZM589850:MZN589852 MPQ589850:MPR589852 MFU589850:MFV589852 LVY589850:LVZ589852 LMC589850:LMD589852 LCG589850:LCH589852 KSK589850:KSL589852 KIO589850:KIP589852 JYS589850:JYT589852 JOW589850:JOX589852 JFA589850:JFB589852 IVE589850:IVF589852 ILI589850:ILJ589852 IBM589850:IBN589852 HRQ589850:HRR589852 HHU589850:HHV589852 GXY589850:GXZ589852 GOC589850:GOD589852 GEG589850:GEH589852 FUK589850:FUL589852 FKO589850:FKP589852 FAS589850:FAT589852 EQW589850:EQX589852 EHA589850:EHB589852 DXE589850:DXF589852 DNI589850:DNJ589852 DDM589850:DDN589852 CTQ589850:CTR589852 CJU589850:CJV589852 BZY589850:BZZ589852 BQC589850:BQD589852 BGG589850:BGH589852 AWK589850:AWL589852 AMO589850:AMP589852 ACS589850:ACT589852 SW589850:SX589852 JA589850:JB589852 F589846:G589848 WVM524314:WVN524316 WLQ524314:WLR524316 WBU524314:WBV524316 VRY524314:VRZ524316 VIC524314:VID524316 UYG524314:UYH524316 UOK524314:UOL524316 UEO524314:UEP524316 TUS524314:TUT524316 TKW524314:TKX524316 TBA524314:TBB524316 SRE524314:SRF524316 SHI524314:SHJ524316 RXM524314:RXN524316 RNQ524314:RNR524316 RDU524314:RDV524316 QTY524314:QTZ524316 QKC524314:QKD524316 QAG524314:QAH524316 PQK524314:PQL524316 PGO524314:PGP524316 OWS524314:OWT524316 OMW524314:OMX524316 ODA524314:ODB524316 NTE524314:NTF524316 NJI524314:NJJ524316 MZM524314:MZN524316 MPQ524314:MPR524316 MFU524314:MFV524316 LVY524314:LVZ524316 LMC524314:LMD524316 LCG524314:LCH524316 KSK524314:KSL524316 KIO524314:KIP524316 JYS524314:JYT524316 JOW524314:JOX524316 JFA524314:JFB524316 IVE524314:IVF524316 ILI524314:ILJ524316 IBM524314:IBN524316 HRQ524314:HRR524316 HHU524314:HHV524316 GXY524314:GXZ524316 GOC524314:GOD524316 GEG524314:GEH524316 FUK524314:FUL524316 FKO524314:FKP524316 FAS524314:FAT524316 EQW524314:EQX524316 EHA524314:EHB524316 DXE524314:DXF524316 DNI524314:DNJ524316 DDM524314:DDN524316 CTQ524314:CTR524316 CJU524314:CJV524316 BZY524314:BZZ524316 BQC524314:BQD524316 BGG524314:BGH524316 AWK524314:AWL524316 AMO524314:AMP524316 ACS524314:ACT524316 SW524314:SX524316 JA524314:JB524316 F524310:G524312 WVM458778:WVN458780 WLQ458778:WLR458780 WBU458778:WBV458780 VRY458778:VRZ458780 VIC458778:VID458780 UYG458778:UYH458780 UOK458778:UOL458780 UEO458778:UEP458780 TUS458778:TUT458780 TKW458778:TKX458780 TBA458778:TBB458780 SRE458778:SRF458780 SHI458778:SHJ458780 RXM458778:RXN458780 RNQ458778:RNR458780 RDU458778:RDV458780 QTY458778:QTZ458780 QKC458778:QKD458780 QAG458778:QAH458780 PQK458778:PQL458780 PGO458778:PGP458780 OWS458778:OWT458780 OMW458778:OMX458780 ODA458778:ODB458780 NTE458778:NTF458780 NJI458778:NJJ458780 MZM458778:MZN458780 MPQ458778:MPR458780 MFU458778:MFV458780 LVY458778:LVZ458780 LMC458778:LMD458780 LCG458778:LCH458780 KSK458778:KSL458780 KIO458778:KIP458780 JYS458778:JYT458780 JOW458778:JOX458780 JFA458778:JFB458780 IVE458778:IVF458780 ILI458778:ILJ458780 IBM458778:IBN458780 HRQ458778:HRR458780 HHU458778:HHV458780 GXY458778:GXZ458780 GOC458778:GOD458780 GEG458778:GEH458780 FUK458778:FUL458780 FKO458778:FKP458780 FAS458778:FAT458780 EQW458778:EQX458780 EHA458778:EHB458780 DXE458778:DXF458780 DNI458778:DNJ458780 DDM458778:DDN458780 CTQ458778:CTR458780 CJU458778:CJV458780 BZY458778:BZZ458780 BQC458778:BQD458780 BGG458778:BGH458780 AWK458778:AWL458780 AMO458778:AMP458780 ACS458778:ACT458780 SW458778:SX458780 JA458778:JB458780 F458774:G458776 WVM393242:WVN393244 WLQ393242:WLR393244 WBU393242:WBV393244 VRY393242:VRZ393244 VIC393242:VID393244 UYG393242:UYH393244 UOK393242:UOL393244 UEO393242:UEP393244 TUS393242:TUT393244 TKW393242:TKX393244 TBA393242:TBB393244 SRE393242:SRF393244 SHI393242:SHJ393244 RXM393242:RXN393244 RNQ393242:RNR393244 RDU393242:RDV393244 QTY393242:QTZ393244 QKC393242:QKD393244 QAG393242:QAH393244 PQK393242:PQL393244 PGO393242:PGP393244 OWS393242:OWT393244 OMW393242:OMX393244 ODA393242:ODB393244 NTE393242:NTF393244 NJI393242:NJJ393244 MZM393242:MZN393244 MPQ393242:MPR393244 MFU393242:MFV393244 LVY393242:LVZ393244 LMC393242:LMD393244 LCG393242:LCH393244 KSK393242:KSL393244 KIO393242:KIP393244 JYS393242:JYT393244 JOW393242:JOX393244 JFA393242:JFB393244 IVE393242:IVF393244 ILI393242:ILJ393244 IBM393242:IBN393244 HRQ393242:HRR393244 HHU393242:HHV393244 GXY393242:GXZ393244 GOC393242:GOD393244 GEG393242:GEH393244 FUK393242:FUL393244 FKO393242:FKP393244 FAS393242:FAT393244 EQW393242:EQX393244 EHA393242:EHB393244 DXE393242:DXF393244 DNI393242:DNJ393244 DDM393242:DDN393244 CTQ393242:CTR393244 CJU393242:CJV393244 BZY393242:BZZ393244 BQC393242:BQD393244 BGG393242:BGH393244 AWK393242:AWL393244 AMO393242:AMP393244 ACS393242:ACT393244 SW393242:SX393244 JA393242:JB393244 F393238:G393240 WVM327706:WVN327708 WLQ327706:WLR327708 WBU327706:WBV327708 VRY327706:VRZ327708 VIC327706:VID327708 UYG327706:UYH327708 UOK327706:UOL327708 UEO327706:UEP327708 TUS327706:TUT327708 TKW327706:TKX327708 TBA327706:TBB327708 SRE327706:SRF327708 SHI327706:SHJ327708 RXM327706:RXN327708 RNQ327706:RNR327708 RDU327706:RDV327708 QTY327706:QTZ327708 QKC327706:QKD327708 QAG327706:QAH327708 PQK327706:PQL327708 PGO327706:PGP327708 OWS327706:OWT327708 OMW327706:OMX327708 ODA327706:ODB327708 NTE327706:NTF327708 NJI327706:NJJ327708 MZM327706:MZN327708 MPQ327706:MPR327708 MFU327706:MFV327708 LVY327706:LVZ327708 LMC327706:LMD327708 LCG327706:LCH327708 KSK327706:KSL327708 KIO327706:KIP327708 JYS327706:JYT327708 JOW327706:JOX327708 JFA327706:JFB327708 IVE327706:IVF327708 ILI327706:ILJ327708 IBM327706:IBN327708 HRQ327706:HRR327708 HHU327706:HHV327708 GXY327706:GXZ327708 GOC327706:GOD327708 GEG327706:GEH327708 FUK327706:FUL327708 FKO327706:FKP327708 FAS327706:FAT327708 EQW327706:EQX327708 EHA327706:EHB327708 DXE327706:DXF327708 DNI327706:DNJ327708 DDM327706:DDN327708 CTQ327706:CTR327708 CJU327706:CJV327708 BZY327706:BZZ327708 BQC327706:BQD327708 BGG327706:BGH327708 AWK327706:AWL327708 AMO327706:AMP327708 ACS327706:ACT327708 SW327706:SX327708 JA327706:JB327708 F327702:G327704 WVM262170:WVN262172 WLQ262170:WLR262172 WBU262170:WBV262172 VRY262170:VRZ262172 VIC262170:VID262172 UYG262170:UYH262172 UOK262170:UOL262172 UEO262170:UEP262172 TUS262170:TUT262172 TKW262170:TKX262172 TBA262170:TBB262172 SRE262170:SRF262172 SHI262170:SHJ262172 RXM262170:RXN262172 RNQ262170:RNR262172 RDU262170:RDV262172 QTY262170:QTZ262172 QKC262170:QKD262172 QAG262170:QAH262172 PQK262170:PQL262172 PGO262170:PGP262172 OWS262170:OWT262172 OMW262170:OMX262172 ODA262170:ODB262172 NTE262170:NTF262172 NJI262170:NJJ262172 MZM262170:MZN262172 MPQ262170:MPR262172 MFU262170:MFV262172 LVY262170:LVZ262172 LMC262170:LMD262172 LCG262170:LCH262172 KSK262170:KSL262172 KIO262170:KIP262172 JYS262170:JYT262172 JOW262170:JOX262172 JFA262170:JFB262172 IVE262170:IVF262172 ILI262170:ILJ262172 IBM262170:IBN262172 HRQ262170:HRR262172 HHU262170:HHV262172 GXY262170:GXZ262172 GOC262170:GOD262172 GEG262170:GEH262172 FUK262170:FUL262172 FKO262170:FKP262172 FAS262170:FAT262172 EQW262170:EQX262172 EHA262170:EHB262172 DXE262170:DXF262172 DNI262170:DNJ262172 DDM262170:DDN262172 CTQ262170:CTR262172 CJU262170:CJV262172 BZY262170:BZZ262172 BQC262170:BQD262172 BGG262170:BGH262172 AWK262170:AWL262172 AMO262170:AMP262172 ACS262170:ACT262172 SW262170:SX262172 JA262170:JB262172 F262166:G262168 WVM196634:WVN196636 WLQ196634:WLR196636 WBU196634:WBV196636 VRY196634:VRZ196636 VIC196634:VID196636 UYG196634:UYH196636 UOK196634:UOL196636 UEO196634:UEP196636 TUS196634:TUT196636 TKW196634:TKX196636 TBA196634:TBB196636 SRE196634:SRF196636 SHI196634:SHJ196636 RXM196634:RXN196636 RNQ196634:RNR196636 RDU196634:RDV196636 QTY196634:QTZ196636 QKC196634:QKD196636 QAG196634:QAH196636 PQK196634:PQL196636 PGO196634:PGP196636 OWS196634:OWT196636 OMW196634:OMX196636 ODA196634:ODB196636 NTE196634:NTF196636 NJI196634:NJJ196636 MZM196634:MZN196636 MPQ196634:MPR196636 MFU196634:MFV196636 LVY196634:LVZ196636 LMC196634:LMD196636 LCG196634:LCH196636 KSK196634:KSL196636 KIO196634:KIP196636 JYS196634:JYT196636 JOW196634:JOX196636 JFA196634:JFB196636 IVE196634:IVF196636 ILI196634:ILJ196636 IBM196634:IBN196636 HRQ196634:HRR196636 HHU196634:HHV196636 GXY196634:GXZ196636 GOC196634:GOD196636 GEG196634:GEH196636 FUK196634:FUL196636 FKO196634:FKP196636 FAS196634:FAT196636 EQW196634:EQX196636 EHA196634:EHB196636 DXE196634:DXF196636 DNI196634:DNJ196636 DDM196634:DDN196636 CTQ196634:CTR196636 CJU196634:CJV196636 BZY196634:BZZ196636 BQC196634:BQD196636 BGG196634:BGH196636 AWK196634:AWL196636 AMO196634:AMP196636 ACS196634:ACT196636 SW196634:SX196636 JA196634:JB196636 F196630:G196632 WVM131098:WVN131100 WLQ131098:WLR131100 WBU131098:WBV131100 VRY131098:VRZ131100 VIC131098:VID131100 UYG131098:UYH131100 UOK131098:UOL131100 UEO131098:UEP131100 TUS131098:TUT131100 TKW131098:TKX131100 TBA131098:TBB131100 SRE131098:SRF131100 SHI131098:SHJ131100 RXM131098:RXN131100 RNQ131098:RNR131100 RDU131098:RDV131100 QTY131098:QTZ131100 QKC131098:QKD131100 QAG131098:QAH131100 PQK131098:PQL131100 PGO131098:PGP131100 OWS131098:OWT131100 OMW131098:OMX131100 ODA131098:ODB131100 NTE131098:NTF131100 NJI131098:NJJ131100 MZM131098:MZN131100 MPQ131098:MPR131100 MFU131098:MFV131100 LVY131098:LVZ131100 LMC131098:LMD131100 LCG131098:LCH131100 KSK131098:KSL131100 KIO131098:KIP131100 JYS131098:JYT131100 JOW131098:JOX131100 JFA131098:JFB131100 IVE131098:IVF131100 ILI131098:ILJ131100 IBM131098:IBN131100 HRQ131098:HRR131100 HHU131098:HHV131100 GXY131098:GXZ131100 GOC131098:GOD131100 GEG131098:GEH131100 FUK131098:FUL131100 FKO131098:FKP131100 FAS131098:FAT131100 EQW131098:EQX131100 EHA131098:EHB131100 DXE131098:DXF131100 DNI131098:DNJ131100 DDM131098:DDN131100 CTQ131098:CTR131100 CJU131098:CJV131100 BZY131098:BZZ131100 BQC131098:BQD131100 BGG131098:BGH131100 AWK131098:AWL131100 AMO131098:AMP131100 ACS131098:ACT131100 SW131098:SX131100 JA131098:JB131100 F131094:G131096 WVM65562:WVN65564 WLQ65562:WLR65564 WBU65562:WBV65564 VRY65562:VRZ65564 VIC65562:VID65564 UYG65562:UYH65564 UOK65562:UOL65564 UEO65562:UEP65564 TUS65562:TUT65564 TKW65562:TKX65564 TBA65562:TBB65564 SRE65562:SRF65564 SHI65562:SHJ65564 RXM65562:RXN65564 RNQ65562:RNR65564 RDU65562:RDV65564 QTY65562:QTZ65564 QKC65562:QKD65564 QAG65562:QAH65564 PQK65562:PQL65564 PGO65562:PGP65564 OWS65562:OWT65564 OMW65562:OMX65564 ODA65562:ODB65564 NTE65562:NTF65564 NJI65562:NJJ65564 MZM65562:MZN65564 MPQ65562:MPR65564 MFU65562:MFV65564 LVY65562:LVZ65564 LMC65562:LMD65564 LCG65562:LCH65564 KSK65562:KSL65564 KIO65562:KIP65564 JYS65562:JYT65564 JOW65562:JOX65564 JFA65562:JFB65564 IVE65562:IVF65564 ILI65562:ILJ65564 IBM65562:IBN65564 HRQ65562:HRR65564 HHU65562:HHV65564 GXY65562:GXZ65564 GOC65562:GOD65564 GEG65562:GEH65564 FUK65562:FUL65564 FKO65562:FKP65564 FAS65562:FAT65564 EQW65562:EQX65564 EHA65562:EHB65564 DXE65562:DXF65564 DNI65562:DNJ65564 DDM65562:DDN65564 CTQ65562:CTR65564 CJU65562:CJV65564 BZY65562:BZZ65564 BQC65562:BQD65564 BGG65562:BGH65564 AWK65562:AWL65564 AMO65562:AMP65564 ACS65562:ACT65564 SW65562:SX65564 JA65562:JB65564 F65558:G65560 WVM30:WVN30 WLQ30:WLR30 WBU30:WBV30 VRY30:VRZ30 VIC30:VID30 UYG30:UYH30 UOK30:UOL30 UEO30:UEP30 TUS30:TUT30 TKW30:TKX30 TBA30:TBB30 SRE30:SRF30 SHI30:SHJ30 RXM30:RXN30 RNQ30:RNR30 RDU30:RDV30 QTY30:QTZ30 QKC30:QKD30 QAG30:QAH30 PQK30:PQL30 PGO30:PGP30 OWS30:OWT30 OMW30:OMX30 ODA30:ODB30 NTE30:NTF30 NJI30:NJJ30 MZM30:MZN30 MPQ30:MPR30 MFU30:MFV30 LVY30:LVZ30 LMC30:LMD30 LCG30:LCH30 KSK30:KSL30 KIO30:KIP30 JYS30:JYT30 JOW30:JOX30 JFA30:JFB30 IVE30:IVF30 ILI30:ILJ30 IBM30:IBN30 HRQ30:HRR30 HHU30:HHV30 GXY30:GXZ30 GOC30:GOD30 GEG30:GEH30 FUK30:FUL30 FKO30:FKP30 FAS30:FAT30 EQW30:EQX30 EHA30:EHB30 DXE30:DXF30 DNI30:DNJ30 DDM30:DDN30 CTQ30:CTR30 CJU30:CJV30 BZY30:BZZ30 BQC30:BQD30 BGG30:BGH30 AWK30:AWL30 AMO30:AMP30 ACS30:ACT30 SW30:SX30 JA30:JB30">
      <formula1>$I$61:$I$65</formula1>
    </dataValidation>
    <dataValidation type="list" allowBlank="1" showInputMessage="1" showErrorMessage="1" sqref="WVJ983080 IS51 SO51 ACK51 AMG51 AWC51 BFY51 BPU51 BZQ51 CJM51 CTI51 DDE51 DNA51 DWW51 EGS51 EQO51 FAK51 FKG51 FUC51 GDY51 GNU51 GXQ51 HHM51 HRI51 IBE51 ILA51 IUW51 JES51 JOO51 JYK51 KIG51 KSC51 LBY51 LLU51 LVQ51 MFM51 MPI51 MZE51 NJA51 NSW51 OCS51 OMO51 OWK51 PGG51 PQC51 PZY51 QJU51 QTQ51 RDM51 RNI51 RXE51 SHA51 SQW51 TAS51 TKO51 TUK51 UEG51 UOC51 UXY51 VHU51 VRQ51 WBM51 WLI51 WVE51 IU42:IU43 SQ42:SQ43 ACM42:ACM43 AMI42:AMI43 AWE42:AWE43 BGA42:BGA43 BPW42:BPW43 BZS42:BZS43 CJO42:CJO43 CTK42:CTK43 DDG42:DDG43 DNC42:DNC43 DWY42:DWY43 EGU42:EGU43 EQQ42:EQQ43 FAM42:FAM43 FKI42:FKI43 FUE42:FUE43 GEA42:GEA43 GNW42:GNW43 GXS42:GXS43 HHO42:HHO43 HRK42:HRK43 IBG42:IBG43 ILC42:ILC43 IUY42:IUY43 JEU42:JEU43 JOQ42:JOQ43 JYM42:JYM43 KII42:KII43 KSE42:KSE43 LCA42:LCA43 LLW42:LLW43 LVS42:LVS43 MFO42:MFO43 MPK42:MPK43 MZG42:MZG43 NJC42:NJC43 NSY42:NSY43 OCU42:OCU43 OMQ42:OMQ43 OWM42:OWM43 PGI42:PGI43 PQE42:PQE43 QAA42:QAA43 QJW42:QJW43 QTS42:QTS43 RDO42:RDO43 RNK42:RNK43 RXG42:RXG43 SHC42:SHC43 SQY42:SQY43 TAU42:TAU43 TKQ42:TKQ43 TUM42:TUM43 UEI42:UEI43 UOE42:UOE43 UYA42:UYA43 VHW42:VHW43 VRS42:VRS43 WBO42:WBO43 WLK42:WLK43 WVG42:WVG43 B65568 IX65572 ST65572 ACP65572 AML65572 AWH65572 BGD65572 BPZ65572 BZV65572 CJR65572 CTN65572 DDJ65572 DNF65572 DXB65572 EGX65572 EQT65572 FAP65572 FKL65572 FUH65572 GED65572 GNZ65572 GXV65572 HHR65572 HRN65572 IBJ65572 ILF65572 IVB65572 JEX65572 JOT65572 JYP65572 KIL65572 KSH65572 LCD65572 LLZ65572 LVV65572 MFR65572 MPN65572 MZJ65572 NJF65572 NTB65572 OCX65572 OMT65572 OWP65572 PGL65572 PQH65572 QAD65572 QJZ65572 QTV65572 RDR65572 RNN65572 RXJ65572 SHF65572 SRB65572 TAX65572 TKT65572 TUP65572 UEL65572 UOH65572 UYD65572 VHZ65572 VRV65572 WBR65572 WLN65572 WVJ65572 B131104 IX131108 ST131108 ACP131108 AML131108 AWH131108 BGD131108 BPZ131108 BZV131108 CJR131108 CTN131108 DDJ131108 DNF131108 DXB131108 EGX131108 EQT131108 FAP131108 FKL131108 FUH131108 GED131108 GNZ131108 GXV131108 HHR131108 HRN131108 IBJ131108 ILF131108 IVB131108 JEX131108 JOT131108 JYP131108 KIL131108 KSH131108 LCD131108 LLZ131108 LVV131108 MFR131108 MPN131108 MZJ131108 NJF131108 NTB131108 OCX131108 OMT131108 OWP131108 PGL131108 PQH131108 QAD131108 QJZ131108 QTV131108 RDR131108 RNN131108 RXJ131108 SHF131108 SRB131108 TAX131108 TKT131108 TUP131108 UEL131108 UOH131108 UYD131108 VHZ131108 VRV131108 WBR131108 WLN131108 WVJ131108 B196640 IX196644 ST196644 ACP196644 AML196644 AWH196644 BGD196644 BPZ196644 BZV196644 CJR196644 CTN196644 DDJ196644 DNF196644 DXB196644 EGX196644 EQT196644 FAP196644 FKL196644 FUH196644 GED196644 GNZ196644 GXV196644 HHR196644 HRN196644 IBJ196644 ILF196644 IVB196644 JEX196644 JOT196644 JYP196644 KIL196644 KSH196644 LCD196644 LLZ196644 LVV196644 MFR196644 MPN196644 MZJ196644 NJF196644 NTB196644 OCX196644 OMT196644 OWP196644 PGL196644 PQH196644 QAD196644 QJZ196644 QTV196644 RDR196644 RNN196644 RXJ196644 SHF196644 SRB196644 TAX196644 TKT196644 TUP196644 UEL196644 UOH196644 UYD196644 VHZ196644 VRV196644 WBR196644 WLN196644 WVJ196644 B262176 IX262180 ST262180 ACP262180 AML262180 AWH262180 BGD262180 BPZ262180 BZV262180 CJR262180 CTN262180 DDJ262180 DNF262180 DXB262180 EGX262180 EQT262180 FAP262180 FKL262180 FUH262180 GED262180 GNZ262180 GXV262180 HHR262180 HRN262180 IBJ262180 ILF262180 IVB262180 JEX262180 JOT262180 JYP262180 KIL262180 KSH262180 LCD262180 LLZ262180 LVV262180 MFR262180 MPN262180 MZJ262180 NJF262180 NTB262180 OCX262180 OMT262180 OWP262180 PGL262180 PQH262180 QAD262180 QJZ262180 QTV262180 RDR262180 RNN262180 RXJ262180 SHF262180 SRB262180 TAX262180 TKT262180 TUP262180 UEL262180 UOH262180 UYD262180 VHZ262180 VRV262180 WBR262180 WLN262180 WVJ262180 B327712 IX327716 ST327716 ACP327716 AML327716 AWH327716 BGD327716 BPZ327716 BZV327716 CJR327716 CTN327716 DDJ327716 DNF327716 DXB327716 EGX327716 EQT327716 FAP327716 FKL327716 FUH327716 GED327716 GNZ327716 GXV327716 HHR327716 HRN327716 IBJ327716 ILF327716 IVB327716 JEX327716 JOT327716 JYP327716 KIL327716 KSH327716 LCD327716 LLZ327716 LVV327716 MFR327716 MPN327716 MZJ327716 NJF327716 NTB327716 OCX327716 OMT327716 OWP327716 PGL327716 PQH327716 QAD327716 QJZ327716 QTV327716 RDR327716 RNN327716 RXJ327716 SHF327716 SRB327716 TAX327716 TKT327716 TUP327716 UEL327716 UOH327716 UYD327716 VHZ327716 VRV327716 WBR327716 WLN327716 WVJ327716 B393248 IX393252 ST393252 ACP393252 AML393252 AWH393252 BGD393252 BPZ393252 BZV393252 CJR393252 CTN393252 DDJ393252 DNF393252 DXB393252 EGX393252 EQT393252 FAP393252 FKL393252 FUH393252 GED393252 GNZ393252 GXV393252 HHR393252 HRN393252 IBJ393252 ILF393252 IVB393252 JEX393252 JOT393252 JYP393252 KIL393252 KSH393252 LCD393252 LLZ393252 LVV393252 MFR393252 MPN393252 MZJ393252 NJF393252 NTB393252 OCX393252 OMT393252 OWP393252 PGL393252 PQH393252 QAD393252 QJZ393252 QTV393252 RDR393252 RNN393252 RXJ393252 SHF393252 SRB393252 TAX393252 TKT393252 TUP393252 UEL393252 UOH393252 UYD393252 VHZ393252 VRV393252 WBR393252 WLN393252 WVJ393252 B458784 IX458788 ST458788 ACP458788 AML458788 AWH458788 BGD458788 BPZ458788 BZV458788 CJR458788 CTN458788 DDJ458788 DNF458788 DXB458788 EGX458788 EQT458788 FAP458788 FKL458788 FUH458788 GED458788 GNZ458788 GXV458788 HHR458788 HRN458788 IBJ458788 ILF458788 IVB458788 JEX458788 JOT458788 JYP458788 KIL458788 KSH458788 LCD458788 LLZ458788 LVV458788 MFR458788 MPN458788 MZJ458788 NJF458788 NTB458788 OCX458788 OMT458788 OWP458788 PGL458788 PQH458788 QAD458788 QJZ458788 QTV458788 RDR458788 RNN458788 RXJ458788 SHF458788 SRB458788 TAX458788 TKT458788 TUP458788 UEL458788 UOH458788 UYD458788 VHZ458788 VRV458788 WBR458788 WLN458788 WVJ458788 B524320 IX524324 ST524324 ACP524324 AML524324 AWH524324 BGD524324 BPZ524324 BZV524324 CJR524324 CTN524324 DDJ524324 DNF524324 DXB524324 EGX524324 EQT524324 FAP524324 FKL524324 FUH524324 GED524324 GNZ524324 GXV524324 HHR524324 HRN524324 IBJ524324 ILF524324 IVB524324 JEX524324 JOT524324 JYP524324 KIL524324 KSH524324 LCD524324 LLZ524324 LVV524324 MFR524324 MPN524324 MZJ524324 NJF524324 NTB524324 OCX524324 OMT524324 OWP524324 PGL524324 PQH524324 QAD524324 QJZ524324 QTV524324 RDR524324 RNN524324 RXJ524324 SHF524324 SRB524324 TAX524324 TKT524324 TUP524324 UEL524324 UOH524324 UYD524324 VHZ524324 VRV524324 WBR524324 WLN524324 WVJ524324 B589856 IX589860 ST589860 ACP589860 AML589860 AWH589860 BGD589860 BPZ589860 BZV589860 CJR589860 CTN589860 DDJ589860 DNF589860 DXB589860 EGX589860 EQT589860 FAP589860 FKL589860 FUH589860 GED589860 GNZ589860 GXV589860 HHR589860 HRN589860 IBJ589860 ILF589860 IVB589860 JEX589860 JOT589860 JYP589860 KIL589860 KSH589860 LCD589860 LLZ589860 LVV589860 MFR589860 MPN589860 MZJ589860 NJF589860 NTB589860 OCX589860 OMT589860 OWP589860 PGL589860 PQH589860 QAD589860 QJZ589860 QTV589860 RDR589860 RNN589860 RXJ589860 SHF589860 SRB589860 TAX589860 TKT589860 TUP589860 UEL589860 UOH589860 UYD589860 VHZ589860 VRV589860 WBR589860 WLN589860 WVJ589860 B655392 IX655396 ST655396 ACP655396 AML655396 AWH655396 BGD655396 BPZ655396 BZV655396 CJR655396 CTN655396 DDJ655396 DNF655396 DXB655396 EGX655396 EQT655396 FAP655396 FKL655396 FUH655396 GED655396 GNZ655396 GXV655396 HHR655396 HRN655396 IBJ655396 ILF655396 IVB655396 JEX655396 JOT655396 JYP655396 KIL655396 KSH655396 LCD655396 LLZ655396 LVV655396 MFR655396 MPN655396 MZJ655396 NJF655396 NTB655396 OCX655396 OMT655396 OWP655396 PGL655396 PQH655396 QAD655396 QJZ655396 QTV655396 RDR655396 RNN655396 RXJ655396 SHF655396 SRB655396 TAX655396 TKT655396 TUP655396 UEL655396 UOH655396 UYD655396 VHZ655396 VRV655396 WBR655396 WLN655396 WVJ655396 B720928 IX720932 ST720932 ACP720932 AML720932 AWH720932 BGD720932 BPZ720932 BZV720932 CJR720932 CTN720932 DDJ720932 DNF720932 DXB720932 EGX720932 EQT720932 FAP720932 FKL720932 FUH720932 GED720932 GNZ720932 GXV720932 HHR720932 HRN720932 IBJ720932 ILF720932 IVB720932 JEX720932 JOT720932 JYP720932 KIL720932 KSH720932 LCD720932 LLZ720932 LVV720932 MFR720932 MPN720932 MZJ720932 NJF720932 NTB720932 OCX720932 OMT720932 OWP720932 PGL720932 PQH720932 QAD720932 QJZ720932 QTV720932 RDR720932 RNN720932 RXJ720932 SHF720932 SRB720932 TAX720932 TKT720932 TUP720932 UEL720932 UOH720932 UYD720932 VHZ720932 VRV720932 WBR720932 WLN720932 WVJ720932 B786464 IX786468 ST786468 ACP786468 AML786468 AWH786468 BGD786468 BPZ786468 BZV786468 CJR786468 CTN786468 DDJ786468 DNF786468 DXB786468 EGX786468 EQT786468 FAP786468 FKL786468 FUH786468 GED786468 GNZ786468 GXV786468 HHR786468 HRN786468 IBJ786468 ILF786468 IVB786468 JEX786468 JOT786468 JYP786468 KIL786468 KSH786468 LCD786468 LLZ786468 LVV786468 MFR786468 MPN786468 MZJ786468 NJF786468 NTB786468 OCX786468 OMT786468 OWP786468 PGL786468 PQH786468 QAD786468 QJZ786468 QTV786468 RDR786468 RNN786468 RXJ786468 SHF786468 SRB786468 TAX786468 TKT786468 TUP786468 UEL786468 UOH786468 UYD786468 VHZ786468 VRV786468 WBR786468 WLN786468 WVJ786468 B852000 IX852004 ST852004 ACP852004 AML852004 AWH852004 BGD852004 BPZ852004 BZV852004 CJR852004 CTN852004 DDJ852004 DNF852004 DXB852004 EGX852004 EQT852004 FAP852004 FKL852004 FUH852004 GED852004 GNZ852004 GXV852004 HHR852004 HRN852004 IBJ852004 ILF852004 IVB852004 JEX852004 JOT852004 JYP852004 KIL852004 KSH852004 LCD852004 LLZ852004 LVV852004 MFR852004 MPN852004 MZJ852004 NJF852004 NTB852004 OCX852004 OMT852004 OWP852004 PGL852004 PQH852004 QAD852004 QJZ852004 QTV852004 RDR852004 RNN852004 RXJ852004 SHF852004 SRB852004 TAX852004 TKT852004 TUP852004 UEL852004 UOH852004 UYD852004 VHZ852004 VRV852004 WBR852004 WLN852004 WVJ852004 B917536 IX917540 ST917540 ACP917540 AML917540 AWH917540 BGD917540 BPZ917540 BZV917540 CJR917540 CTN917540 DDJ917540 DNF917540 DXB917540 EGX917540 EQT917540 FAP917540 FKL917540 FUH917540 GED917540 GNZ917540 GXV917540 HHR917540 HRN917540 IBJ917540 ILF917540 IVB917540 JEX917540 JOT917540 JYP917540 KIL917540 KSH917540 LCD917540 LLZ917540 LVV917540 MFR917540 MPN917540 MZJ917540 NJF917540 NTB917540 OCX917540 OMT917540 OWP917540 PGL917540 PQH917540 QAD917540 QJZ917540 QTV917540 RDR917540 RNN917540 RXJ917540 SHF917540 SRB917540 TAX917540 TKT917540 TUP917540 UEL917540 UOH917540 UYD917540 VHZ917540 VRV917540 WBR917540 WLN917540 WVJ917540 B983072 IX983076 ST983076 ACP983076 AML983076 AWH983076 BGD983076 BPZ983076 BZV983076 CJR983076 CTN983076 DDJ983076 DNF983076 DXB983076 EGX983076 EQT983076 FAP983076 FKL983076 FUH983076 GED983076 GNZ983076 GXV983076 HHR983076 HRN983076 IBJ983076 ILF983076 IVB983076 JEX983076 JOT983076 JYP983076 KIL983076 KSH983076 LCD983076 LLZ983076 LVV983076 MFR983076 MPN983076 MZJ983076 NJF983076 NTB983076 OCX983076 OMT983076 OWP983076 PGL983076 PQH983076 QAD983076 QJZ983076 QTV983076 RDR983076 RNN983076 RXJ983076 SHF983076 SRB983076 TAX983076 TKT983076 TUP983076 UEL983076 UOH983076 UYD983076 VHZ983076 VRV983076 WBR983076 WLN983076 WVJ983076 WLN983080 IU34:IU35 SQ34:SQ35 ACM34:ACM35 AMI34:AMI35 AWE34:AWE35 BGA34:BGA35 BPW34:BPW35 BZS34:BZS35 CJO34:CJO35 CTK34:CTK35 DDG34:DDG35 DNC34:DNC35 DWY34:DWY35 EGU34:EGU35 EQQ34:EQQ35 FAM34:FAM35 FKI34:FKI35 FUE34:FUE35 GEA34:GEA35 GNW34:GNW35 GXS34:GXS35 HHO34:HHO35 HRK34:HRK35 IBG34:IBG35 ILC34:ILC35 IUY34:IUY35 JEU34:JEU35 JOQ34:JOQ35 JYM34:JYM35 KII34:KII35 KSE34:KSE35 LCA34:LCA35 LLW34:LLW35 LVS34:LVS35 MFO34:MFO35 MPK34:MPK35 MZG34:MZG35 NJC34:NJC35 NSY34:NSY35 OCU34:OCU35 OMQ34:OMQ35 OWM34:OWM35 PGI34:PGI35 PQE34:PQE35 QAA34:QAA35 QJW34:QJW35 QTS34:QTS35 RDO34:RDO35 RNK34:RNK35 RXG34:RXG35 SHC34:SHC35 SQY34:SQY35 TAU34:TAU35 TKQ34:TKQ35 TUM34:TUM35 UEI34:UEI35 UOE34:UOE35 UYA34:UYA35 VHW34:VHW35 VRS34:VRS35 WBO34:WBO35 WLK34:WLK35 WVG34:WVG35 B65564 IX65568 ST65568 ACP65568 AML65568 AWH65568 BGD65568 BPZ65568 BZV65568 CJR65568 CTN65568 DDJ65568 DNF65568 DXB65568 EGX65568 EQT65568 FAP65568 FKL65568 FUH65568 GED65568 GNZ65568 GXV65568 HHR65568 HRN65568 IBJ65568 ILF65568 IVB65568 JEX65568 JOT65568 JYP65568 KIL65568 KSH65568 LCD65568 LLZ65568 LVV65568 MFR65568 MPN65568 MZJ65568 NJF65568 NTB65568 OCX65568 OMT65568 OWP65568 PGL65568 PQH65568 QAD65568 QJZ65568 QTV65568 RDR65568 RNN65568 RXJ65568 SHF65568 SRB65568 TAX65568 TKT65568 TUP65568 UEL65568 UOH65568 UYD65568 VHZ65568 VRV65568 WBR65568 WLN65568 WVJ65568 B131100 IX131104 ST131104 ACP131104 AML131104 AWH131104 BGD131104 BPZ131104 BZV131104 CJR131104 CTN131104 DDJ131104 DNF131104 DXB131104 EGX131104 EQT131104 FAP131104 FKL131104 FUH131104 GED131104 GNZ131104 GXV131104 HHR131104 HRN131104 IBJ131104 ILF131104 IVB131104 JEX131104 JOT131104 JYP131104 KIL131104 KSH131104 LCD131104 LLZ131104 LVV131104 MFR131104 MPN131104 MZJ131104 NJF131104 NTB131104 OCX131104 OMT131104 OWP131104 PGL131104 PQH131104 QAD131104 QJZ131104 QTV131104 RDR131104 RNN131104 RXJ131104 SHF131104 SRB131104 TAX131104 TKT131104 TUP131104 UEL131104 UOH131104 UYD131104 VHZ131104 VRV131104 WBR131104 WLN131104 WVJ131104 B196636 IX196640 ST196640 ACP196640 AML196640 AWH196640 BGD196640 BPZ196640 BZV196640 CJR196640 CTN196640 DDJ196640 DNF196640 DXB196640 EGX196640 EQT196640 FAP196640 FKL196640 FUH196640 GED196640 GNZ196640 GXV196640 HHR196640 HRN196640 IBJ196640 ILF196640 IVB196640 JEX196640 JOT196640 JYP196640 KIL196640 KSH196640 LCD196640 LLZ196640 LVV196640 MFR196640 MPN196640 MZJ196640 NJF196640 NTB196640 OCX196640 OMT196640 OWP196640 PGL196640 PQH196640 QAD196640 QJZ196640 QTV196640 RDR196640 RNN196640 RXJ196640 SHF196640 SRB196640 TAX196640 TKT196640 TUP196640 UEL196640 UOH196640 UYD196640 VHZ196640 VRV196640 WBR196640 WLN196640 WVJ196640 B262172 IX262176 ST262176 ACP262176 AML262176 AWH262176 BGD262176 BPZ262176 BZV262176 CJR262176 CTN262176 DDJ262176 DNF262176 DXB262176 EGX262176 EQT262176 FAP262176 FKL262176 FUH262176 GED262176 GNZ262176 GXV262176 HHR262176 HRN262176 IBJ262176 ILF262176 IVB262176 JEX262176 JOT262176 JYP262176 KIL262176 KSH262176 LCD262176 LLZ262176 LVV262176 MFR262176 MPN262176 MZJ262176 NJF262176 NTB262176 OCX262176 OMT262176 OWP262176 PGL262176 PQH262176 QAD262176 QJZ262176 QTV262176 RDR262176 RNN262176 RXJ262176 SHF262176 SRB262176 TAX262176 TKT262176 TUP262176 UEL262176 UOH262176 UYD262176 VHZ262176 VRV262176 WBR262176 WLN262176 WVJ262176 B327708 IX327712 ST327712 ACP327712 AML327712 AWH327712 BGD327712 BPZ327712 BZV327712 CJR327712 CTN327712 DDJ327712 DNF327712 DXB327712 EGX327712 EQT327712 FAP327712 FKL327712 FUH327712 GED327712 GNZ327712 GXV327712 HHR327712 HRN327712 IBJ327712 ILF327712 IVB327712 JEX327712 JOT327712 JYP327712 KIL327712 KSH327712 LCD327712 LLZ327712 LVV327712 MFR327712 MPN327712 MZJ327712 NJF327712 NTB327712 OCX327712 OMT327712 OWP327712 PGL327712 PQH327712 QAD327712 QJZ327712 QTV327712 RDR327712 RNN327712 RXJ327712 SHF327712 SRB327712 TAX327712 TKT327712 TUP327712 UEL327712 UOH327712 UYD327712 VHZ327712 VRV327712 WBR327712 WLN327712 WVJ327712 B393244 IX393248 ST393248 ACP393248 AML393248 AWH393248 BGD393248 BPZ393248 BZV393248 CJR393248 CTN393248 DDJ393248 DNF393248 DXB393248 EGX393248 EQT393248 FAP393248 FKL393248 FUH393248 GED393248 GNZ393248 GXV393248 HHR393248 HRN393248 IBJ393248 ILF393248 IVB393248 JEX393248 JOT393248 JYP393248 KIL393248 KSH393248 LCD393248 LLZ393248 LVV393248 MFR393248 MPN393248 MZJ393248 NJF393248 NTB393248 OCX393248 OMT393248 OWP393248 PGL393248 PQH393248 QAD393248 QJZ393248 QTV393248 RDR393248 RNN393248 RXJ393248 SHF393248 SRB393248 TAX393248 TKT393248 TUP393248 UEL393248 UOH393248 UYD393248 VHZ393248 VRV393248 WBR393248 WLN393248 WVJ393248 B458780 IX458784 ST458784 ACP458784 AML458784 AWH458784 BGD458784 BPZ458784 BZV458784 CJR458784 CTN458784 DDJ458784 DNF458784 DXB458784 EGX458784 EQT458784 FAP458784 FKL458784 FUH458784 GED458784 GNZ458784 GXV458784 HHR458784 HRN458784 IBJ458784 ILF458784 IVB458784 JEX458784 JOT458784 JYP458784 KIL458784 KSH458784 LCD458784 LLZ458784 LVV458784 MFR458784 MPN458784 MZJ458784 NJF458784 NTB458784 OCX458784 OMT458784 OWP458784 PGL458784 PQH458784 QAD458784 QJZ458784 QTV458784 RDR458784 RNN458784 RXJ458784 SHF458784 SRB458784 TAX458784 TKT458784 TUP458784 UEL458784 UOH458784 UYD458784 VHZ458784 VRV458784 WBR458784 WLN458784 WVJ458784 B524316 IX524320 ST524320 ACP524320 AML524320 AWH524320 BGD524320 BPZ524320 BZV524320 CJR524320 CTN524320 DDJ524320 DNF524320 DXB524320 EGX524320 EQT524320 FAP524320 FKL524320 FUH524320 GED524320 GNZ524320 GXV524320 HHR524320 HRN524320 IBJ524320 ILF524320 IVB524320 JEX524320 JOT524320 JYP524320 KIL524320 KSH524320 LCD524320 LLZ524320 LVV524320 MFR524320 MPN524320 MZJ524320 NJF524320 NTB524320 OCX524320 OMT524320 OWP524320 PGL524320 PQH524320 QAD524320 QJZ524320 QTV524320 RDR524320 RNN524320 RXJ524320 SHF524320 SRB524320 TAX524320 TKT524320 TUP524320 UEL524320 UOH524320 UYD524320 VHZ524320 VRV524320 WBR524320 WLN524320 WVJ524320 B589852 IX589856 ST589856 ACP589856 AML589856 AWH589856 BGD589856 BPZ589856 BZV589856 CJR589856 CTN589856 DDJ589856 DNF589856 DXB589856 EGX589856 EQT589856 FAP589856 FKL589856 FUH589856 GED589856 GNZ589856 GXV589856 HHR589856 HRN589856 IBJ589856 ILF589856 IVB589856 JEX589856 JOT589856 JYP589856 KIL589856 KSH589856 LCD589856 LLZ589856 LVV589856 MFR589856 MPN589856 MZJ589856 NJF589856 NTB589856 OCX589856 OMT589856 OWP589856 PGL589856 PQH589856 QAD589856 QJZ589856 QTV589856 RDR589856 RNN589856 RXJ589856 SHF589856 SRB589856 TAX589856 TKT589856 TUP589856 UEL589856 UOH589856 UYD589856 VHZ589856 VRV589856 WBR589856 WLN589856 WVJ589856 B655388 IX655392 ST655392 ACP655392 AML655392 AWH655392 BGD655392 BPZ655392 BZV655392 CJR655392 CTN655392 DDJ655392 DNF655392 DXB655392 EGX655392 EQT655392 FAP655392 FKL655392 FUH655392 GED655392 GNZ655392 GXV655392 HHR655392 HRN655392 IBJ655392 ILF655392 IVB655392 JEX655392 JOT655392 JYP655392 KIL655392 KSH655392 LCD655392 LLZ655392 LVV655392 MFR655392 MPN655392 MZJ655392 NJF655392 NTB655392 OCX655392 OMT655392 OWP655392 PGL655392 PQH655392 QAD655392 QJZ655392 QTV655392 RDR655392 RNN655392 RXJ655392 SHF655392 SRB655392 TAX655392 TKT655392 TUP655392 UEL655392 UOH655392 UYD655392 VHZ655392 VRV655392 WBR655392 WLN655392 WVJ655392 B720924 IX720928 ST720928 ACP720928 AML720928 AWH720928 BGD720928 BPZ720928 BZV720928 CJR720928 CTN720928 DDJ720928 DNF720928 DXB720928 EGX720928 EQT720928 FAP720928 FKL720928 FUH720928 GED720928 GNZ720928 GXV720928 HHR720928 HRN720928 IBJ720928 ILF720928 IVB720928 JEX720928 JOT720928 JYP720928 KIL720928 KSH720928 LCD720928 LLZ720928 LVV720928 MFR720928 MPN720928 MZJ720928 NJF720928 NTB720928 OCX720928 OMT720928 OWP720928 PGL720928 PQH720928 QAD720928 QJZ720928 QTV720928 RDR720928 RNN720928 RXJ720928 SHF720928 SRB720928 TAX720928 TKT720928 TUP720928 UEL720928 UOH720928 UYD720928 VHZ720928 VRV720928 WBR720928 WLN720928 WVJ720928 B786460 IX786464 ST786464 ACP786464 AML786464 AWH786464 BGD786464 BPZ786464 BZV786464 CJR786464 CTN786464 DDJ786464 DNF786464 DXB786464 EGX786464 EQT786464 FAP786464 FKL786464 FUH786464 GED786464 GNZ786464 GXV786464 HHR786464 HRN786464 IBJ786464 ILF786464 IVB786464 JEX786464 JOT786464 JYP786464 KIL786464 KSH786464 LCD786464 LLZ786464 LVV786464 MFR786464 MPN786464 MZJ786464 NJF786464 NTB786464 OCX786464 OMT786464 OWP786464 PGL786464 PQH786464 QAD786464 QJZ786464 QTV786464 RDR786464 RNN786464 RXJ786464 SHF786464 SRB786464 TAX786464 TKT786464 TUP786464 UEL786464 UOH786464 UYD786464 VHZ786464 VRV786464 WBR786464 WLN786464 WVJ786464 B851996 IX852000 ST852000 ACP852000 AML852000 AWH852000 BGD852000 BPZ852000 BZV852000 CJR852000 CTN852000 DDJ852000 DNF852000 DXB852000 EGX852000 EQT852000 FAP852000 FKL852000 FUH852000 GED852000 GNZ852000 GXV852000 HHR852000 HRN852000 IBJ852000 ILF852000 IVB852000 JEX852000 JOT852000 JYP852000 KIL852000 KSH852000 LCD852000 LLZ852000 LVV852000 MFR852000 MPN852000 MZJ852000 NJF852000 NTB852000 OCX852000 OMT852000 OWP852000 PGL852000 PQH852000 QAD852000 QJZ852000 QTV852000 RDR852000 RNN852000 RXJ852000 SHF852000 SRB852000 TAX852000 TKT852000 TUP852000 UEL852000 UOH852000 UYD852000 VHZ852000 VRV852000 WBR852000 WLN852000 WVJ852000 B917532 IX917536 ST917536 ACP917536 AML917536 AWH917536 BGD917536 BPZ917536 BZV917536 CJR917536 CTN917536 DDJ917536 DNF917536 DXB917536 EGX917536 EQT917536 FAP917536 FKL917536 FUH917536 GED917536 GNZ917536 GXV917536 HHR917536 HRN917536 IBJ917536 ILF917536 IVB917536 JEX917536 JOT917536 JYP917536 KIL917536 KSH917536 LCD917536 LLZ917536 LVV917536 MFR917536 MPN917536 MZJ917536 NJF917536 NTB917536 OCX917536 OMT917536 OWP917536 PGL917536 PQH917536 QAD917536 QJZ917536 QTV917536 RDR917536 RNN917536 RXJ917536 SHF917536 SRB917536 TAX917536 TKT917536 TUP917536 UEL917536 UOH917536 UYD917536 VHZ917536 VRV917536 WBR917536 WLN917536 WVJ917536 B983068 IX983072 ST983072 ACP983072 AML983072 AWH983072 BGD983072 BPZ983072 BZV983072 CJR983072 CTN983072 DDJ983072 DNF983072 DXB983072 EGX983072 EQT983072 FAP983072 FKL983072 FUH983072 GED983072 GNZ983072 GXV983072 HHR983072 HRN983072 IBJ983072 ILF983072 IVB983072 JEX983072 JOT983072 JYP983072 KIL983072 KSH983072 LCD983072 LLZ983072 LVV983072 MFR983072 MPN983072 MZJ983072 NJF983072 NTB983072 OCX983072 OMT983072 OWP983072 PGL983072 PQH983072 QAD983072 QJZ983072 QTV983072 RDR983072 RNN983072 RXJ983072 SHF983072 SRB983072 TAX983072 TKT983072 TUP983072 UEL983072 UOH983072 UYD983072 VHZ983072 VRV983072 WBR983072 WLN983072 WVJ983072 WBR983080 B65572 IX65576 ST65576 ACP65576 AML65576 AWH65576 BGD65576 BPZ65576 BZV65576 CJR65576 CTN65576 DDJ65576 DNF65576 DXB65576 EGX65576 EQT65576 FAP65576 FKL65576 FUH65576 GED65576 GNZ65576 GXV65576 HHR65576 HRN65576 IBJ65576 ILF65576 IVB65576 JEX65576 JOT65576 JYP65576 KIL65576 KSH65576 LCD65576 LLZ65576 LVV65576 MFR65576 MPN65576 MZJ65576 NJF65576 NTB65576 OCX65576 OMT65576 OWP65576 PGL65576 PQH65576 QAD65576 QJZ65576 QTV65576 RDR65576 RNN65576 RXJ65576 SHF65576 SRB65576 TAX65576 TKT65576 TUP65576 UEL65576 UOH65576 UYD65576 VHZ65576 VRV65576 WBR65576 WLN65576 WVJ65576 B131108 IX131112 ST131112 ACP131112 AML131112 AWH131112 BGD131112 BPZ131112 BZV131112 CJR131112 CTN131112 DDJ131112 DNF131112 DXB131112 EGX131112 EQT131112 FAP131112 FKL131112 FUH131112 GED131112 GNZ131112 GXV131112 HHR131112 HRN131112 IBJ131112 ILF131112 IVB131112 JEX131112 JOT131112 JYP131112 KIL131112 KSH131112 LCD131112 LLZ131112 LVV131112 MFR131112 MPN131112 MZJ131112 NJF131112 NTB131112 OCX131112 OMT131112 OWP131112 PGL131112 PQH131112 QAD131112 QJZ131112 QTV131112 RDR131112 RNN131112 RXJ131112 SHF131112 SRB131112 TAX131112 TKT131112 TUP131112 UEL131112 UOH131112 UYD131112 VHZ131112 VRV131112 WBR131112 WLN131112 WVJ131112 B196644 IX196648 ST196648 ACP196648 AML196648 AWH196648 BGD196648 BPZ196648 BZV196648 CJR196648 CTN196648 DDJ196648 DNF196648 DXB196648 EGX196648 EQT196648 FAP196648 FKL196648 FUH196648 GED196648 GNZ196648 GXV196648 HHR196648 HRN196648 IBJ196648 ILF196648 IVB196648 JEX196648 JOT196648 JYP196648 KIL196648 KSH196648 LCD196648 LLZ196648 LVV196648 MFR196648 MPN196648 MZJ196648 NJF196648 NTB196648 OCX196648 OMT196648 OWP196648 PGL196648 PQH196648 QAD196648 QJZ196648 QTV196648 RDR196648 RNN196648 RXJ196648 SHF196648 SRB196648 TAX196648 TKT196648 TUP196648 UEL196648 UOH196648 UYD196648 VHZ196648 VRV196648 WBR196648 WLN196648 WVJ196648 B262180 IX262184 ST262184 ACP262184 AML262184 AWH262184 BGD262184 BPZ262184 BZV262184 CJR262184 CTN262184 DDJ262184 DNF262184 DXB262184 EGX262184 EQT262184 FAP262184 FKL262184 FUH262184 GED262184 GNZ262184 GXV262184 HHR262184 HRN262184 IBJ262184 ILF262184 IVB262184 JEX262184 JOT262184 JYP262184 KIL262184 KSH262184 LCD262184 LLZ262184 LVV262184 MFR262184 MPN262184 MZJ262184 NJF262184 NTB262184 OCX262184 OMT262184 OWP262184 PGL262184 PQH262184 QAD262184 QJZ262184 QTV262184 RDR262184 RNN262184 RXJ262184 SHF262184 SRB262184 TAX262184 TKT262184 TUP262184 UEL262184 UOH262184 UYD262184 VHZ262184 VRV262184 WBR262184 WLN262184 WVJ262184 B327716 IX327720 ST327720 ACP327720 AML327720 AWH327720 BGD327720 BPZ327720 BZV327720 CJR327720 CTN327720 DDJ327720 DNF327720 DXB327720 EGX327720 EQT327720 FAP327720 FKL327720 FUH327720 GED327720 GNZ327720 GXV327720 HHR327720 HRN327720 IBJ327720 ILF327720 IVB327720 JEX327720 JOT327720 JYP327720 KIL327720 KSH327720 LCD327720 LLZ327720 LVV327720 MFR327720 MPN327720 MZJ327720 NJF327720 NTB327720 OCX327720 OMT327720 OWP327720 PGL327720 PQH327720 QAD327720 QJZ327720 QTV327720 RDR327720 RNN327720 RXJ327720 SHF327720 SRB327720 TAX327720 TKT327720 TUP327720 UEL327720 UOH327720 UYD327720 VHZ327720 VRV327720 WBR327720 WLN327720 WVJ327720 B393252 IX393256 ST393256 ACP393256 AML393256 AWH393256 BGD393256 BPZ393256 BZV393256 CJR393256 CTN393256 DDJ393256 DNF393256 DXB393256 EGX393256 EQT393256 FAP393256 FKL393256 FUH393256 GED393256 GNZ393256 GXV393256 HHR393256 HRN393256 IBJ393256 ILF393256 IVB393256 JEX393256 JOT393256 JYP393256 KIL393256 KSH393256 LCD393256 LLZ393256 LVV393256 MFR393256 MPN393256 MZJ393256 NJF393256 NTB393256 OCX393256 OMT393256 OWP393256 PGL393256 PQH393256 QAD393256 QJZ393256 QTV393256 RDR393256 RNN393256 RXJ393256 SHF393256 SRB393256 TAX393256 TKT393256 TUP393256 UEL393256 UOH393256 UYD393256 VHZ393256 VRV393256 WBR393256 WLN393256 WVJ393256 B458788 IX458792 ST458792 ACP458792 AML458792 AWH458792 BGD458792 BPZ458792 BZV458792 CJR458792 CTN458792 DDJ458792 DNF458792 DXB458792 EGX458792 EQT458792 FAP458792 FKL458792 FUH458792 GED458792 GNZ458792 GXV458792 HHR458792 HRN458792 IBJ458792 ILF458792 IVB458792 JEX458792 JOT458792 JYP458792 KIL458792 KSH458792 LCD458792 LLZ458792 LVV458792 MFR458792 MPN458792 MZJ458792 NJF458792 NTB458792 OCX458792 OMT458792 OWP458792 PGL458792 PQH458792 QAD458792 QJZ458792 QTV458792 RDR458792 RNN458792 RXJ458792 SHF458792 SRB458792 TAX458792 TKT458792 TUP458792 UEL458792 UOH458792 UYD458792 VHZ458792 VRV458792 WBR458792 WLN458792 WVJ458792 B524324 IX524328 ST524328 ACP524328 AML524328 AWH524328 BGD524328 BPZ524328 BZV524328 CJR524328 CTN524328 DDJ524328 DNF524328 DXB524328 EGX524328 EQT524328 FAP524328 FKL524328 FUH524328 GED524328 GNZ524328 GXV524328 HHR524328 HRN524328 IBJ524328 ILF524328 IVB524328 JEX524328 JOT524328 JYP524328 KIL524328 KSH524328 LCD524328 LLZ524328 LVV524328 MFR524328 MPN524328 MZJ524328 NJF524328 NTB524328 OCX524328 OMT524328 OWP524328 PGL524328 PQH524328 QAD524328 QJZ524328 QTV524328 RDR524328 RNN524328 RXJ524328 SHF524328 SRB524328 TAX524328 TKT524328 TUP524328 UEL524328 UOH524328 UYD524328 VHZ524328 VRV524328 WBR524328 WLN524328 WVJ524328 B589860 IX589864 ST589864 ACP589864 AML589864 AWH589864 BGD589864 BPZ589864 BZV589864 CJR589864 CTN589864 DDJ589864 DNF589864 DXB589864 EGX589864 EQT589864 FAP589864 FKL589864 FUH589864 GED589864 GNZ589864 GXV589864 HHR589864 HRN589864 IBJ589864 ILF589864 IVB589864 JEX589864 JOT589864 JYP589864 KIL589864 KSH589864 LCD589864 LLZ589864 LVV589864 MFR589864 MPN589864 MZJ589864 NJF589864 NTB589864 OCX589864 OMT589864 OWP589864 PGL589864 PQH589864 QAD589864 QJZ589864 QTV589864 RDR589864 RNN589864 RXJ589864 SHF589864 SRB589864 TAX589864 TKT589864 TUP589864 UEL589864 UOH589864 UYD589864 VHZ589864 VRV589864 WBR589864 WLN589864 WVJ589864 B655396 IX655400 ST655400 ACP655400 AML655400 AWH655400 BGD655400 BPZ655400 BZV655400 CJR655400 CTN655400 DDJ655400 DNF655400 DXB655400 EGX655400 EQT655400 FAP655400 FKL655400 FUH655400 GED655400 GNZ655400 GXV655400 HHR655400 HRN655400 IBJ655400 ILF655400 IVB655400 JEX655400 JOT655400 JYP655400 KIL655400 KSH655400 LCD655400 LLZ655400 LVV655400 MFR655400 MPN655400 MZJ655400 NJF655400 NTB655400 OCX655400 OMT655400 OWP655400 PGL655400 PQH655400 QAD655400 QJZ655400 QTV655400 RDR655400 RNN655400 RXJ655400 SHF655400 SRB655400 TAX655400 TKT655400 TUP655400 UEL655400 UOH655400 UYD655400 VHZ655400 VRV655400 WBR655400 WLN655400 WVJ655400 B720932 IX720936 ST720936 ACP720936 AML720936 AWH720936 BGD720936 BPZ720936 BZV720936 CJR720936 CTN720936 DDJ720936 DNF720936 DXB720936 EGX720936 EQT720936 FAP720936 FKL720936 FUH720936 GED720936 GNZ720936 GXV720936 HHR720936 HRN720936 IBJ720936 ILF720936 IVB720936 JEX720936 JOT720936 JYP720936 KIL720936 KSH720936 LCD720936 LLZ720936 LVV720936 MFR720936 MPN720936 MZJ720936 NJF720936 NTB720936 OCX720936 OMT720936 OWP720936 PGL720936 PQH720936 QAD720936 QJZ720936 QTV720936 RDR720936 RNN720936 RXJ720936 SHF720936 SRB720936 TAX720936 TKT720936 TUP720936 UEL720936 UOH720936 UYD720936 VHZ720936 VRV720936 WBR720936 WLN720936 WVJ720936 B786468 IX786472 ST786472 ACP786472 AML786472 AWH786472 BGD786472 BPZ786472 BZV786472 CJR786472 CTN786472 DDJ786472 DNF786472 DXB786472 EGX786472 EQT786472 FAP786472 FKL786472 FUH786472 GED786472 GNZ786472 GXV786472 HHR786472 HRN786472 IBJ786472 ILF786472 IVB786472 JEX786472 JOT786472 JYP786472 KIL786472 KSH786472 LCD786472 LLZ786472 LVV786472 MFR786472 MPN786472 MZJ786472 NJF786472 NTB786472 OCX786472 OMT786472 OWP786472 PGL786472 PQH786472 QAD786472 QJZ786472 QTV786472 RDR786472 RNN786472 RXJ786472 SHF786472 SRB786472 TAX786472 TKT786472 TUP786472 UEL786472 UOH786472 UYD786472 VHZ786472 VRV786472 WBR786472 WLN786472 WVJ786472 B852004 IX852008 ST852008 ACP852008 AML852008 AWH852008 BGD852008 BPZ852008 BZV852008 CJR852008 CTN852008 DDJ852008 DNF852008 DXB852008 EGX852008 EQT852008 FAP852008 FKL852008 FUH852008 GED852008 GNZ852008 GXV852008 HHR852008 HRN852008 IBJ852008 ILF852008 IVB852008 JEX852008 JOT852008 JYP852008 KIL852008 KSH852008 LCD852008 LLZ852008 LVV852008 MFR852008 MPN852008 MZJ852008 NJF852008 NTB852008 OCX852008 OMT852008 OWP852008 PGL852008 PQH852008 QAD852008 QJZ852008 QTV852008 RDR852008 RNN852008 RXJ852008 SHF852008 SRB852008 TAX852008 TKT852008 TUP852008 UEL852008 UOH852008 UYD852008 VHZ852008 VRV852008 WBR852008 WLN852008 WVJ852008 B917540 IX917544 ST917544 ACP917544 AML917544 AWH917544 BGD917544 BPZ917544 BZV917544 CJR917544 CTN917544 DDJ917544 DNF917544 DXB917544 EGX917544 EQT917544 FAP917544 FKL917544 FUH917544 GED917544 GNZ917544 GXV917544 HHR917544 HRN917544 IBJ917544 ILF917544 IVB917544 JEX917544 JOT917544 JYP917544 KIL917544 KSH917544 LCD917544 LLZ917544 LVV917544 MFR917544 MPN917544 MZJ917544 NJF917544 NTB917544 OCX917544 OMT917544 OWP917544 PGL917544 PQH917544 QAD917544 QJZ917544 QTV917544 RDR917544 RNN917544 RXJ917544 SHF917544 SRB917544 TAX917544 TKT917544 TUP917544 UEL917544 UOH917544 UYD917544 VHZ917544 VRV917544 WBR917544 WLN917544 WVJ917544 B983076 IX983080 ST983080 ACP983080 AML983080 AWH983080 BGD983080 BPZ983080 BZV983080 CJR983080 CTN983080 DDJ983080 DNF983080 DXB983080 EGX983080 EQT983080 FAP983080 FKL983080 FUH983080 GED983080 GNZ983080 GXV983080 HHR983080 HRN983080 IBJ983080 ILF983080 IVB983080 JEX983080 JOT983080 JYP983080 KIL983080 KSH983080 LCD983080 LLZ983080 LVV983080 MFR983080 MPN983080 MZJ983080 NJF983080 NTB983080 OCX983080 OMT983080 OWP983080 PGL983080 PQH983080 QAD983080 QJZ983080 QTV983080 RDR983080 RNN983080 RXJ983080 SHF983080 SRB983080 TAX983080 TKT983080 TUP983080 UEL983080 UOH983080 UYD983080 VHZ983080 VRV983080">
      <formula1>$J$65:$J$67</formula1>
    </dataValidation>
    <dataValidation type="list" allowBlank="1" showInputMessage="1" showErrorMessage="1" sqref="JE24:JH24 WVK983049:WVN983049 WLO983049:WLR983049 WBS983049:WBV983049 VRW983049:VRZ983049 VIA983049:VID983049 UYE983049:UYH983049 UOI983049:UOL983049 UEM983049:UEP983049 TUQ983049:TUT983049 TKU983049:TKX983049 TAY983049:TBB983049 SRC983049:SRF983049 SHG983049:SHJ983049 RXK983049:RXN983049 RNO983049:RNR983049 RDS983049:RDV983049 QTW983049:QTZ983049 QKA983049:QKD983049 QAE983049:QAH983049 PQI983049:PQL983049 PGM983049:PGP983049 OWQ983049:OWT983049 OMU983049:OMX983049 OCY983049:ODB983049 NTC983049:NTF983049 NJG983049:NJJ983049 MZK983049:MZN983049 MPO983049:MPR983049 MFS983049:MFV983049 LVW983049:LVZ983049 LMA983049:LMD983049 LCE983049:LCH983049 KSI983049:KSL983049 KIM983049:KIP983049 JYQ983049:JYT983049 JOU983049:JOX983049 JEY983049:JFB983049 IVC983049:IVF983049 ILG983049:ILJ983049 IBK983049:IBN983049 HRO983049:HRR983049 HHS983049:HHV983049 GXW983049:GXZ983049 GOA983049:GOD983049 GEE983049:GEH983049 FUI983049:FUL983049 FKM983049:FKP983049 FAQ983049:FAT983049 EQU983049:EQX983049 EGY983049:EHB983049 DXC983049:DXF983049 DNG983049:DNJ983049 DDK983049:DDN983049 CTO983049:CTR983049 CJS983049:CJV983049 BZW983049:BZZ983049 BQA983049:BQD983049 BGE983049:BGH983049 AWI983049:AWL983049 AMM983049:AMP983049 ACQ983049:ACT983049 SU983049:SX983049 IY983049:JB983049 C983045:G983045 WVK917513:WVN917513 WLO917513:WLR917513 WBS917513:WBV917513 VRW917513:VRZ917513 VIA917513:VID917513 UYE917513:UYH917513 UOI917513:UOL917513 UEM917513:UEP917513 TUQ917513:TUT917513 TKU917513:TKX917513 TAY917513:TBB917513 SRC917513:SRF917513 SHG917513:SHJ917513 RXK917513:RXN917513 RNO917513:RNR917513 RDS917513:RDV917513 QTW917513:QTZ917513 QKA917513:QKD917513 QAE917513:QAH917513 PQI917513:PQL917513 PGM917513:PGP917513 OWQ917513:OWT917513 OMU917513:OMX917513 OCY917513:ODB917513 NTC917513:NTF917513 NJG917513:NJJ917513 MZK917513:MZN917513 MPO917513:MPR917513 MFS917513:MFV917513 LVW917513:LVZ917513 LMA917513:LMD917513 LCE917513:LCH917513 KSI917513:KSL917513 KIM917513:KIP917513 JYQ917513:JYT917513 JOU917513:JOX917513 JEY917513:JFB917513 IVC917513:IVF917513 ILG917513:ILJ917513 IBK917513:IBN917513 HRO917513:HRR917513 HHS917513:HHV917513 GXW917513:GXZ917513 GOA917513:GOD917513 GEE917513:GEH917513 FUI917513:FUL917513 FKM917513:FKP917513 FAQ917513:FAT917513 EQU917513:EQX917513 EGY917513:EHB917513 DXC917513:DXF917513 DNG917513:DNJ917513 DDK917513:DDN917513 CTO917513:CTR917513 CJS917513:CJV917513 BZW917513:BZZ917513 BQA917513:BQD917513 BGE917513:BGH917513 AWI917513:AWL917513 AMM917513:AMP917513 ACQ917513:ACT917513 SU917513:SX917513 IY917513:JB917513 C917509:G917509 WVK851977:WVN851977 WLO851977:WLR851977 WBS851977:WBV851977 VRW851977:VRZ851977 VIA851977:VID851977 UYE851977:UYH851977 UOI851977:UOL851977 UEM851977:UEP851977 TUQ851977:TUT851977 TKU851977:TKX851977 TAY851977:TBB851977 SRC851977:SRF851977 SHG851977:SHJ851977 RXK851977:RXN851977 RNO851977:RNR851977 RDS851977:RDV851977 QTW851977:QTZ851977 QKA851977:QKD851977 QAE851977:QAH851977 PQI851977:PQL851977 PGM851977:PGP851977 OWQ851977:OWT851977 OMU851977:OMX851977 OCY851977:ODB851977 NTC851977:NTF851977 NJG851977:NJJ851977 MZK851977:MZN851977 MPO851977:MPR851977 MFS851977:MFV851977 LVW851977:LVZ851977 LMA851977:LMD851977 LCE851977:LCH851977 KSI851977:KSL851977 KIM851977:KIP851977 JYQ851977:JYT851977 JOU851977:JOX851977 JEY851977:JFB851977 IVC851977:IVF851977 ILG851977:ILJ851977 IBK851977:IBN851977 HRO851977:HRR851977 HHS851977:HHV851977 GXW851977:GXZ851977 GOA851977:GOD851977 GEE851977:GEH851977 FUI851977:FUL851977 FKM851977:FKP851977 FAQ851977:FAT851977 EQU851977:EQX851977 EGY851977:EHB851977 DXC851977:DXF851977 DNG851977:DNJ851977 DDK851977:DDN851977 CTO851977:CTR851977 CJS851977:CJV851977 BZW851977:BZZ851977 BQA851977:BQD851977 BGE851977:BGH851977 AWI851977:AWL851977 AMM851977:AMP851977 ACQ851977:ACT851977 SU851977:SX851977 IY851977:JB851977 C851973:G851973 WVK786441:WVN786441 WLO786441:WLR786441 WBS786441:WBV786441 VRW786441:VRZ786441 VIA786441:VID786441 UYE786441:UYH786441 UOI786441:UOL786441 UEM786441:UEP786441 TUQ786441:TUT786441 TKU786441:TKX786441 TAY786441:TBB786441 SRC786441:SRF786441 SHG786441:SHJ786441 RXK786441:RXN786441 RNO786441:RNR786441 RDS786441:RDV786441 QTW786441:QTZ786441 QKA786441:QKD786441 QAE786441:QAH786441 PQI786441:PQL786441 PGM786441:PGP786441 OWQ786441:OWT786441 OMU786441:OMX786441 OCY786441:ODB786441 NTC786441:NTF786441 NJG786441:NJJ786441 MZK786441:MZN786441 MPO786441:MPR786441 MFS786441:MFV786441 LVW786441:LVZ786441 LMA786441:LMD786441 LCE786441:LCH786441 KSI786441:KSL786441 KIM786441:KIP786441 JYQ786441:JYT786441 JOU786441:JOX786441 JEY786441:JFB786441 IVC786441:IVF786441 ILG786441:ILJ786441 IBK786441:IBN786441 HRO786441:HRR786441 HHS786441:HHV786441 GXW786441:GXZ786441 GOA786441:GOD786441 GEE786441:GEH786441 FUI786441:FUL786441 FKM786441:FKP786441 FAQ786441:FAT786441 EQU786441:EQX786441 EGY786441:EHB786441 DXC786441:DXF786441 DNG786441:DNJ786441 DDK786441:DDN786441 CTO786441:CTR786441 CJS786441:CJV786441 BZW786441:BZZ786441 BQA786441:BQD786441 BGE786441:BGH786441 AWI786441:AWL786441 AMM786441:AMP786441 ACQ786441:ACT786441 SU786441:SX786441 IY786441:JB786441 C786437:G786437 WVK720905:WVN720905 WLO720905:WLR720905 WBS720905:WBV720905 VRW720905:VRZ720905 VIA720905:VID720905 UYE720905:UYH720905 UOI720905:UOL720905 UEM720905:UEP720905 TUQ720905:TUT720905 TKU720905:TKX720905 TAY720905:TBB720905 SRC720905:SRF720905 SHG720905:SHJ720905 RXK720905:RXN720905 RNO720905:RNR720905 RDS720905:RDV720905 QTW720905:QTZ720905 QKA720905:QKD720905 QAE720905:QAH720905 PQI720905:PQL720905 PGM720905:PGP720905 OWQ720905:OWT720905 OMU720905:OMX720905 OCY720905:ODB720905 NTC720905:NTF720905 NJG720905:NJJ720905 MZK720905:MZN720905 MPO720905:MPR720905 MFS720905:MFV720905 LVW720905:LVZ720905 LMA720905:LMD720905 LCE720905:LCH720905 KSI720905:KSL720905 KIM720905:KIP720905 JYQ720905:JYT720905 JOU720905:JOX720905 JEY720905:JFB720905 IVC720905:IVF720905 ILG720905:ILJ720905 IBK720905:IBN720905 HRO720905:HRR720905 HHS720905:HHV720905 GXW720905:GXZ720905 GOA720905:GOD720905 GEE720905:GEH720905 FUI720905:FUL720905 FKM720905:FKP720905 FAQ720905:FAT720905 EQU720905:EQX720905 EGY720905:EHB720905 DXC720905:DXF720905 DNG720905:DNJ720905 DDK720905:DDN720905 CTO720905:CTR720905 CJS720905:CJV720905 BZW720905:BZZ720905 BQA720905:BQD720905 BGE720905:BGH720905 AWI720905:AWL720905 AMM720905:AMP720905 ACQ720905:ACT720905 SU720905:SX720905 IY720905:JB720905 C720901:G720901 WVK655369:WVN655369 WLO655369:WLR655369 WBS655369:WBV655369 VRW655369:VRZ655369 VIA655369:VID655369 UYE655369:UYH655369 UOI655369:UOL655369 UEM655369:UEP655369 TUQ655369:TUT655369 TKU655369:TKX655369 TAY655369:TBB655369 SRC655369:SRF655369 SHG655369:SHJ655369 RXK655369:RXN655369 RNO655369:RNR655369 RDS655369:RDV655369 QTW655369:QTZ655369 QKA655369:QKD655369 QAE655369:QAH655369 PQI655369:PQL655369 PGM655369:PGP655369 OWQ655369:OWT655369 OMU655369:OMX655369 OCY655369:ODB655369 NTC655369:NTF655369 NJG655369:NJJ655369 MZK655369:MZN655369 MPO655369:MPR655369 MFS655369:MFV655369 LVW655369:LVZ655369 LMA655369:LMD655369 LCE655369:LCH655369 KSI655369:KSL655369 KIM655369:KIP655369 JYQ655369:JYT655369 JOU655369:JOX655369 JEY655369:JFB655369 IVC655369:IVF655369 ILG655369:ILJ655369 IBK655369:IBN655369 HRO655369:HRR655369 HHS655369:HHV655369 GXW655369:GXZ655369 GOA655369:GOD655369 GEE655369:GEH655369 FUI655369:FUL655369 FKM655369:FKP655369 FAQ655369:FAT655369 EQU655369:EQX655369 EGY655369:EHB655369 DXC655369:DXF655369 DNG655369:DNJ655369 DDK655369:DDN655369 CTO655369:CTR655369 CJS655369:CJV655369 BZW655369:BZZ655369 BQA655369:BQD655369 BGE655369:BGH655369 AWI655369:AWL655369 AMM655369:AMP655369 ACQ655369:ACT655369 SU655369:SX655369 IY655369:JB655369 C655365:G655365 WVK589833:WVN589833 WLO589833:WLR589833 WBS589833:WBV589833 VRW589833:VRZ589833 VIA589833:VID589833 UYE589833:UYH589833 UOI589833:UOL589833 UEM589833:UEP589833 TUQ589833:TUT589833 TKU589833:TKX589833 TAY589833:TBB589833 SRC589833:SRF589833 SHG589833:SHJ589833 RXK589833:RXN589833 RNO589833:RNR589833 RDS589833:RDV589833 QTW589833:QTZ589833 QKA589833:QKD589833 QAE589833:QAH589833 PQI589833:PQL589833 PGM589833:PGP589833 OWQ589833:OWT589833 OMU589833:OMX589833 OCY589833:ODB589833 NTC589833:NTF589833 NJG589833:NJJ589833 MZK589833:MZN589833 MPO589833:MPR589833 MFS589833:MFV589833 LVW589833:LVZ589833 LMA589833:LMD589833 LCE589833:LCH589833 KSI589833:KSL589833 KIM589833:KIP589833 JYQ589833:JYT589833 JOU589833:JOX589833 JEY589833:JFB589833 IVC589833:IVF589833 ILG589833:ILJ589833 IBK589833:IBN589833 HRO589833:HRR589833 HHS589833:HHV589833 GXW589833:GXZ589833 GOA589833:GOD589833 GEE589833:GEH589833 FUI589833:FUL589833 FKM589833:FKP589833 FAQ589833:FAT589833 EQU589833:EQX589833 EGY589833:EHB589833 DXC589833:DXF589833 DNG589833:DNJ589833 DDK589833:DDN589833 CTO589833:CTR589833 CJS589833:CJV589833 BZW589833:BZZ589833 BQA589833:BQD589833 BGE589833:BGH589833 AWI589833:AWL589833 AMM589833:AMP589833 ACQ589833:ACT589833 SU589833:SX589833 IY589833:JB589833 C589829:G589829 WVK524297:WVN524297 WLO524297:WLR524297 WBS524297:WBV524297 VRW524297:VRZ524297 VIA524297:VID524297 UYE524297:UYH524297 UOI524297:UOL524297 UEM524297:UEP524297 TUQ524297:TUT524297 TKU524297:TKX524297 TAY524297:TBB524297 SRC524297:SRF524297 SHG524297:SHJ524297 RXK524297:RXN524297 RNO524297:RNR524297 RDS524297:RDV524297 QTW524297:QTZ524297 QKA524297:QKD524297 QAE524297:QAH524297 PQI524297:PQL524297 PGM524297:PGP524297 OWQ524297:OWT524297 OMU524297:OMX524297 OCY524297:ODB524297 NTC524297:NTF524297 NJG524297:NJJ524297 MZK524297:MZN524297 MPO524297:MPR524297 MFS524297:MFV524297 LVW524297:LVZ524297 LMA524297:LMD524297 LCE524297:LCH524297 KSI524297:KSL524297 KIM524297:KIP524297 JYQ524297:JYT524297 JOU524297:JOX524297 JEY524297:JFB524297 IVC524297:IVF524297 ILG524297:ILJ524297 IBK524297:IBN524297 HRO524297:HRR524297 HHS524297:HHV524297 GXW524297:GXZ524297 GOA524297:GOD524297 GEE524297:GEH524297 FUI524297:FUL524297 FKM524297:FKP524297 FAQ524297:FAT524297 EQU524297:EQX524297 EGY524297:EHB524297 DXC524297:DXF524297 DNG524297:DNJ524297 DDK524297:DDN524297 CTO524297:CTR524297 CJS524297:CJV524297 BZW524297:BZZ524297 BQA524297:BQD524297 BGE524297:BGH524297 AWI524297:AWL524297 AMM524297:AMP524297 ACQ524297:ACT524297 SU524297:SX524297 IY524297:JB524297 C524293:G524293 WVK458761:WVN458761 WLO458761:WLR458761 WBS458761:WBV458761 VRW458761:VRZ458761 VIA458761:VID458761 UYE458761:UYH458761 UOI458761:UOL458761 UEM458761:UEP458761 TUQ458761:TUT458761 TKU458761:TKX458761 TAY458761:TBB458761 SRC458761:SRF458761 SHG458761:SHJ458761 RXK458761:RXN458761 RNO458761:RNR458761 RDS458761:RDV458761 QTW458761:QTZ458761 QKA458761:QKD458761 QAE458761:QAH458761 PQI458761:PQL458761 PGM458761:PGP458761 OWQ458761:OWT458761 OMU458761:OMX458761 OCY458761:ODB458761 NTC458761:NTF458761 NJG458761:NJJ458761 MZK458761:MZN458761 MPO458761:MPR458761 MFS458761:MFV458761 LVW458761:LVZ458761 LMA458761:LMD458761 LCE458761:LCH458761 KSI458761:KSL458761 KIM458761:KIP458761 JYQ458761:JYT458761 JOU458761:JOX458761 JEY458761:JFB458761 IVC458761:IVF458761 ILG458761:ILJ458761 IBK458761:IBN458761 HRO458761:HRR458761 HHS458761:HHV458761 GXW458761:GXZ458761 GOA458761:GOD458761 GEE458761:GEH458761 FUI458761:FUL458761 FKM458761:FKP458761 FAQ458761:FAT458761 EQU458761:EQX458761 EGY458761:EHB458761 DXC458761:DXF458761 DNG458761:DNJ458761 DDK458761:DDN458761 CTO458761:CTR458761 CJS458761:CJV458761 BZW458761:BZZ458761 BQA458761:BQD458761 BGE458761:BGH458761 AWI458761:AWL458761 AMM458761:AMP458761 ACQ458761:ACT458761 SU458761:SX458761 IY458761:JB458761 C458757:G458757 WVK393225:WVN393225 WLO393225:WLR393225 WBS393225:WBV393225 VRW393225:VRZ393225 VIA393225:VID393225 UYE393225:UYH393225 UOI393225:UOL393225 UEM393225:UEP393225 TUQ393225:TUT393225 TKU393225:TKX393225 TAY393225:TBB393225 SRC393225:SRF393225 SHG393225:SHJ393225 RXK393225:RXN393225 RNO393225:RNR393225 RDS393225:RDV393225 QTW393225:QTZ393225 QKA393225:QKD393225 QAE393225:QAH393225 PQI393225:PQL393225 PGM393225:PGP393225 OWQ393225:OWT393225 OMU393225:OMX393225 OCY393225:ODB393225 NTC393225:NTF393225 NJG393225:NJJ393225 MZK393225:MZN393225 MPO393225:MPR393225 MFS393225:MFV393225 LVW393225:LVZ393225 LMA393225:LMD393225 LCE393225:LCH393225 KSI393225:KSL393225 KIM393225:KIP393225 JYQ393225:JYT393225 JOU393225:JOX393225 JEY393225:JFB393225 IVC393225:IVF393225 ILG393225:ILJ393225 IBK393225:IBN393225 HRO393225:HRR393225 HHS393225:HHV393225 GXW393225:GXZ393225 GOA393225:GOD393225 GEE393225:GEH393225 FUI393225:FUL393225 FKM393225:FKP393225 FAQ393225:FAT393225 EQU393225:EQX393225 EGY393225:EHB393225 DXC393225:DXF393225 DNG393225:DNJ393225 DDK393225:DDN393225 CTO393225:CTR393225 CJS393225:CJV393225 BZW393225:BZZ393225 BQA393225:BQD393225 BGE393225:BGH393225 AWI393225:AWL393225 AMM393225:AMP393225 ACQ393225:ACT393225 SU393225:SX393225 IY393225:JB393225 C393221:G393221 WVK327689:WVN327689 WLO327689:WLR327689 WBS327689:WBV327689 VRW327689:VRZ327689 VIA327689:VID327689 UYE327689:UYH327689 UOI327689:UOL327689 UEM327689:UEP327689 TUQ327689:TUT327689 TKU327689:TKX327689 TAY327689:TBB327689 SRC327689:SRF327689 SHG327689:SHJ327689 RXK327689:RXN327689 RNO327689:RNR327689 RDS327689:RDV327689 QTW327689:QTZ327689 QKA327689:QKD327689 QAE327689:QAH327689 PQI327689:PQL327689 PGM327689:PGP327689 OWQ327689:OWT327689 OMU327689:OMX327689 OCY327689:ODB327689 NTC327689:NTF327689 NJG327689:NJJ327689 MZK327689:MZN327689 MPO327689:MPR327689 MFS327689:MFV327689 LVW327689:LVZ327689 LMA327689:LMD327689 LCE327689:LCH327689 KSI327689:KSL327689 KIM327689:KIP327689 JYQ327689:JYT327689 JOU327689:JOX327689 JEY327689:JFB327689 IVC327689:IVF327689 ILG327689:ILJ327689 IBK327689:IBN327689 HRO327689:HRR327689 HHS327689:HHV327689 GXW327689:GXZ327689 GOA327689:GOD327689 GEE327689:GEH327689 FUI327689:FUL327689 FKM327689:FKP327689 FAQ327689:FAT327689 EQU327689:EQX327689 EGY327689:EHB327689 DXC327689:DXF327689 DNG327689:DNJ327689 DDK327689:DDN327689 CTO327689:CTR327689 CJS327689:CJV327689 BZW327689:BZZ327689 BQA327689:BQD327689 BGE327689:BGH327689 AWI327689:AWL327689 AMM327689:AMP327689 ACQ327689:ACT327689 SU327689:SX327689 IY327689:JB327689 C327685:G327685 WVK262153:WVN262153 WLO262153:WLR262153 WBS262153:WBV262153 VRW262153:VRZ262153 VIA262153:VID262153 UYE262153:UYH262153 UOI262153:UOL262153 UEM262153:UEP262153 TUQ262153:TUT262153 TKU262153:TKX262153 TAY262153:TBB262153 SRC262153:SRF262153 SHG262153:SHJ262153 RXK262153:RXN262153 RNO262153:RNR262153 RDS262153:RDV262153 QTW262153:QTZ262153 QKA262153:QKD262153 QAE262153:QAH262153 PQI262153:PQL262153 PGM262153:PGP262153 OWQ262153:OWT262153 OMU262153:OMX262153 OCY262153:ODB262153 NTC262153:NTF262153 NJG262153:NJJ262153 MZK262153:MZN262153 MPO262153:MPR262153 MFS262153:MFV262153 LVW262153:LVZ262153 LMA262153:LMD262153 LCE262153:LCH262153 KSI262153:KSL262153 KIM262153:KIP262153 JYQ262153:JYT262153 JOU262153:JOX262153 JEY262153:JFB262153 IVC262153:IVF262153 ILG262153:ILJ262153 IBK262153:IBN262153 HRO262153:HRR262153 HHS262153:HHV262153 GXW262153:GXZ262153 GOA262153:GOD262153 GEE262153:GEH262153 FUI262153:FUL262153 FKM262153:FKP262153 FAQ262153:FAT262153 EQU262153:EQX262153 EGY262153:EHB262153 DXC262153:DXF262153 DNG262153:DNJ262153 DDK262153:DDN262153 CTO262153:CTR262153 CJS262153:CJV262153 BZW262153:BZZ262153 BQA262153:BQD262153 BGE262153:BGH262153 AWI262153:AWL262153 AMM262153:AMP262153 ACQ262153:ACT262153 SU262153:SX262153 IY262153:JB262153 C262149:G262149 WVK196617:WVN196617 WLO196617:WLR196617 WBS196617:WBV196617 VRW196617:VRZ196617 VIA196617:VID196617 UYE196617:UYH196617 UOI196617:UOL196617 UEM196617:UEP196617 TUQ196617:TUT196617 TKU196617:TKX196617 TAY196617:TBB196617 SRC196617:SRF196617 SHG196617:SHJ196617 RXK196617:RXN196617 RNO196617:RNR196617 RDS196617:RDV196617 QTW196617:QTZ196617 QKA196617:QKD196617 QAE196617:QAH196617 PQI196617:PQL196617 PGM196617:PGP196617 OWQ196617:OWT196617 OMU196617:OMX196617 OCY196617:ODB196617 NTC196617:NTF196617 NJG196617:NJJ196617 MZK196617:MZN196617 MPO196617:MPR196617 MFS196617:MFV196617 LVW196617:LVZ196617 LMA196617:LMD196617 LCE196617:LCH196617 KSI196617:KSL196617 KIM196617:KIP196617 JYQ196617:JYT196617 JOU196617:JOX196617 JEY196617:JFB196617 IVC196617:IVF196617 ILG196617:ILJ196617 IBK196617:IBN196617 HRO196617:HRR196617 HHS196617:HHV196617 GXW196617:GXZ196617 GOA196617:GOD196617 GEE196617:GEH196617 FUI196617:FUL196617 FKM196617:FKP196617 FAQ196617:FAT196617 EQU196617:EQX196617 EGY196617:EHB196617 DXC196617:DXF196617 DNG196617:DNJ196617 DDK196617:DDN196617 CTO196617:CTR196617 CJS196617:CJV196617 BZW196617:BZZ196617 BQA196617:BQD196617 BGE196617:BGH196617 AWI196617:AWL196617 AMM196617:AMP196617 ACQ196617:ACT196617 SU196617:SX196617 IY196617:JB196617 C196613:G196613 WVK131081:WVN131081 WLO131081:WLR131081 WBS131081:WBV131081 VRW131081:VRZ131081 VIA131081:VID131081 UYE131081:UYH131081 UOI131081:UOL131081 UEM131081:UEP131081 TUQ131081:TUT131081 TKU131081:TKX131081 TAY131081:TBB131081 SRC131081:SRF131081 SHG131081:SHJ131081 RXK131081:RXN131081 RNO131081:RNR131081 RDS131081:RDV131081 QTW131081:QTZ131081 QKA131081:QKD131081 QAE131081:QAH131081 PQI131081:PQL131081 PGM131081:PGP131081 OWQ131081:OWT131081 OMU131081:OMX131081 OCY131081:ODB131081 NTC131081:NTF131081 NJG131081:NJJ131081 MZK131081:MZN131081 MPO131081:MPR131081 MFS131081:MFV131081 LVW131081:LVZ131081 LMA131081:LMD131081 LCE131081:LCH131081 KSI131081:KSL131081 KIM131081:KIP131081 JYQ131081:JYT131081 JOU131081:JOX131081 JEY131081:JFB131081 IVC131081:IVF131081 ILG131081:ILJ131081 IBK131081:IBN131081 HRO131081:HRR131081 HHS131081:HHV131081 GXW131081:GXZ131081 GOA131081:GOD131081 GEE131081:GEH131081 FUI131081:FUL131081 FKM131081:FKP131081 FAQ131081:FAT131081 EQU131081:EQX131081 EGY131081:EHB131081 DXC131081:DXF131081 DNG131081:DNJ131081 DDK131081:DDN131081 CTO131081:CTR131081 CJS131081:CJV131081 BZW131081:BZZ131081 BQA131081:BQD131081 BGE131081:BGH131081 AWI131081:AWL131081 AMM131081:AMP131081 ACQ131081:ACT131081 SU131081:SX131081 IY131081:JB131081 C131077:G131077 WVK65545:WVN65545 WLO65545:WLR65545 WBS65545:WBV65545 VRW65545:VRZ65545 VIA65545:VID65545 UYE65545:UYH65545 UOI65545:UOL65545 UEM65545:UEP65545 TUQ65545:TUT65545 TKU65545:TKX65545 TAY65545:TBB65545 SRC65545:SRF65545 SHG65545:SHJ65545 RXK65545:RXN65545 RNO65545:RNR65545 RDS65545:RDV65545 QTW65545:QTZ65545 QKA65545:QKD65545 QAE65545:QAH65545 PQI65545:PQL65545 PGM65545:PGP65545 OWQ65545:OWT65545 OMU65545:OMX65545 OCY65545:ODB65545 NTC65545:NTF65545 NJG65545:NJJ65545 MZK65545:MZN65545 MPO65545:MPR65545 MFS65545:MFV65545 LVW65545:LVZ65545 LMA65545:LMD65545 LCE65545:LCH65545 KSI65545:KSL65545 KIM65545:KIP65545 JYQ65545:JYT65545 JOU65545:JOX65545 JEY65545:JFB65545 IVC65545:IVF65545 ILG65545:ILJ65545 IBK65545:IBN65545 HRO65545:HRR65545 HHS65545:HHV65545 GXW65545:GXZ65545 GOA65545:GOD65545 GEE65545:GEH65545 FUI65545:FUL65545 FKM65545:FKP65545 FAQ65545:FAT65545 EQU65545:EQX65545 EGY65545:EHB65545 DXC65545:DXF65545 DNG65545:DNJ65545 DDK65545:DDN65545 CTO65545:CTR65545 CJS65545:CJV65545 BZW65545:BZZ65545 BQA65545:BQD65545 BGE65545:BGH65545 AWI65545:AWL65545 AMM65545:AMP65545 ACQ65545:ACT65545 SU65545:SX65545 IY65545:JB65545 C65541:G65541 WVK9:WVN9 WLO9:WLR9 WBS9:WBV9 VRW9:VRZ9 VIA9:VID9 UYE9:UYH9 UOI9:UOL9 UEM9:UEP9 TUQ9:TUT9 TKU9:TKX9 TAY9:TBB9 SRC9:SRF9 SHG9:SHJ9 RXK9:RXN9 RNO9:RNR9 RDS9:RDV9 QTW9:QTZ9 QKA9:QKD9 QAE9:QAH9 PQI9:PQL9 PGM9:PGP9 OWQ9:OWT9 OMU9:OMX9 OCY9:ODB9 NTC9:NTF9 NJG9:NJJ9 MZK9:MZN9 MPO9:MPR9 MFS9:MFV9 LVW9:LVZ9 LMA9:LMD9 LCE9:LCH9 KSI9:KSL9 KIM9:KIP9 JYQ9:JYT9 JOU9:JOX9 JEY9:JFB9 IVC9:IVF9 ILG9:ILJ9 IBK9:IBN9 HRO9:HRR9 HHS9:HHV9 GXW9:GXZ9 GOA9:GOD9 GEE9:GEH9 FUI9:FUL9 FKM9:FKP9 FAQ9:FAT9 EQU9:EQX9 EGY9:EHB9 DXC9:DXF9 DNG9:DNJ9 DDK9:DDN9 CTO9:CTR9 CJS9:CJV9 BZW9:BZZ9 BQA9:BQD9 BGE9:BGH9 AWI9:AWL9 AMM9:AMP9 ACQ9:ACT9 SU9:SX9 IY9:JB9 AMS24:AMV24 WVQ983057:WVT983057 WLU983057:WLX983057 WBY983057:WCB983057 VSC983057:VSF983057 VIG983057:VIJ983057 UYK983057:UYN983057 UOO983057:UOR983057 UES983057:UEV983057 TUW983057:TUZ983057 TLA983057:TLD983057 TBE983057:TBH983057 SRI983057:SRL983057 SHM983057:SHP983057 RXQ983057:RXT983057 RNU983057:RNX983057 RDY983057:REB983057 QUC983057:QUF983057 QKG983057:QKJ983057 QAK983057:QAN983057 PQO983057:PQR983057 PGS983057:PGV983057 OWW983057:OWZ983057 ONA983057:OND983057 ODE983057:ODH983057 NTI983057:NTL983057 NJM983057:NJP983057 MZQ983057:MZT983057 MPU983057:MPX983057 MFY983057:MGB983057 LWC983057:LWF983057 LMG983057:LMJ983057 LCK983057:LCN983057 KSO983057:KSR983057 KIS983057:KIV983057 JYW983057:JYZ983057 JPA983057:JPD983057 JFE983057:JFH983057 IVI983057:IVL983057 ILM983057:ILP983057 IBQ983057:IBT983057 HRU983057:HRX983057 HHY983057:HIB983057 GYC983057:GYF983057 GOG983057:GOJ983057 GEK983057:GEN983057 FUO983057:FUR983057 FKS983057:FKV983057 FAW983057:FAZ983057 ERA983057:ERD983057 EHE983057:EHH983057 DXI983057:DXL983057 DNM983057:DNP983057 DDQ983057:DDT983057 CTU983057:CTX983057 CJY983057:CKB983057 CAC983057:CAF983057 BQG983057:BQJ983057 BGK983057:BGN983057 AWO983057:AWR983057 AMS983057:AMV983057 ACW983057:ACZ983057 TA983057:TD983057 JE983057:JH983057 J983057:M983057 WVQ917521:WVT917521 WLU917521:WLX917521 WBY917521:WCB917521 VSC917521:VSF917521 VIG917521:VIJ917521 UYK917521:UYN917521 UOO917521:UOR917521 UES917521:UEV917521 TUW917521:TUZ917521 TLA917521:TLD917521 TBE917521:TBH917521 SRI917521:SRL917521 SHM917521:SHP917521 RXQ917521:RXT917521 RNU917521:RNX917521 RDY917521:REB917521 QUC917521:QUF917521 QKG917521:QKJ917521 QAK917521:QAN917521 PQO917521:PQR917521 PGS917521:PGV917521 OWW917521:OWZ917521 ONA917521:OND917521 ODE917521:ODH917521 NTI917521:NTL917521 NJM917521:NJP917521 MZQ917521:MZT917521 MPU917521:MPX917521 MFY917521:MGB917521 LWC917521:LWF917521 LMG917521:LMJ917521 LCK917521:LCN917521 KSO917521:KSR917521 KIS917521:KIV917521 JYW917521:JYZ917521 JPA917521:JPD917521 JFE917521:JFH917521 IVI917521:IVL917521 ILM917521:ILP917521 IBQ917521:IBT917521 HRU917521:HRX917521 HHY917521:HIB917521 GYC917521:GYF917521 GOG917521:GOJ917521 GEK917521:GEN917521 FUO917521:FUR917521 FKS917521:FKV917521 FAW917521:FAZ917521 ERA917521:ERD917521 EHE917521:EHH917521 DXI917521:DXL917521 DNM917521:DNP917521 DDQ917521:DDT917521 CTU917521:CTX917521 CJY917521:CKB917521 CAC917521:CAF917521 BQG917521:BQJ917521 BGK917521:BGN917521 AWO917521:AWR917521 AMS917521:AMV917521 ACW917521:ACZ917521 TA917521:TD917521 JE917521:JH917521 J917521:M917521 WVQ851985:WVT851985 WLU851985:WLX851985 WBY851985:WCB851985 VSC851985:VSF851985 VIG851985:VIJ851985 UYK851985:UYN851985 UOO851985:UOR851985 UES851985:UEV851985 TUW851985:TUZ851985 TLA851985:TLD851985 TBE851985:TBH851985 SRI851985:SRL851985 SHM851985:SHP851985 RXQ851985:RXT851985 RNU851985:RNX851985 RDY851985:REB851985 QUC851985:QUF851985 QKG851985:QKJ851985 QAK851985:QAN851985 PQO851985:PQR851985 PGS851985:PGV851985 OWW851985:OWZ851985 ONA851985:OND851985 ODE851985:ODH851985 NTI851985:NTL851985 NJM851985:NJP851985 MZQ851985:MZT851985 MPU851985:MPX851985 MFY851985:MGB851985 LWC851985:LWF851985 LMG851985:LMJ851985 LCK851985:LCN851985 KSO851985:KSR851985 KIS851985:KIV851985 JYW851985:JYZ851985 JPA851985:JPD851985 JFE851985:JFH851985 IVI851985:IVL851985 ILM851985:ILP851985 IBQ851985:IBT851985 HRU851985:HRX851985 HHY851985:HIB851985 GYC851985:GYF851985 GOG851985:GOJ851985 GEK851985:GEN851985 FUO851985:FUR851985 FKS851985:FKV851985 FAW851985:FAZ851985 ERA851985:ERD851985 EHE851985:EHH851985 DXI851985:DXL851985 DNM851985:DNP851985 DDQ851985:DDT851985 CTU851985:CTX851985 CJY851985:CKB851985 CAC851985:CAF851985 BQG851985:BQJ851985 BGK851985:BGN851985 AWO851985:AWR851985 AMS851985:AMV851985 ACW851985:ACZ851985 TA851985:TD851985 JE851985:JH851985 J851985:M851985 WVQ786449:WVT786449 WLU786449:WLX786449 WBY786449:WCB786449 VSC786449:VSF786449 VIG786449:VIJ786449 UYK786449:UYN786449 UOO786449:UOR786449 UES786449:UEV786449 TUW786449:TUZ786449 TLA786449:TLD786449 TBE786449:TBH786449 SRI786449:SRL786449 SHM786449:SHP786449 RXQ786449:RXT786449 RNU786449:RNX786449 RDY786449:REB786449 QUC786449:QUF786449 QKG786449:QKJ786449 QAK786449:QAN786449 PQO786449:PQR786449 PGS786449:PGV786449 OWW786449:OWZ786449 ONA786449:OND786449 ODE786449:ODH786449 NTI786449:NTL786449 NJM786449:NJP786449 MZQ786449:MZT786449 MPU786449:MPX786449 MFY786449:MGB786449 LWC786449:LWF786449 LMG786449:LMJ786449 LCK786449:LCN786449 KSO786449:KSR786449 KIS786449:KIV786449 JYW786449:JYZ786449 JPA786449:JPD786449 JFE786449:JFH786449 IVI786449:IVL786449 ILM786449:ILP786449 IBQ786449:IBT786449 HRU786449:HRX786449 HHY786449:HIB786449 GYC786449:GYF786449 GOG786449:GOJ786449 GEK786449:GEN786449 FUO786449:FUR786449 FKS786449:FKV786449 FAW786449:FAZ786449 ERA786449:ERD786449 EHE786449:EHH786449 DXI786449:DXL786449 DNM786449:DNP786449 DDQ786449:DDT786449 CTU786449:CTX786449 CJY786449:CKB786449 CAC786449:CAF786449 BQG786449:BQJ786449 BGK786449:BGN786449 AWO786449:AWR786449 AMS786449:AMV786449 ACW786449:ACZ786449 TA786449:TD786449 JE786449:JH786449 J786449:M786449 WVQ720913:WVT720913 WLU720913:WLX720913 WBY720913:WCB720913 VSC720913:VSF720913 VIG720913:VIJ720913 UYK720913:UYN720913 UOO720913:UOR720913 UES720913:UEV720913 TUW720913:TUZ720913 TLA720913:TLD720913 TBE720913:TBH720913 SRI720913:SRL720913 SHM720913:SHP720913 RXQ720913:RXT720913 RNU720913:RNX720913 RDY720913:REB720913 QUC720913:QUF720913 QKG720913:QKJ720913 QAK720913:QAN720913 PQO720913:PQR720913 PGS720913:PGV720913 OWW720913:OWZ720913 ONA720913:OND720913 ODE720913:ODH720913 NTI720913:NTL720913 NJM720913:NJP720913 MZQ720913:MZT720913 MPU720913:MPX720913 MFY720913:MGB720913 LWC720913:LWF720913 LMG720913:LMJ720913 LCK720913:LCN720913 KSO720913:KSR720913 KIS720913:KIV720913 JYW720913:JYZ720913 JPA720913:JPD720913 JFE720913:JFH720913 IVI720913:IVL720913 ILM720913:ILP720913 IBQ720913:IBT720913 HRU720913:HRX720913 HHY720913:HIB720913 GYC720913:GYF720913 GOG720913:GOJ720913 GEK720913:GEN720913 FUO720913:FUR720913 FKS720913:FKV720913 FAW720913:FAZ720913 ERA720913:ERD720913 EHE720913:EHH720913 DXI720913:DXL720913 DNM720913:DNP720913 DDQ720913:DDT720913 CTU720913:CTX720913 CJY720913:CKB720913 CAC720913:CAF720913 BQG720913:BQJ720913 BGK720913:BGN720913 AWO720913:AWR720913 AMS720913:AMV720913 ACW720913:ACZ720913 TA720913:TD720913 JE720913:JH720913 J720913:M720913 WVQ655377:WVT655377 WLU655377:WLX655377 WBY655377:WCB655377 VSC655377:VSF655377 VIG655377:VIJ655377 UYK655377:UYN655377 UOO655377:UOR655377 UES655377:UEV655377 TUW655377:TUZ655377 TLA655377:TLD655377 TBE655377:TBH655377 SRI655377:SRL655377 SHM655377:SHP655377 RXQ655377:RXT655377 RNU655377:RNX655377 RDY655377:REB655377 QUC655377:QUF655377 QKG655377:QKJ655377 QAK655377:QAN655377 PQO655377:PQR655377 PGS655377:PGV655377 OWW655377:OWZ655377 ONA655377:OND655377 ODE655377:ODH655377 NTI655377:NTL655377 NJM655377:NJP655377 MZQ655377:MZT655377 MPU655377:MPX655377 MFY655377:MGB655377 LWC655377:LWF655377 LMG655377:LMJ655377 LCK655377:LCN655377 KSO655377:KSR655377 KIS655377:KIV655377 JYW655377:JYZ655377 JPA655377:JPD655377 JFE655377:JFH655377 IVI655377:IVL655377 ILM655377:ILP655377 IBQ655377:IBT655377 HRU655377:HRX655377 HHY655377:HIB655377 GYC655377:GYF655377 GOG655377:GOJ655377 GEK655377:GEN655377 FUO655377:FUR655377 FKS655377:FKV655377 FAW655377:FAZ655377 ERA655377:ERD655377 EHE655377:EHH655377 DXI655377:DXL655377 DNM655377:DNP655377 DDQ655377:DDT655377 CTU655377:CTX655377 CJY655377:CKB655377 CAC655377:CAF655377 BQG655377:BQJ655377 BGK655377:BGN655377 AWO655377:AWR655377 AMS655377:AMV655377 ACW655377:ACZ655377 TA655377:TD655377 JE655377:JH655377 J655377:M655377 WVQ589841:WVT589841 WLU589841:WLX589841 WBY589841:WCB589841 VSC589841:VSF589841 VIG589841:VIJ589841 UYK589841:UYN589841 UOO589841:UOR589841 UES589841:UEV589841 TUW589841:TUZ589841 TLA589841:TLD589841 TBE589841:TBH589841 SRI589841:SRL589841 SHM589841:SHP589841 RXQ589841:RXT589841 RNU589841:RNX589841 RDY589841:REB589841 QUC589841:QUF589841 QKG589841:QKJ589841 QAK589841:QAN589841 PQO589841:PQR589841 PGS589841:PGV589841 OWW589841:OWZ589841 ONA589841:OND589841 ODE589841:ODH589841 NTI589841:NTL589841 NJM589841:NJP589841 MZQ589841:MZT589841 MPU589841:MPX589841 MFY589841:MGB589841 LWC589841:LWF589841 LMG589841:LMJ589841 LCK589841:LCN589841 KSO589841:KSR589841 KIS589841:KIV589841 JYW589841:JYZ589841 JPA589841:JPD589841 JFE589841:JFH589841 IVI589841:IVL589841 ILM589841:ILP589841 IBQ589841:IBT589841 HRU589841:HRX589841 HHY589841:HIB589841 GYC589841:GYF589841 GOG589841:GOJ589841 GEK589841:GEN589841 FUO589841:FUR589841 FKS589841:FKV589841 FAW589841:FAZ589841 ERA589841:ERD589841 EHE589841:EHH589841 DXI589841:DXL589841 DNM589841:DNP589841 DDQ589841:DDT589841 CTU589841:CTX589841 CJY589841:CKB589841 CAC589841:CAF589841 BQG589841:BQJ589841 BGK589841:BGN589841 AWO589841:AWR589841 AMS589841:AMV589841 ACW589841:ACZ589841 TA589841:TD589841 JE589841:JH589841 J589841:M589841 WVQ524305:WVT524305 WLU524305:WLX524305 WBY524305:WCB524305 VSC524305:VSF524305 VIG524305:VIJ524305 UYK524305:UYN524305 UOO524305:UOR524305 UES524305:UEV524305 TUW524305:TUZ524305 TLA524305:TLD524305 TBE524305:TBH524305 SRI524305:SRL524305 SHM524305:SHP524305 RXQ524305:RXT524305 RNU524305:RNX524305 RDY524305:REB524305 QUC524305:QUF524305 QKG524305:QKJ524305 QAK524305:QAN524305 PQO524305:PQR524305 PGS524305:PGV524305 OWW524305:OWZ524305 ONA524305:OND524305 ODE524305:ODH524305 NTI524305:NTL524305 NJM524305:NJP524305 MZQ524305:MZT524305 MPU524305:MPX524305 MFY524305:MGB524305 LWC524305:LWF524305 LMG524305:LMJ524305 LCK524305:LCN524305 KSO524305:KSR524305 KIS524305:KIV524305 JYW524305:JYZ524305 JPA524305:JPD524305 JFE524305:JFH524305 IVI524305:IVL524305 ILM524305:ILP524305 IBQ524305:IBT524305 HRU524305:HRX524305 HHY524305:HIB524305 GYC524305:GYF524305 GOG524305:GOJ524305 GEK524305:GEN524305 FUO524305:FUR524305 FKS524305:FKV524305 FAW524305:FAZ524305 ERA524305:ERD524305 EHE524305:EHH524305 DXI524305:DXL524305 DNM524305:DNP524305 DDQ524305:DDT524305 CTU524305:CTX524305 CJY524305:CKB524305 CAC524305:CAF524305 BQG524305:BQJ524305 BGK524305:BGN524305 AWO524305:AWR524305 AMS524305:AMV524305 ACW524305:ACZ524305 TA524305:TD524305 JE524305:JH524305 J524305:M524305 WVQ458769:WVT458769 WLU458769:WLX458769 WBY458769:WCB458769 VSC458769:VSF458769 VIG458769:VIJ458769 UYK458769:UYN458769 UOO458769:UOR458769 UES458769:UEV458769 TUW458769:TUZ458769 TLA458769:TLD458769 TBE458769:TBH458769 SRI458769:SRL458769 SHM458769:SHP458769 RXQ458769:RXT458769 RNU458769:RNX458769 RDY458769:REB458769 QUC458769:QUF458769 QKG458769:QKJ458769 QAK458769:QAN458769 PQO458769:PQR458769 PGS458769:PGV458769 OWW458769:OWZ458769 ONA458769:OND458769 ODE458769:ODH458769 NTI458769:NTL458769 NJM458769:NJP458769 MZQ458769:MZT458769 MPU458769:MPX458769 MFY458769:MGB458769 LWC458769:LWF458769 LMG458769:LMJ458769 LCK458769:LCN458769 KSO458769:KSR458769 KIS458769:KIV458769 JYW458769:JYZ458769 JPA458769:JPD458769 JFE458769:JFH458769 IVI458769:IVL458769 ILM458769:ILP458769 IBQ458769:IBT458769 HRU458769:HRX458769 HHY458769:HIB458769 GYC458769:GYF458769 GOG458769:GOJ458769 GEK458769:GEN458769 FUO458769:FUR458769 FKS458769:FKV458769 FAW458769:FAZ458769 ERA458769:ERD458769 EHE458769:EHH458769 DXI458769:DXL458769 DNM458769:DNP458769 DDQ458769:DDT458769 CTU458769:CTX458769 CJY458769:CKB458769 CAC458769:CAF458769 BQG458769:BQJ458769 BGK458769:BGN458769 AWO458769:AWR458769 AMS458769:AMV458769 ACW458769:ACZ458769 TA458769:TD458769 JE458769:JH458769 J458769:M458769 WVQ393233:WVT393233 WLU393233:WLX393233 WBY393233:WCB393233 VSC393233:VSF393233 VIG393233:VIJ393233 UYK393233:UYN393233 UOO393233:UOR393233 UES393233:UEV393233 TUW393233:TUZ393233 TLA393233:TLD393233 TBE393233:TBH393233 SRI393233:SRL393233 SHM393233:SHP393233 RXQ393233:RXT393233 RNU393233:RNX393233 RDY393233:REB393233 QUC393233:QUF393233 QKG393233:QKJ393233 QAK393233:QAN393233 PQO393233:PQR393233 PGS393233:PGV393233 OWW393233:OWZ393233 ONA393233:OND393233 ODE393233:ODH393233 NTI393233:NTL393233 NJM393233:NJP393233 MZQ393233:MZT393233 MPU393233:MPX393233 MFY393233:MGB393233 LWC393233:LWF393233 LMG393233:LMJ393233 LCK393233:LCN393233 KSO393233:KSR393233 KIS393233:KIV393233 JYW393233:JYZ393233 JPA393233:JPD393233 JFE393233:JFH393233 IVI393233:IVL393233 ILM393233:ILP393233 IBQ393233:IBT393233 HRU393233:HRX393233 HHY393233:HIB393233 GYC393233:GYF393233 GOG393233:GOJ393233 GEK393233:GEN393233 FUO393233:FUR393233 FKS393233:FKV393233 FAW393233:FAZ393233 ERA393233:ERD393233 EHE393233:EHH393233 DXI393233:DXL393233 DNM393233:DNP393233 DDQ393233:DDT393233 CTU393233:CTX393233 CJY393233:CKB393233 CAC393233:CAF393233 BQG393233:BQJ393233 BGK393233:BGN393233 AWO393233:AWR393233 AMS393233:AMV393233 ACW393233:ACZ393233 TA393233:TD393233 JE393233:JH393233 J393233:M393233 WVQ327697:WVT327697 WLU327697:WLX327697 WBY327697:WCB327697 VSC327697:VSF327697 VIG327697:VIJ327697 UYK327697:UYN327697 UOO327697:UOR327697 UES327697:UEV327697 TUW327697:TUZ327697 TLA327697:TLD327697 TBE327697:TBH327697 SRI327697:SRL327697 SHM327697:SHP327697 RXQ327697:RXT327697 RNU327697:RNX327697 RDY327697:REB327697 QUC327697:QUF327697 QKG327697:QKJ327697 QAK327697:QAN327697 PQO327697:PQR327697 PGS327697:PGV327697 OWW327697:OWZ327697 ONA327697:OND327697 ODE327697:ODH327697 NTI327697:NTL327697 NJM327697:NJP327697 MZQ327697:MZT327697 MPU327697:MPX327697 MFY327697:MGB327697 LWC327697:LWF327697 LMG327697:LMJ327697 LCK327697:LCN327697 KSO327697:KSR327697 KIS327697:KIV327697 JYW327697:JYZ327697 JPA327697:JPD327697 JFE327697:JFH327697 IVI327697:IVL327697 ILM327697:ILP327697 IBQ327697:IBT327697 HRU327697:HRX327697 HHY327697:HIB327697 GYC327697:GYF327697 GOG327697:GOJ327697 GEK327697:GEN327697 FUO327697:FUR327697 FKS327697:FKV327697 FAW327697:FAZ327697 ERA327697:ERD327697 EHE327697:EHH327697 DXI327697:DXL327697 DNM327697:DNP327697 DDQ327697:DDT327697 CTU327697:CTX327697 CJY327697:CKB327697 CAC327697:CAF327697 BQG327697:BQJ327697 BGK327697:BGN327697 AWO327697:AWR327697 AMS327697:AMV327697 ACW327697:ACZ327697 TA327697:TD327697 JE327697:JH327697 J327697:M327697 WVQ262161:WVT262161 WLU262161:WLX262161 WBY262161:WCB262161 VSC262161:VSF262161 VIG262161:VIJ262161 UYK262161:UYN262161 UOO262161:UOR262161 UES262161:UEV262161 TUW262161:TUZ262161 TLA262161:TLD262161 TBE262161:TBH262161 SRI262161:SRL262161 SHM262161:SHP262161 RXQ262161:RXT262161 RNU262161:RNX262161 RDY262161:REB262161 QUC262161:QUF262161 QKG262161:QKJ262161 QAK262161:QAN262161 PQO262161:PQR262161 PGS262161:PGV262161 OWW262161:OWZ262161 ONA262161:OND262161 ODE262161:ODH262161 NTI262161:NTL262161 NJM262161:NJP262161 MZQ262161:MZT262161 MPU262161:MPX262161 MFY262161:MGB262161 LWC262161:LWF262161 LMG262161:LMJ262161 LCK262161:LCN262161 KSO262161:KSR262161 KIS262161:KIV262161 JYW262161:JYZ262161 JPA262161:JPD262161 JFE262161:JFH262161 IVI262161:IVL262161 ILM262161:ILP262161 IBQ262161:IBT262161 HRU262161:HRX262161 HHY262161:HIB262161 GYC262161:GYF262161 GOG262161:GOJ262161 GEK262161:GEN262161 FUO262161:FUR262161 FKS262161:FKV262161 FAW262161:FAZ262161 ERA262161:ERD262161 EHE262161:EHH262161 DXI262161:DXL262161 DNM262161:DNP262161 DDQ262161:DDT262161 CTU262161:CTX262161 CJY262161:CKB262161 CAC262161:CAF262161 BQG262161:BQJ262161 BGK262161:BGN262161 AWO262161:AWR262161 AMS262161:AMV262161 ACW262161:ACZ262161 TA262161:TD262161 JE262161:JH262161 J262161:M262161 WVQ196625:WVT196625 WLU196625:WLX196625 WBY196625:WCB196625 VSC196625:VSF196625 VIG196625:VIJ196625 UYK196625:UYN196625 UOO196625:UOR196625 UES196625:UEV196625 TUW196625:TUZ196625 TLA196625:TLD196625 TBE196625:TBH196625 SRI196625:SRL196625 SHM196625:SHP196625 RXQ196625:RXT196625 RNU196625:RNX196625 RDY196625:REB196625 QUC196625:QUF196625 QKG196625:QKJ196625 QAK196625:QAN196625 PQO196625:PQR196625 PGS196625:PGV196625 OWW196625:OWZ196625 ONA196625:OND196625 ODE196625:ODH196625 NTI196625:NTL196625 NJM196625:NJP196625 MZQ196625:MZT196625 MPU196625:MPX196625 MFY196625:MGB196625 LWC196625:LWF196625 LMG196625:LMJ196625 LCK196625:LCN196625 KSO196625:KSR196625 KIS196625:KIV196625 JYW196625:JYZ196625 JPA196625:JPD196625 JFE196625:JFH196625 IVI196625:IVL196625 ILM196625:ILP196625 IBQ196625:IBT196625 HRU196625:HRX196625 HHY196625:HIB196625 GYC196625:GYF196625 GOG196625:GOJ196625 GEK196625:GEN196625 FUO196625:FUR196625 FKS196625:FKV196625 FAW196625:FAZ196625 ERA196625:ERD196625 EHE196625:EHH196625 DXI196625:DXL196625 DNM196625:DNP196625 DDQ196625:DDT196625 CTU196625:CTX196625 CJY196625:CKB196625 CAC196625:CAF196625 BQG196625:BQJ196625 BGK196625:BGN196625 AWO196625:AWR196625 AMS196625:AMV196625 ACW196625:ACZ196625 TA196625:TD196625 JE196625:JH196625 J196625:M196625 WVQ131089:WVT131089 WLU131089:WLX131089 WBY131089:WCB131089 VSC131089:VSF131089 VIG131089:VIJ131089 UYK131089:UYN131089 UOO131089:UOR131089 UES131089:UEV131089 TUW131089:TUZ131089 TLA131089:TLD131089 TBE131089:TBH131089 SRI131089:SRL131089 SHM131089:SHP131089 RXQ131089:RXT131089 RNU131089:RNX131089 RDY131089:REB131089 QUC131089:QUF131089 QKG131089:QKJ131089 QAK131089:QAN131089 PQO131089:PQR131089 PGS131089:PGV131089 OWW131089:OWZ131089 ONA131089:OND131089 ODE131089:ODH131089 NTI131089:NTL131089 NJM131089:NJP131089 MZQ131089:MZT131089 MPU131089:MPX131089 MFY131089:MGB131089 LWC131089:LWF131089 LMG131089:LMJ131089 LCK131089:LCN131089 KSO131089:KSR131089 KIS131089:KIV131089 JYW131089:JYZ131089 JPA131089:JPD131089 JFE131089:JFH131089 IVI131089:IVL131089 ILM131089:ILP131089 IBQ131089:IBT131089 HRU131089:HRX131089 HHY131089:HIB131089 GYC131089:GYF131089 GOG131089:GOJ131089 GEK131089:GEN131089 FUO131089:FUR131089 FKS131089:FKV131089 FAW131089:FAZ131089 ERA131089:ERD131089 EHE131089:EHH131089 DXI131089:DXL131089 DNM131089:DNP131089 DDQ131089:DDT131089 CTU131089:CTX131089 CJY131089:CKB131089 CAC131089:CAF131089 BQG131089:BQJ131089 BGK131089:BGN131089 AWO131089:AWR131089 AMS131089:AMV131089 ACW131089:ACZ131089 TA131089:TD131089 JE131089:JH131089 J131089:M131089 WVQ65553:WVT65553 WLU65553:WLX65553 WBY65553:WCB65553 VSC65553:VSF65553 VIG65553:VIJ65553 UYK65553:UYN65553 UOO65553:UOR65553 UES65553:UEV65553 TUW65553:TUZ65553 TLA65553:TLD65553 TBE65553:TBH65553 SRI65553:SRL65553 SHM65553:SHP65553 RXQ65553:RXT65553 RNU65553:RNX65553 RDY65553:REB65553 QUC65553:QUF65553 QKG65553:QKJ65553 QAK65553:QAN65553 PQO65553:PQR65553 PGS65553:PGV65553 OWW65553:OWZ65553 ONA65553:OND65553 ODE65553:ODH65553 NTI65553:NTL65553 NJM65553:NJP65553 MZQ65553:MZT65553 MPU65553:MPX65553 MFY65553:MGB65553 LWC65553:LWF65553 LMG65553:LMJ65553 LCK65553:LCN65553 KSO65553:KSR65553 KIS65553:KIV65553 JYW65553:JYZ65553 JPA65553:JPD65553 JFE65553:JFH65553 IVI65553:IVL65553 ILM65553:ILP65553 IBQ65553:IBT65553 HRU65553:HRX65553 HHY65553:HIB65553 GYC65553:GYF65553 GOG65553:GOJ65553 GEK65553:GEN65553 FUO65553:FUR65553 FKS65553:FKV65553 FAW65553:FAZ65553 ERA65553:ERD65553 EHE65553:EHH65553 DXI65553:DXL65553 DNM65553:DNP65553 DDQ65553:DDT65553 CTU65553:CTX65553 CJY65553:CKB65553 CAC65553:CAF65553 BQG65553:BQJ65553 BGK65553:BGN65553 AWO65553:AWR65553 AMS65553:AMV65553 ACW65553:ACZ65553 TA65553:TD65553 JE65553:JH65553 J65553:M65553 WVQ19:WVT19 WLU19:WLX19 WBY19:WCB19 VSC19:VSF19 VIG19:VIJ19 UYK19:UYN19 UOO19:UOR19 UES19:UEV19 TUW19:TUZ19 TLA19:TLD19 TBE19:TBH19 SRI19:SRL19 SHM19:SHP19 RXQ19:RXT19 RNU19:RNX19 RDY19:REB19 QUC19:QUF19 QKG19:QKJ19 QAK19:QAN19 PQO19:PQR19 PGS19:PGV19 OWW19:OWZ19 ONA19:OND19 ODE19:ODH19 NTI19:NTL19 NJM19:NJP19 MZQ19:MZT19 MPU19:MPX19 MFY19:MGB19 LWC19:LWF19 LMG19:LMJ19 LCK19:LCN19 KSO19:KSR19 KIS19:KIV19 JYW19:JYZ19 JPA19:JPD19 JFE19:JFH19 IVI19:IVL19 ILM19:ILP19 IBQ19:IBT19 HRU19:HRX19 HHY19:HIB19 GYC19:GYF19 GOG19:GOJ19 GEK19:GEN19 FUO19:FUR19 FKS19:FKV19 FAW19:FAZ19 ERA19:ERD19 EHE19:EHH19 DXI19:DXL19 DNM19:DNP19 DDQ19:DDT19 CTU19:CTX19 CJY19:CKB19 CAC19:CAF19 BQG19:BQJ19 BGK19:BGN19 AWO19:AWR19 AMS19:AMV19 ACW19:ACZ19 TA19:TD19 JE19:JH19 ACW24:ACZ24 WVQ983055:WVT983055 WLU983055:WLX983055 WBY983055:WCB983055 VSC983055:VSF983055 VIG983055:VIJ983055 UYK983055:UYN983055 UOO983055:UOR983055 UES983055:UEV983055 TUW983055:TUZ983055 TLA983055:TLD983055 TBE983055:TBH983055 SRI983055:SRL983055 SHM983055:SHP983055 RXQ983055:RXT983055 RNU983055:RNX983055 RDY983055:REB983055 QUC983055:QUF983055 QKG983055:QKJ983055 QAK983055:QAN983055 PQO983055:PQR983055 PGS983055:PGV983055 OWW983055:OWZ983055 ONA983055:OND983055 ODE983055:ODH983055 NTI983055:NTL983055 NJM983055:NJP983055 MZQ983055:MZT983055 MPU983055:MPX983055 MFY983055:MGB983055 LWC983055:LWF983055 LMG983055:LMJ983055 LCK983055:LCN983055 KSO983055:KSR983055 KIS983055:KIV983055 JYW983055:JYZ983055 JPA983055:JPD983055 JFE983055:JFH983055 IVI983055:IVL983055 ILM983055:ILP983055 IBQ983055:IBT983055 HRU983055:HRX983055 HHY983055:HIB983055 GYC983055:GYF983055 GOG983055:GOJ983055 GEK983055:GEN983055 FUO983055:FUR983055 FKS983055:FKV983055 FAW983055:FAZ983055 ERA983055:ERD983055 EHE983055:EHH983055 DXI983055:DXL983055 DNM983055:DNP983055 DDQ983055:DDT983055 CTU983055:CTX983055 CJY983055:CKB983055 CAC983055:CAF983055 BQG983055:BQJ983055 BGK983055:BGN983055 AWO983055:AWR983055 AMS983055:AMV983055 ACW983055:ACZ983055 TA983055:TD983055 JE983055:JH983055 J983055:M983055 WVQ917519:WVT917519 WLU917519:WLX917519 WBY917519:WCB917519 VSC917519:VSF917519 VIG917519:VIJ917519 UYK917519:UYN917519 UOO917519:UOR917519 UES917519:UEV917519 TUW917519:TUZ917519 TLA917519:TLD917519 TBE917519:TBH917519 SRI917519:SRL917519 SHM917519:SHP917519 RXQ917519:RXT917519 RNU917519:RNX917519 RDY917519:REB917519 QUC917519:QUF917519 QKG917519:QKJ917519 QAK917519:QAN917519 PQO917519:PQR917519 PGS917519:PGV917519 OWW917519:OWZ917519 ONA917519:OND917519 ODE917519:ODH917519 NTI917519:NTL917519 NJM917519:NJP917519 MZQ917519:MZT917519 MPU917519:MPX917519 MFY917519:MGB917519 LWC917519:LWF917519 LMG917519:LMJ917519 LCK917519:LCN917519 KSO917519:KSR917519 KIS917519:KIV917519 JYW917519:JYZ917519 JPA917519:JPD917519 JFE917519:JFH917519 IVI917519:IVL917519 ILM917519:ILP917519 IBQ917519:IBT917519 HRU917519:HRX917519 HHY917519:HIB917519 GYC917519:GYF917519 GOG917519:GOJ917519 GEK917519:GEN917519 FUO917519:FUR917519 FKS917519:FKV917519 FAW917519:FAZ917519 ERA917519:ERD917519 EHE917519:EHH917519 DXI917519:DXL917519 DNM917519:DNP917519 DDQ917519:DDT917519 CTU917519:CTX917519 CJY917519:CKB917519 CAC917519:CAF917519 BQG917519:BQJ917519 BGK917519:BGN917519 AWO917519:AWR917519 AMS917519:AMV917519 ACW917519:ACZ917519 TA917519:TD917519 JE917519:JH917519 J917519:M917519 WVQ851983:WVT851983 WLU851983:WLX851983 WBY851983:WCB851983 VSC851983:VSF851983 VIG851983:VIJ851983 UYK851983:UYN851983 UOO851983:UOR851983 UES851983:UEV851983 TUW851983:TUZ851983 TLA851983:TLD851983 TBE851983:TBH851983 SRI851983:SRL851983 SHM851983:SHP851983 RXQ851983:RXT851983 RNU851983:RNX851983 RDY851983:REB851983 QUC851983:QUF851983 QKG851983:QKJ851983 QAK851983:QAN851983 PQO851983:PQR851983 PGS851983:PGV851983 OWW851983:OWZ851983 ONA851983:OND851983 ODE851983:ODH851983 NTI851983:NTL851983 NJM851983:NJP851983 MZQ851983:MZT851983 MPU851983:MPX851983 MFY851983:MGB851983 LWC851983:LWF851983 LMG851983:LMJ851983 LCK851983:LCN851983 KSO851983:KSR851983 KIS851983:KIV851983 JYW851983:JYZ851983 JPA851983:JPD851983 JFE851983:JFH851983 IVI851983:IVL851983 ILM851983:ILP851983 IBQ851983:IBT851983 HRU851983:HRX851983 HHY851983:HIB851983 GYC851983:GYF851983 GOG851983:GOJ851983 GEK851983:GEN851983 FUO851983:FUR851983 FKS851983:FKV851983 FAW851983:FAZ851983 ERA851983:ERD851983 EHE851983:EHH851983 DXI851983:DXL851983 DNM851983:DNP851983 DDQ851983:DDT851983 CTU851983:CTX851983 CJY851983:CKB851983 CAC851983:CAF851983 BQG851983:BQJ851983 BGK851983:BGN851983 AWO851983:AWR851983 AMS851983:AMV851983 ACW851983:ACZ851983 TA851983:TD851983 JE851983:JH851983 J851983:M851983 WVQ786447:WVT786447 WLU786447:WLX786447 WBY786447:WCB786447 VSC786447:VSF786447 VIG786447:VIJ786447 UYK786447:UYN786447 UOO786447:UOR786447 UES786447:UEV786447 TUW786447:TUZ786447 TLA786447:TLD786447 TBE786447:TBH786447 SRI786447:SRL786447 SHM786447:SHP786447 RXQ786447:RXT786447 RNU786447:RNX786447 RDY786447:REB786447 QUC786447:QUF786447 QKG786447:QKJ786447 QAK786447:QAN786447 PQO786447:PQR786447 PGS786447:PGV786447 OWW786447:OWZ786447 ONA786447:OND786447 ODE786447:ODH786447 NTI786447:NTL786447 NJM786447:NJP786447 MZQ786447:MZT786447 MPU786447:MPX786447 MFY786447:MGB786447 LWC786447:LWF786447 LMG786447:LMJ786447 LCK786447:LCN786447 KSO786447:KSR786447 KIS786447:KIV786447 JYW786447:JYZ786447 JPA786447:JPD786447 JFE786447:JFH786447 IVI786447:IVL786447 ILM786447:ILP786447 IBQ786447:IBT786447 HRU786447:HRX786447 HHY786447:HIB786447 GYC786447:GYF786447 GOG786447:GOJ786447 GEK786447:GEN786447 FUO786447:FUR786447 FKS786447:FKV786447 FAW786447:FAZ786447 ERA786447:ERD786447 EHE786447:EHH786447 DXI786447:DXL786447 DNM786447:DNP786447 DDQ786447:DDT786447 CTU786447:CTX786447 CJY786447:CKB786447 CAC786447:CAF786447 BQG786447:BQJ786447 BGK786447:BGN786447 AWO786447:AWR786447 AMS786447:AMV786447 ACW786447:ACZ786447 TA786447:TD786447 JE786447:JH786447 J786447:M786447 WVQ720911:WVT720911 WLU720911:WLX720911 WBY720911:WCB720911 VSC720911:VSF720911 VIG720911:VIJ720911 UYK720911:UYN720911 UOO720911:UOR720911 UES720911:UEV720911 TUW720911:TUZ720911 TLA720911:TLD720911 TBE720911:TBH720911 SRI720911:SRL720911 SHM720911:SHP720911 RXQ720911:RXT720911 RNU720911:RNX720911 RDY720911:REB720911 QUC720911:QUF720911 QKG720911:QKJ720911 QAK720911:QAN720911 PQO720911:PQR720911 PGS720911:PGV720911 OWW720911:OWZ720911 ONA720911:OND720911 ODE720911:ODH720911 NTI720911:NTL720911 NJM720911:NJP720911 MZQ720911:MZT720911 MPU720911:MPX720911 MFY720911:MGB720911 LWC720911:LWF720911 LMG720911:LMJ720911 LCK720911:LCN720911 KSO720911:KSR720911 KIS720911:KIV720911 JYW720911:JYZ720911 JPA720911:JPD720911 JFE720911:JFH720911 IVI720911:IVL720911 ILM720911:ILP720911 IBQ720911:IBT720911 HRU720911:HRX720911 HHY720911:HIB720911 GYC720911:GYF720911 GOG720911:GOJ720911 GEK720911:GEN720911 FUO720911:FUR720911 FKS720911:FKV720911 FAW720911:FAZ720911 ERA720911:ERD720911 EHE720911:EHH720911 DXI720911:DXL720911 DNM720911:DNP720911 DDQ720911:DDT720911 CTU720911:CTX720911 CJY720911:CKB720911 CAC720911:CAF720911 BQG720911:BQJ720911 BGK720911:BGN720911 AWO720911:AWR720911 AMS720911:AMV720911 ACW720911:ACZ720911 TA720911:TD720911 JE720911:JH720911 J720911:M720911 WVQ655375:WVT655375 WLU655375:WLX655375 WBY655375:WCB655375 VSC655375:VSF655375 VIG655375:VIJ655375 UYK655375:UYN655375 UOO655375:UOR655375 UES655375:UEV655375 TUW655375:TUZ655375 TLA655375:TLD655375 TBE655375:TBH655375 SRI655375:SRL655375 SHM655375:SHP655375 RXQ655375:RXT655375 RNU655375:RNX655375 RDY655375:REB655375 QUC655375:QUF655375 QKG655375:QKJ655375 QAK655375:QAN655375 PQO655375:PQR655375 PGS655375:PGV655375 OWW655375:OWZ655375 ONA655375:OND655375 ODE655375:ODH655375 NTI655375:NTL655375 NJM655375:NJP655375 MZQ655375:MZT655375 MPU655375:MPX655375 MFY655375:MGB655375 LWC655375:LWF655375 LMG655375:LMJ655375 LCK655375:LCN655375 KSO655375:KSR655375 KIS655375:KIV655375 JYW655375:JYZ655375 JPA655375:JPD655375 JFE655375:JFH655375 IVI655375:IVL655375 ILM655375:ILP655375 IBQ655375:IBT655375 HRU655375:HRX655375 HHY655375:HIB655375 GYC655375:GYF655375 GOG655375:GOJ655375 GEK655375:GEN655375 FUO655375:FUR655375 FKS655375:FKV655375 FAW655375:FAZ655375 ERA655375:ERD655375 EHE655375:EHH655375 DXI655375:DXL655375 DNM655375:DNP655375 DDQ655375:DDT655375 CTU655375:CTX655375 CJY655375:CKB655375 CAC655375:CAF655375 BQG655375:BQJ655375 BGK655375:BGN655375 AWO655375:AWR655375 AMS655375:AMV655375 ACW655375:ACZ655375 TA655375:TD655375 JE655375:JH655375 J655375:M655375 WVQ589839:WVT589839 WLU589839:WLX589839 WBY589839:WCB589839 VSC589839:VSF589839 VIG589839:VIJ589839 UYK589839:UYN589839 UOO589839:UOR589839 UES589839:UEV589839 TUW589839:TUZ589839 TLA589839:TLD589839 TBE589839:TBH589839 SRI589839:SRL589839 SHM589839:SHP589839 RXQ589839:RXT589839 RNU589839:RNX589839 RDY589839:REB589839 QUC589839:QUF589839 QKG589839:QKJ589839 QAK589839:QAN589839 PQO589839:PQR589839 PGS589839:PGV589839 OWW589839:OWZ589839 ONA589839:OND589839 ODE589839:ODH589839 NTI589839:NTL589839 NJM589839:NJP589839 MZQ589839:MZT589839 MPU589839:MPX589839 MFY589839:MGB589839 LWC589839:LWF589839 LMG589839:LMJ589839 LCK589839:LCN589839 KSO589839:KSR589839 KIS589839:KIV589839 JYW589839:JYZ589839 JPA589839:JPD589839 JFE589839:JFH589839 IVI589839:IVL589839 ILM589839:ILP589839 IBQ589839:IBT589839 HRU589839:HRX589839 HHY589839:HIB589839 GYC589839:GYF589839 GOG589839:GOJ589839 GEK589839:GEN589839 FUO589839:FUR589839 FKS589839:FKV589839 FAW589839:FAZ589839 ERA589839:ERD589839 EHE589839:EHH589839 DXI589839:DXL589839 DNM589839:DNP589839 DDQ589839:DDT589839 CTU589839:CTX589839 CJY589839:CKB589839 CAC589839:CAF589839 BQG589839:BQJ589839 BGK589839:BGN589839 AWO589839:AWR589839 AMS589839:AMV589839 ACW589839:ACZ589839 TA589839:TD589839 JE589839:JH589839 J589839:M589839 WVQ524303:WVT524303 WLU524303:WLX524303 WBY524303:WCB524303 VSC524303:VSF524303 VIG524303:VIJ524303 UYK524303:UYN524303 UOO524303:UOR524303 UES524303:UEV524303 TUW524303:TUZ524303 TLA524303:TLD524303 TBE524303:TBH524303 SRI524303:SRL524303 SHM524303:SHP524303 RXQ524303:RXT524303 RNU524303:RNX524303 RDY524303:REB524303 QUC524303:QUF524303 QKG524303:QKJ524303 QAK524303:QAN524303 PQO524303:PQR524303 PGS524303:PGV524303 OWW524303:OWZ524303 ONA524303:OND524303 ODE524303:ODH524303 NTI524303:NTL524303 NJM524303:NJP524303 MZQ524303:MZT524303 MPU524303:MPX524303 MFY524303:MGB524303 LWC524303:LWF524303 LMG524303:LMJ524303 LCK524303:LCN524303 KSO524303:KSR524303 KIS524303:KIV524303 JYW524303:JYZ524303 JPA524303:JPD524303 JFE524303:JFH524303 IVI524303:IVL524303 ILM524303:ILP524303 IBQ524303:IBT524303 HRU524303:HRX524303 HHY524303:HIB524303 GYC524303:GYF524303 GOG524303:GOJ524303 GEK524303:GEN524303 FUO524303:FUR524303 FKS524303:FKV524303 FAW524303:FAZ524303 ERA524303:ERD524303 EHE524303:EHH524303 DXI524303:DXL524303 DNM524303:DNP524303 DDQ524303:DDT524303 CTU524303:CTX524303 CJY524303:CKB524303 CAC524303:CAF524303 BQG524303:BQJ524303 BGK524303:BGN524303 AWO524303:AWR524303 AMS524303:AMV524303 ACW524303:ACZ524303 TA524303:TD524303 JE524303:JH524303 J524303:M524303 WVQ458767:WVT458767 WLU458767:WLX458767 WBY458767:WCB458767 VSC458767:VSF458767 VIG458767:VIJ458767 UYK458767:UYN458767 UOO458767:UOR458767 UES458767:UEV458767 TUW458767:TUZ458767 TLA458767:TLD458767 TBE458767:TBH458767 SRI458767:SRL458767 SHM458767:SHP458767 RXQ458767:RXT458767 RNU458767:RNX458767 RDY458767:REB458767 QUC458767:QUF458767 QKG458767:QKJ458767 QAK458767:QAN458767 PQO458767:PQR458767 PGS458767:PGV458767 OWW458767:OWZ458767 ONA458767:OND458767 ODE458767:ODH458767 NTI458767:NTL458767 NJM458767:NJP458767 MZQ458767:MZT458767 MPU458767:MPX458767 MFY458767:MGB458767 LWC458767:LWF458767 LMG458767:LMJ458767 LCK458767:LCN458767 KSO458767:KSR458767 KIS458767:KIV458767 JYW458767:JYZ458767 JPA458767:JPD458767 JFE458767:JFH458767 IVI458767:IVL458767 ILM458767:ILP458767 IBQ458767:IBT458767 HRU458767:HRX458767 HHY458767:HIB458767 GYC458767:GYF458767 GOG458767:GOJ458767 GEK458767:GEN458767 FUO458767:FUR458767 FKS458767:FKV458767 FAW458767:FAZ458767 ERA458767:ERD458767 EHE458767:EHH458767 DXI458767:DXL458767 DNM458767:DNP458767 DDQ458767:DDT458767 CTU458767:CTX458767 CJY458767:CKB458767 CAC458767:CAF458767 BQG458767:BQJ458767 BGK458767:BGN458767 AWO458767:AWR458767 AMS458767:AMV458767 ACW458767:ACZ458767 TA458767:TD458767 JE458767:JH458767 J458767:M458767 WVQ393231:WVT393231 WLU393231:WLX393231 WBY393231:WCB393231 VSC393231:VSF393231 VIG393231:VIJ393231 UYK393231:UYN393231 UOO393231:UOR393231 UES393231:UEV393231 TUW393231:TUZ393231 TLA393231:TLD393231 TBE393231:TBH393231 SRI393231:SRL393231 SHM393231:SHP393231 RXQ393231:RXT393231 RNU393231:RNX393231 RDY393231:REB393231 QUC393231:QUF393231 QKG393231:QKJ393231 QAK393231:QAN393231 PQO393231:PQR393231 PGS393231:PGV393231 OWW393231:OWZ393231 ONA393231:OND393231 ODE393231:ODH393231 NTI393231:NTL393231 NJM393231:NJP393231 MZQ393231:MZT393231 MPU393231:MPX393231 MFY393231:MGB393231 LWC393231:LWF393231 LMG393231:LMJ393231 LCK393231:LCN393231 KSO393231:KSR393231 KIS393231:KIV393231 JYW393231:JYZ393231 JPA393231:JPD393231 JFE393231:JFH393231 IVI393231:IVL393231 ILM393231:ILP393231 IBQ393231:IBT393231 HRU393231:HRX393231 HHY393231:HIB393231 GYC393231:GYF393231 GOG393231:GOJ393231 GEK393231:GEN393231 FUO393231:FUR393231 FKS393231:FKV393231 FAW393231:FAZ393231 ERA393231:ERD393231 EHE393231:EHH393231 DXI393231:DXL393231 DNM393231:DNP393231 DDQ393231:DDT393231 CTU393231:CTX393231 CJY393231:CKB393231 CAC393231:CAF393231 BQG393231:BQJ393231 BGK393231:BGN393231 AWO393231:AWR393231 AMS393231:AMV393231 ACW393231:ACZ393231 TA393231:TD393231 JE393231:JH393231 J393231:M393231 WVQ327695:WVT327695 WLU327695:WLX327695 WBY327695:WCB327695 VSC327695:VSF327695 VIG327695:VIJ327695 UYK327695:UYN327695 UOO327695:UOR327695 UES327695:UEV327695 TUW327695:TUZ327695 TLA327695:TLD327695 TBE327695:TBH327695 SRI327695:SRL327695 SHM327695:SHP327695 RXQ327695:RXT327695 RNU327695:RNX327695 RDY327695:REB327695 QUC327695:QUF327695 QKG327695:QKJ327695 QAK327695:QAN327695 PQO327695:PQR327695 PGS327695:PGV327695 OWW327695:OWZ327695 ONA327695:OND327695 ODE327695:ODH327695 NTI327695:NTL327695 NJM327695:NJP327695 MZQ327695:MZT327695 MPU327695:MPX327695 MFY327695:MGB327695 LWC327695:LWF327695 LMG327695:LMJ327695 LCK327695:LCN327695 KSO327695:KSR327695 KIS327695:KIV327695 JYW327695:JYZ327695 JPA327695:JPD327695 JFE327695:JFH327695 IVI327695:IVL327695 ILM327695:ILP327695 IBQ327695:IBT327695 HRU327695:HRX327695 HHY327695:HIB327695 GYC327695:GYF327695 GOG327695:GOJ327695 GEK327695:GEN327695 FUO327695:FUR327695 FKS327695:FKV327695 FAW327695:FAZ327695 ERA327695:ERD327695 EHE327695:EHH327695 DXI327695:DXL327695 DNM327695:DNP327695 DDQ327695:DDT327695 CTU327695:CTX327695 CJY327695:CKB327695 CAC327695:CAF327695 BQG327695:BQJ327695 BGK327695:BGN327695 AWO327695:AWR327695 AMS327695:AMV327695 ACW327695:ACZ327695 TA327695:TD327695 JE327695:JH327695 J327695:M327695 WVQ262159:WVT262159 WLU262159:WLX262159 WBY262159:WCB262159 VSC262159:VSF262159 VIG262159:VIJ262159 UYK262159:UYN262159 UOO262159:UOR262159 UES262159:UEV262159 TUW262159:TUZ262159 TLA262159:TLD262159 TBE262159:TBH262159 SRI262159:SRL262159 SHM262159:SHP262159 RXQ262159:RXT262159 RNU262159:RNX262159 RDY262159:REB262159 QUC262159:QUF262159 QKG262159:QKJ262159 QAK262159:QAN262159 PQO262159:PQR262159 PGS262159:PGV262159 OWW262159:OWZ262159 ONA262159:OND262159 ODE262159:ODH262159 NTI262159:NTL262159 NJM262159:NJP262159 MZQ262159:MZT262159 MPU262159:MPX262159 MFY262159:MGB262159 LWC262159:LWF262159 LMG262159:LMJ262159 LCK262159:LCN262159 KSO262159:KSR262159 KIS262159:KIV262159 JYW262159:JYZ262159 JPA262159:JPD262159 JFE262159:JFH262159 IVI262159:IVL262159 ILM262159:ILP262159 IBQ262159:IBT262159 HRU262159:HRX262159 HHY262159:HIB262159 GYC262159:GYF262159 GOG262159:GOJ262159 GEK262159:GEN262159 FUO262159:FUR262159 FKS262159:FKV262159 FAW262159:FAZ262159 ERA262159:ERD262159 EHE262159:EHH262159 DXI262159:DXL262159 DNM262159:DNP262159 DDQ262159:DDT262159 CTU262159:CTX262159 CJY262159:CKB262159 CAC262159:CAF262159 BQG262159:BQJ262159 BGK262159:BGN262159 AWO262159:AWR262159 AMS262159:AMV262159 ACW262159:ACZ262159 TA262159:TD262159 JE262159:JH262159 J262159:M262159 WVQ196623:WVT196623 WLU196623:WLX196623 WBY196623:WCB196623 VSC196623:VSF196623 VIG196623:VIJ196623 UYK196623:UYN196623 UOO196623:UOR196623 UES196623:UEV196623 TUW196623:TUZ196623 TLA196623:TLD196623 TBE196623:TBH196623 SRI196623:SRL196623 SHM196623:SHP196623 RXQ196623:RXT196623 RNU196623:RNX196623 RDY196623:REB196623 QUC196623:QUF196623 QKG196623:QKJ196623 QAK196623:QAN196623 PQO196623:PQR196623 PGS196623:PGV196623 OWW196623:OWZ196623 ONA196623:OND196623 ODE196623:ODH196623 NTI196623:NTL196623 NJM196623:NJP196623 MZQ196623:MZT196623 MPU196623:MPX196623 MFY196623:MGB196623 LWC196623:LWF196623 LMG196623:LMJ196623 LCK196623:LCN196623 KSO196623:KSR196623 KIS196623:KIV196623 JYW196623:JYZ196623 JPA196623:JPD196623 JFE196623:JFH196623 IVI196623:IVL196623 ILM196623:ILP196623 IBQ196623:IBT196623 HRU196623:HRX196623 HHY196623:HIB196623 GYC196623:GYF196623 GOG196623:GOJ196623 GEK196623:GEN196623 FUO196623:FUR196623 FKS196623:FKV196623 FAW196623:FAZ196623 ERA196623:ERD196623 EHE196623:EHH196623 DXI196623:DXL196623 DNM196623:DNP196623 DDQ196623:DDT196623 CTU196623:CTX196623 CJY196623:CKB196623 CAC196623:CAF196623 BQG196623:BQJ196623 BGK196623:BGN196623 AWO196623:AWR196623 AMS196623:AMV196623 ACW196623:ACZ196623 TA196623:TD196623 JE196623:JH196623 J196623:M196623 WVQ131087:WVT131087 WLU131087:WLX131087 WBY131087:WCB131087 VSC131087:VSF131087 VIG131087:VIJ131087 UYK131087:UYN131087 UOO131087:UOR131087 UES131087:UEV131087 TUW131087:TUZ131087 TLA131087:TLD131087 TBE131087:TBH131087 SRI131087:SRL131087 SHM131087:SHP131087 RXQ131087:RXT131087 RNU131087:RNX131087 RDY131087:REB131087 QUC131087:QUF131087 QKG131087:QKJ131087 QAK131087:QAN131087 PQO131087:PQR131087 PGS131087:PGV131087 OWW131087:OWZ131087 ONA131087:OND131087 ODE131087:ODH131087 NTI131087:NTL131087 NJM131087:NJP131087 MZQ131087:MZT131087 MPU131087:MPX131087 MFY131087:MGB131087 LWC131087:LWF131087 LMG131087:LMJ131087 LCK131087:LCN131087 KSO131087:KSR131087 KIS131087:KIV131087 JYW131087:JYZ131087 JPA131087:JPD131087 JFE131087:JFH131087 IVI131087:IVL131087 ILM131087:ILP131087 IBQ131087:IBT131087 HRU131087:HRX131087 HHY131087:HIB131087 GYC131087:GYF131087 GOG131087:GOJ131087 GEK131087:GEN131087 FUO131087:FUR131087 FKS131087:FKV131087 FAW131087:FAZ131087 ERA131087:ERD131087 EHE131087:EHH131087 DXI131087:DXL131087 DNM131087:DNP131087 DDQ131087:DDT131087 CTU131087:CTX131087 CJY131087:CKB131087 CAC131087:CAF131087 BQG131087:BQJ131087 BGK131087:BGN131087 AWO131087:AWR131087 AMS131087:AMV131087 ACW131087:ACZ131087 TA131087:TD131087 JE131087:JH131087 J131087:M131087 WVQ65551:WVT65551 WLU65551:WLX65551 WBY65551:WCB65551 VSC65551:VSF65551 VIG65551:VIJ65551 UYK65551:UYN65551 UOO65551:UOR65551 UES65551:UEV65551 TUW65551:TUZ65551 TLA65551:TLD65551 TBE65551:TBH65551 SRI65551:SRL65551 SHM65551:SHP65551 RXQ65551:RXT65551 RNU65551:RNX65551 RDY65551:REB65551 QUC65551:QUF65551 QKG65551:QKJ65551 QAK65551:QAN65551 PQO65551:PQR65551 PGS65551:PGV65551 OWW65551:OWZ65551 ONA65551:OND65551 ODE65551:ODH65551 NTI65551:NTL65551 NJM65551:NJP65551 MZQ65551:MZT65551 MPU65551:MPX65551 MFY65551:MGB65551 LWC65551:LWF65551 LMG65551:LMJ65551 LCK65551:LCN65551 KSO65551:KSR65551 KIS65551:KIV65551 JYW65551:JYZ65551 JPA65551:JPD65551 JFE65551:JFH65551 IVI65551:IVL65551 ILM65551:ILP65551 IBQ65551:IBT65551 HRU65551:HRX65551 HHY65551:HIB65551 GYC65551:GYF65551 GOG65551:GOJ65551 GEK65551:GEN65551 FUO65551:FUR65551 FKS65551:FKV65551 FAW65551:FAZ65551 ERA65551:ERD65551 EHE65551:EHH65551 DXI65551:DXL65551 DNM65551:DNP65551 DDQ65551:DDT65551 CTU65551:CTX65551 CJY65551:CKB65551 CAC65551:CAF65551 BQG65551:BQJ65551 BGK65551:BGN65551 AWO65551:AWR65551 AMS65551:AMV65551 ACW65551:ACZ65551 TA65551:TD65551 JE65551:JH65551 J65551:M65551 WVQ16:WVT16 WLU16:WLX16 WBY16:WCB16 VSC16:VSF16 VIG16:VIJ16 UYK16:UYN16 UOO16:UOR16 UES16:UEV16 TUW16:TUZ16 TLA16:TLD16 TBE16:TBH16 SRI16:SRL16 SHM16:SHP16 RXQ16:RXT16 RNU16:RNX16 RDY16:REB16 QUC16:QUF16 QKG16:QKJ16 QAK16:QAN16 PQO16:PQR16 PGS16:PGV16 OWW16:OWZ16 ONA16:OND16 ODE16:ODH16 NTI16:NTL16 NJM16:NJP16 MZQ16:MZT16 MPU16:MPX16 MFY16:MGB16 LWC16:LWF16 LMG16:LMJ16 LCK16:LCN16 KSO16:KSR16 KIS16:KIV16 JYW16:JYZ16 JPA16:JPD16 JFE16:JFH16 IVI16:IVL16 ILM16:ILP16 IBQ16:IBT16 HRU16:HRX16 HHY16:HIB16 GYC16:GYF16 GOG16:GOJ16 GEK16:GEN16 FUO16:FUR16 FKS16:FKV16 FAW16:FAZ16 ERA16:ERD16 EHE16:EHH16 DXI16:DXL16 DNM16:DNP16 DDQ16:DDT16 CTU16:CTX16 CJY16:CKB16 CAC16:CAF16 BQG16:BQJ16 BGK16:BGN16 AWO16:AWR16 AMS16:AMV16 ACW16:ACZ16 TA16:TD16 JE16:JH16 TA24:TD24 WVQ983062:WVT983062 WLU983062:WLX983062 WBY983062:WCB983062 VSC983062:VSF983062 VIG983062:VIJ983062 UYK983062:UYN983062 UOO983062:UOR983062 UES983062:UEV983062 TUW983062:TUZ983062 TLA983062:TLD983062 TBE983062:TBH983062 SRI983062:SRL983062 SHM983062:SHP983062 RXQ983062:RXT983062 RNU983062:RNX983062 RDY983062:REB983062 QUC983062:QUF983062 QKG983062:QKJ983062 QAK983062:QAN983062 PQO983062:PQR983062 PGS983062:PGV983062 OWW983062:OWZ983062 ONA983062:OND983062 ODE983062:ODH983062 NTI983062:NTL983062 NJM983062:NJP983062 MZQ983062:MZT983062 MPU983062:MPX983062 MFY983062:MGB983062 LWC983062:LWF983062 LMG983062:LMJ983062 LCK983062:LCN983062 KSO983062:KSR983062 KIS983062:KIV983062 JYW983062:JYZ983062 JPA983062:JPD983062 JFE983062:JFH983062 IVI983062:IVL983062 ILM983062:ILP983062 IBQ983062:IBT983062 HRU983062:HRX983062 HHY983062:HIB983062 GYC983062:GYF983062 GOG983062:GOJ983062 GEK983062:GEN983062 FUO983062:FUR983062 FKS983062:FKV983062 FAW983062:FAZ983062 ERA983062:ERD983062 EHE983062:EHH983062 DXI983062:DXL983062 DNM983062:DNP983062 DDQ983062:DDT983062 CTU983062:CTX983062 CJY983062:CKB983062 CAC983062:CAF983062 BQG983062:BQJ983062 BGK983062:BGN983062 AWO983062:AWR983062 AMS983062:AMV983062 ACW983062:ACZ983062 TA983062:TD983062 JE983062:JH983062 J983062:M983062 WVQ917526:WVT917526 WLU917526:WLX917526 WBY917526:WCB917526 VSC917526:VSF917526 VIG917526:VIJ917526 UYK917526:UYN917526 UOO917526:UOR917526 UES917526:UEV917526 TUW917526:TUZ917526 TLA917526:TLD917526 TBE917526:TBH917526 SRI917526:SRL917526 SHM917526:SHP917526 RXQ917526:RXT917526 RNU917526:RNX917526 RDY917526:REB917526 QUC917526:QUF917526 QKG917526:QKJ917526 QAK917526:QAN917526 PQO917526:PQR917526 PGS917526:PGV917526 OWW917526:OWZ917526 ONA917526:OND917526 ODE917526:ODH917526 NTI917526:NTL917526 NJM917526:NJP917526 MZQ917526:MZT917526 MPU917526:MPX917526 MFY917526:MGB917526 LWC917526:LWF917526 LMG917526:LMJ917526 LCK917526:LCN917526 KSO917526:KSR917526 KIS917526:KIV917526 JYW917526:JYZ917526 JPA917526:JPD917526 JFE917526:JFH917526 IVI917526:IVL917526 ILM917526:ILP917526 IBQ917526:IBT917526 HRU917526:HRX917526 HHY917526:HIB917526 GYC917526:GYF917526 GOG917526:GOJ917526 GEK917526:GEN917526 FUO917526:FUR917526 FKS917526:FKV917526 FAW917526:FAZ917526 ERA917526:ERD917526 EHE917526:EHH917526 DXI917526:DXL917526 DNM917526:DNP917526 DDQ917526:DDT917526 CTU917526:CTX917526 CJY917526:CKB917526 CAC917526:CAF917526 BQG917526:BQJ917526 BGK917526:BGN917526 AWO917526:AWR917526 AMS917526:AMV917526 ACW917526:ACZ917526 TA917526:TD917526 JE917526:JH917526 J917526:M917526 WVQ851990:WVT851990 WLU851990:WLX851990 WBY851990:WCB851990 VSC851990:VSF851990 VIG851990:VIJ851990 UYK851990:UYN851990 UOO851990:UOR851990 UES851990:UEV851990 TUW851990:TUZ851990 TLA851990:TLD851990 TBE851990:TBH851990 SRI851990:SRL851990 SHM851990:SHP851990 RXQ851990:RXT851990 RNU851990:RNX851990 RDY851990:REB851990 QUC851990:QUF851990 QKG851990:QKJ851990 QAK851990:QAN851990 PQO851990:PQR851990 PGS851990:PGV851990 OWW851990:OWZ851990 ONA851990:OND851990 ODE851990:ODH851990 NTI851990:NTL851990 NJM851990:NJP851990 MZQ851990:MZT851990 MPU851990:MPX851990 MFY851990:MGB851990 LWC851990:LWF851990 LMG851990:LMJ851990 LCK851990:LCN851990 KSO851990:KSR851990 KIS851990:KIV851990 JYW851990:JYZ851990 JPA851990:JPD851990 JFE851990:JFH851990 IVI851990:IVL851990 ILM851990:ILP851990 IBQ851990:IBT851990 HRU851990:HRX851990 HHY851990:HIB851990 GYC851990:GYF851990 GOG851990:GOJ851990 GEK851990:GEN851990 FUO851990:FUR851990 FKS851990:FKV851990 FAW851990:FAZ851990 ERA851990:ERD851990 EHE851990:EHH851990 DXI851990:DXL851990 DNM851990:DNP851990 DDQ851990:DDT851990 CTU851990:CTX851990 CJY851990:CKB851990 CAC851990:CAF851990 BQG851990:BQJ851990 BGK851990:BGN851990 AWO851990:AWR851990 AMS851990:AMV851990 ACW851990:ACZ851990 TA851990:TD851990 JE851990:JH851990 J851990:M851990 WVQ786454:WVT786454 WLU786454:WLX786454 WBY786454:WCB786454 VSC786454:VSF786454 VIG786454:VIJ786454 UYK786454:UYN786454 UOO786454:UOR786454 UES786454:UEV786454 TUW786454:TUZ786454 TLA786454:TLD786454 TBE786454:TBH786454 SRI786454:SRL786454 SHM786454:SHP786454 RXQ786454:RXT786454 RNU786454:RNX786454 RDY786454:REB786454 QUC786454:QUF786454 QKG786454:QKJ786454 QAK786454:QAN786454 PQO786454:PQR786454 PGS786454:PGV786454 OWW786454:OWZ786454 ONA786454:OND786454 ODE786454:ODH786454 NTI786454:NTL786454 NJM786454:NJP786454 MZQ786454:MZT786454 MPU786454:MPX786454 MFY786454:MGB786454 LWC786454:LWF786454 LMG786454:LMJ786454 LCK786454:LCN786454 KSO786454:KSR786454 KIS786454:KIV786454 JYW786454:JYZ786454 JPA786454:JPD786454 JFE786454:JFH786454 IVI786454:IVL786454 ILM786454:ILP786454 IBQ786454:IBT786454 HRU786454:HRX786454 HHY786454:HIB786454 GYC786454:GYF786454 GOG786454:GOJ786454 GEK786454:GEN786454 FUO786454:FUR786454 FKS786454:FKV786454 FAW786454:FAZ786454 ERA786454:ERD786454 EHE786454:EHH786454 DXI786454:DXL786454 DNM786454:DNP786454 DDQ786454:DDT786454 CTU786454:CTX786454 CJY786454:CKB786454 CAC786454:CAF786454 BQG786454:BQJ786454 BGK786454:BGN786454 AWO786454:AWR786454 AMS786454:AMV786454 ACW786454:ACZ786454 TA786454:TD786454 JE786454:JH786454 J786454:M786454 WVQ720918:WVT720918 WLU720918:WLX720918 WBY720918:WCB720918 VSC720918:VSF720918 VIG720918:VIJ720918 UYK720918:UYN720918 UOO720918:UOR720918 UES720918:UEV720918 TUW720918:TUZ720918 TLA720918:TLD720918 TBE720918:TBH720918 SRI720918:SRL720918 SHM720918:SHP720918 RXQ720918:RXT720918 RNU720918:RNX720918 RDY720918:REB720918 QUC720918:QUF720918 QKG720918:QKJ720918 QAK720918:QAN720918 PQO720918:PQR720918 PGS720918:PGV720918 OWW720918:OWZ720918 ONA720918:OND720918 ODE720918:ODH720918 NTI720918:NTL720918 NJM720918:NJP720918 MZQ720918:MZT720918 MPU720918:MPX720918 MFY720918:MGB720918 LWC720918:LWF720918 LMG720918:LMJ720918 LCK720918:LCN720918 KSO720918:KSR720918 KIS720918:KIV720918 JYW720918:JYZ720918 JPA720918:JPD720918 JFE720918:JFH720918 IVI720918:IVL720918 ILM720918:ILP720918 IBQ720918:IBT720918 HRU720918:HRX720918 HHY720918:HIB720918 GYC720918:GYF720918 GOG720918:GOJ720918 GEK720918:GEN720918 FUO720918:FUR720918 FKS720918:FKV720918 FAW720918:FAZ720918 ERA720918:ERD720918 EHE720918:EHH720918 DXI720918:DXL720918 DNM720918:DNP720918 DDQ720918:DDT720918 CTU720918:CTX720918 CJY720918:CKB720918 CAC720918:CAF720918 BQG720918:BQJ720918 BGK720918:BGN720918 AWO720918:AWR720918 AMS720918:AMV720918 ACW720918:ACZ720918 TA720918:TD720918 JE720918:JH720918 J720918:M720918 WVQ655382:WVT655382 WLU655382:WLX655382 WBY655382:WCB655382 VSC655382:VSF655382 VIG655382:VIJ655382 UYK655382:UYN655382 UOO655382:UOR655382 UES655382:UEV655382 TUW655382:TUZ655382 TLA655382:TLD655382 TBE655382:TBH655382 SRI655382:SRL655382 SHM655382:SHP655382 RXQ655382:RXT655382 RNU655382:RNX655382 RDY655382:REB655382 QUC655382:QUF655382 QKG655382:QKJ655382 QAK655382:QAN655382 PQO655382:PQR655382 PGS655382:PGV655382 OWW655382:OWZ655382 ONA655382:OND655382 ODE655382:ODH655382 NTI655382:NTL655382 NJM655382:NJP655382 MZQ655382:MZT655382 MPU655382:MPX655382 MFY655382:MGB655382 LWC655382:LWF655382 LMG655382:LMJ655382 LCK655382:LCN655382 KSO655382:KSR655382 KIS655382:KIV655382 JYW655382:JYZ655382 JPA655382:JPD655382 JFE655382:JFH655382 IVI655382:IVL655382 ILM655382:ILP655382 IBQ655382:IBT655382 HRU655382:HRX655382 HHY655382:HIB655382 GYC655382:GYF655382 GOG655382:GOJ655382 GEK655382:GEN655382 FUO655382:FUR655382 FKS655382:FKV655382 FAW655382:FAZ655382 ERA655382:ERD655382 EHE655382:EHH655382 DXI655382:DXL655382 DNM655382:DNP655382 DDQ655382:DDT655382 CTU655382:CTX655382 CJY655382:CKB655382 CAC655382:CAF655382 BQG655382:BQJ655382 BGK655382:BGN655382 AWO655382:AWR655382 AMS655382:AMV655382 ACW655382:ACZ655382 TA655382:TD655382 JE655382:JH655382 J655382:M655382 WVQ589846:WVT589846 WLU589846:WLX589846 WBY589846:WCB589846 VSC589846:VSF589846 VIG589846:VIJ589846 UYK589846:UYN589846 UOO589846:UOR589846 UES589846:UEV589846 TUW589846:TUZ589846 TLA589846:TLD589846 TBE589846:TBH589846 SRI589846:SRL589846 SHM589846:SHP589846 RXQ589846:RXT589846 RNU589846:RNX589846 RDY589846:REB589846 QUC589846:QUF589846 QKG589846:QKJ589846 QAK589846:QAN589846 PQO589846:PQR589846 PGS589846:PGV589846 OWW589846:OWZ589846 ONA589846:OND589846 ODE589846:ODH589846 NTI589846:NTL589846 NJM589846:NJP589846 MZQ589846:MZT589846 MPU589846:MPX589846 MFY589846:MGB589846 LWC589846:LWF589846 LMG589846:LMJ589846 LCK589846:LCN589846 KSO589846:KSR589846 KIS589846:KIV589846 JYW589846:JYZ589846 JPA589846:JPD589846 JFE589846:JFH589846 IVI589846:IVL589846 ILM589846:ILP589846 IBQ589846:IBT589846 HRU589846:HRX589846 HHY589846:HIB589846 GYC589846:GYF589846 GOG589846:GOJ589846 GEK589846:GEN589846 FUO589846:FUR589846 FKS589846:FKV589846 FAW589846:FAZ589846 ERA589846:ERD589846 EHE589846:EHH589846 DXI589846:DXL589846 DNM589846:DNP589846 DDQ589846:DDT589846 CTU589846:CTX589846 CJY589846:CKB589846 CAC589846:CAF589846 BQG589846:BQJ589846 BGK589846:BGN589846 AWO589846:AWR589846 AMS589846:AMV589846 ACW589846:ACZ589846 TA589846:TD589846 JE589846:JH589846 J589846:M589846 WVQ524310:WVT524310 WLU524310:WLX524310 WBY524310:WCB524310 VSC524310:VSF524310 VIG524310:VIJ524310 UYK524310:UYN524310 UOO524310:UOR524310 UES524310:UEV524310 TUW524310:TUZ524310 TLA524310:TLD524310 TBE524310:TBH524310 SRI524310:SRL524310 SHM524310:SHP524310 RXQ524310:RXT524310 RNU524310:RNX524310 RDY524310:REB524310 QUC524310:QUF524310 QKG524310:QKJ524310 QAK524310:QAN524310 PQO524310:PQR524310 PGS524310:PGV524310 OWW524310:OWZ524310 ONA524310:OND524310 ODE524310:ODH524310 NTI524310:NTL524310 NJM524310:NJP524310 MZQ524310:MZT524310 MPU524310:MPX524310 MFY524310:MGB524310 LWC524310:LWF524310 LMG524310:LMJ524310 LCK524310:LCN524310 KSO524310:KSR524310 KIS524310:KIV524310 JYW524310:JYZ524310 JPA524310:JPD524310 JFE524310:JFH524310 IVI524310:IVL524310 ILM524310:ILP524310 IBQ524310:IBT524310 HRU524310:HRX524310 HHY524310:HIB524310 GYC524310:GYF524310 GOG524310:GOJ524310 GEK524310:GEN524310 FUO524310:FUR524310 FKS524310:FKV524310 FAW524310:FAZ524310 ERA524310:ERD524310 EHE524310:EHH524310 DXI524310:DXL524310 DNM524310:DNP524310 DDQ524310:DDT524310 CTU524310:CTX524310 CJY524310:CKB524310 CAC524310:CAF524310 BQG524310:BQJ524310 BGK524310:BGN524310 AWO524310:AWR524310 AMS524310:AMV524310 ACW524310:ACZ524310 TA524310:TD524310 JE524310:JH524310 J524310:M524310 WVQ458774:WVT458774 WLU458774:WLX458774 WBY458774:WCB458774 VSC458774:VSF458774 VIG458774:VIJ458774 UYK458774:UYN458774 UOO458774:UOR458774 UES458774:UEV458774 TUW458774:TUZ458774 TLA458774:TLD458774 TBE458774:TBH458774 SRI458774:SRL458774 SHM458774:SHP458774 RXQ458774:RXT458774 RNU458774:RNX458774 RDY458774:REB458774 QUC458774:QUF458774 QKG458774:QKJ458774 QAK458774:QAN458774 PQO458774:PQR458774 PGS458774:PGV458774 OWW458774:OWZ458774 ONA458774:OND458774 ODE458774:ODH458774 NTI458774:NTL458774 NJM458774:NJP458774 MZQ458774:MZT458774 MPU458774:MPX458774 MFY458774:MGB458774 LWC458774:LWF458774 LMG458774:LMJ458774 LCK458774:LCN458774 KSO458774:KSR458774 KIS458774:KIV458774 JYW458774:JYZ458774 JPA458774:JPD458774 JFE458774:JFH458774 IVI458774:IVL458774 ILM458774:ILP458774 IBQ458774:IBT458774 HRU458774:HRX458774 HHY458774:HIB458774 GYC458774:GYF458774 GOG458774:GOJ458774 GEK458774:GEN458774 FUO458774:FUR458774 FKS458774:FKV458774 FAW458774:FAZ458774 ERA458774:ERD458774 EHE458774:EHH458774 DXI458774:DXL458774 DNM458774:DNP458774 DDQ458774:DDT458774 CTU458774:CTX458774 CJY458774:CKB458774 CAC458774:CAF458774 BQG458774:BQJ458774 BGK458774:BGN458774 AWO458774:AWR458774 AMS458774:AMV458774 ACW458774:ACZ458774 TA458774:TD458774 JE458774:JH458774 J458774:M458774 WVQ393238:WVT393238 WLU393238:WLX393238 WBY393238:WCB393238 VSC393238:VSF393238 VIG393238:VIJ393238 UYK393238:UYN393238 UOO393238:UOR393238 UES393238:UEV393238 TUW393238:TUZ393238 TLA393238:TLD393238 TBE393238:TBH393238 SRI393238:SRL393238 SHM393238:SHP393238 RXQ393238:RXT393238 RNU393238:RNX393238 RDY393238:REB393238 QUC393238:QUF393238 QKG393238:QKJ393238 QAK393238:QAN393238 PQO393238:PQR393238 PGS393238:PGV393238 OWW393238:OWZ393238 ONA393238:OND393238 ODE393238:ODH393238 NTI393238:NTL393238 NJM393238:NJP393238 MZQ393238:MZT393238 MPU393238:MPX393238 MFY393238:MGB393238 LWC393238:LWF393238 LMG393238:LMJ393238 LCK393238:LCN393238 KSO393238:KSR393238 KIS393238:KIV393238 JYW393238:JYZ393238 JPA393238:JPD393238 JFE393238:JFH393238 IVI393238:IVL393238 ILM393238:ILP393238 IBQ393238:IBT393238 HRU393238:HRX393238 HHY393238:HIB393238 GYC393238:GYF393238 GOG393238:GOJ393238 GEK393238:GEN393238 FUO393238:FUR393238 FKS393238:FKV393238 FAW393238:FAZ393238 ERA393238:ERD393238 EHE393238:EHH393238 DXI393238:DXL393238 DNM393238:DNP393238 DDQ393238:DDT393238 CTU393238:CTX393238 CJY393238:CKB393238 CAC393238:CAF393238 BQG393238:BQJ393238 BGK393238:BGN393238 AWO393238:AWR393238 AMS393238:AMV393238 ACW393238:ACZ393238 TA393238:TD393238 JE393238:JH393238 J393238:M393238 WVQ327702:WVT327702 WLU327702:WLX327702 WBY327702:WCB327702 VSC327702:VSF327702 VIG327702:VIJ327702 UYK327702:UYN327702 UOO327702:UOR327702 UES327702:UEV327702 TUW327702:TUZ327702 TLA327702:TLD327702 TBE327702:TBH327702 SRI327702:SRL327702 SHM327702:SHP327702 RXQ327702:RXT327702 RNU327702:RNX327702 RDY327702:REB327702 QUC327702:QUF327702 QKG327702:QKJ327702 QAK327702:QAN327702 PQO327702:PQR327702 PGS327702:PGV327702 OWW327702:OWZ327702 ONA327702:OND327702 ODE327702:ODH327702 NTI327702:NTL327702 NJM327702:NJP327702 MZQ327702:MZT327702 MPU327702:MPX327702 MFY327702:MGB327702 LWC327702:LWF327702 LMG327702:LMJ327702 LCK327702:LCN327702 KSO327702:KSR327702 KIS327702:KIV327702 JYW327702:JYZ327702 JPA327702:JPD327702 JFE327702:JFH327702 IVI327702:IVL327702 ILM327702:ILP327702 IBQ327702:IBT327702 HRU327702:HRX327702 HHY327702:HIB327702 GYC327702:GYF327702 GOG327702:GOJ327702 GEK327702:GEN327702 FUO327702:FUR327702 FKS327702:FKV327702 FAW327702:FAZ327702 ERA327702:ERD327702 EHE327702:EHH327702 DXI327702:DXL327702 DNM327702:DNP327702 DDQ327702:DDT327702 CTU327702:CTX327702 CJY327702:CKB327702 CAC327702:CAF327702 BQG327702:BQJ327702 BGK327702:BGN327702 AWO327702:AWR327702 AMS327702:AMV327702 ACW327702:ACZ327702 TA327702:TD327702 JE327702:JH327702 J327702:M327702 WVQ262166:WVT262166 WLU262166:WLX262166 WBY262166:WCB262166 VSC262166:VSF262166 VIG262166:VIJ262166 UYK262166:UYN262166 UOO262166:UOR262166 UES262166:UEV262166 TUW262166:TUZ262166 TLA262166:TLD262166 TBE262166:TBH262166 SRI262166:SRL262166 SHM262166:SHP262166 RXQ262166:RXT262166 RNU262166:RNX262166 RDY262166:REB262166 QUC262166:QUF262166 QKG262166:QKJ262166 QAK262166:QAN262166 PQO262166:PQR262166 PGS262166:PGV262166 OWW262166:OWZ262166 ONA262166:OND262166 ODE262166:ODH262166 NTI262166:NTL262166 NJM262166:NJP262166 MZQ262166:MZT262166 MPU262166:MPX262166 MFY262166:MGB262166 LWC262166:LWF262166 LMG262166:LMJ262166 LCK262166:LCN262166 KSO262166:KSR262166 KIS262166:KIV262166 JYW262166:JYZ262166 JPA262166:JPD262166 JFE262166:JFH262166 IVI262166:IVL262166 ILM262166:ILP262166 IBQ262166:IBT262166 HRU262166:HRX262166 HHY262166:HIB262166 GYC262166:GYF262166 GOG262166:GOJ262166 GEK262166:GEN262166 FUO262166:FUR262166 FKS262166:FKV262166 FAW262166:FAZ262166 ERA262166:ERD262166 EHE262166:EHH262166 DXI262166:DXL262166 DNM262166:DNP262166 DDQ262166:DDT262166 CTU262166:CTX262166 CJY262166:CKB262166 CAC262166:CAF262166 BQG262166:BQJ262166 BGK262166:BGN262166 AWO262166:AWR262166 AMS262166:AMV262166 ACW262166:ACZ262166 TA262166:TD262166 JE262166:JH262166 J262166:M262166 WVQ196630:WVT196630 WLU196630:WLX196630 WBY196630:WCB196630 VSC196630:VSF196630 VIG196630:VIJ196630 UYK196630:UYN196630 UOO196630:UOR196630 UES196630:UEV196630 TUW196630:TUZ196630 TLA196630:TLD196630 TBE196630:TBH196630 SRI196630:SRL196630 SHM196630:SHP196630 RXQ196630:RXT196630 RNU196630:RNX196630 RDY196630:REB196630 QUC196630:QUF196630 QKG196630:QKJ196630 QAK196630:QAN196630 PQO196630:PQR196630 PGS196630:PGV196630 OWW196630:OWZ196630 ONA196630:OND196630 ODE196630:ODH196630 NTI196630:NTL196630 NJM196630:NJP196630 MZQ196630:MZT196630 MPU196630:MPX196630 MFY196630:MGB196630 LWC196630:LWF196630 LMG196630:LMJ196630 LCK196630:LCN196630 KSO196630:KSR196630 KIS196630:KIV196630 JYW196630:JYZ196630 JPA196630:JPD196630 JFE196630:JFH196630 IVI196630:IVL196630 ILM196630:ILP196630 IBQ196630:IBT196630 HRU196630:HRX196630 HHY196630:HIB196630 GYC196630:GYF196630 GOG196630:GOJ196630 GEK196630:GEN196630 FUO196630:FUR196630 FKS196630:FKV196630 FAW196630:FAZ196630 ERA196630:ERD196630 EHE196630:EHH196630 DXI196630:DXL196630 DNM196630:DNP196630 DDQ196630:DDT196630 CTU196630:CTX196630 CJY196630:CKB196630 CAC196630:CAF196630 BQG196630:BQJ196630 BGK196630:BGN196630 AWO196630:AWR196630 AMS196630:AMV196630 ACW196630:ACZ196630 TA196630:TD196630 JE196630:JH196630 J196630:M196630 WVQ131094:WVT131094 WLU131094:WLX131094 WBY131094:WCB131094 VSC131094:VSF131094 VIG131094:VIJ131094 UYK131094:UYN131094 UOO131094:UOR131094 UES131094:UEV131094 TUW131094:TUZ131094 TLA131094:TLD131094 TBE131094:TBH131094 SRI131094:SRL131094 SHM131094:SHP131094 RXQ131094:RXT131094 RNU131094:RNX131094 RDY131094:REB131094 QUC131094:QUF131094 QKG131094:QKJ131094 QAK131094:QAN131094 PQO131094:PQR131094 PGS131094:PGV131094 OWW131094:OWZ131094 ONA131094:OND131094 ODE131094:ODH131094 NTI131094:NTL131094 NJM131094:NJP131094 MZQ131094:MZT131094 MPU131094:MPX131094 MFY131094:MGB131094 LWC131094:LWF131094 LMG131094:LMJ131094 LCK131094:LCN131094 KSO131094:KSR131094 KIS131094:KIV131094 JYW131094:JYZ131094 JPA131094:JPD131094 JFE131094:JFH131094 IVI131094:IVL131094 ILM131094:ILP131094 IBQ131094:IBT131094 HRU131094:HRX131094 HHY131094:HIB131094 GYC131094:GYF131094 GOG131094:GOJ131094 GEK131094:GEN131094 FUO131094:FUR131094 FKS131094:FKV131094 FAW131094:FAZ131094 ERA131094:ERD131094 EHE131094:EHH131094 DXI131094:DXL131094 DNM131094:DNP131094 DDQ131094:DDT131094 CTU131094:CTX131094 CJY131094:CKB131094 CAC131094:CAF131094 BQG131094:BQJ131094 BGK131094:BGN131094 AWO131094:AWR131094 AMS131094:AMV131094 ACW131094:ACZ131094 TA131094:TD131094 JE131094:JH131094 J131094:M131094 WVQ65558:WVT65558 WLU65558:WLX65558 WBY65558:WCB65558 VSC65558:VSF65558 VIG65558:VIJ65558 UYK65558:UYN65558 UOO65558:UOR65558 UES65558:UEV65558 TUW65558:TUZ65558 TLA65558:TLD65558 TBE65558:TBH65558 SRI65558:SRL65558 SHM65558:SHP65558 RXQ65558:RXT65558 RNU65558:RNX65558 RDY65558:REB65558 QUC65558:QUF65558 QKG65558:QKJ65558 QAK65558:QAN65558 PQO65558:PQR65558 PGS65558:PGV65558 OWW65558:OWZ65558 ONA65558:OND65558 ODE65558:ODH65558 NTI65558:NTL65558 NJM65558:NJP65558 MZQ65558:MZT65558 MPU65558:MPX65558 MFY65558:MGB65558 LWC65558:LWF65558 LMG65558:LMJ65558 LCK65558:LCN65558 KSO65558:KSR65558 KIS65558:KIV65558 JYW65558:JYZ65558 JPA65558:JPD65558 JFE65558:JFH65558 IVI65558:IVL65558 ILM65558:ILP65558 IBQ65558:IBT65558 HRU65558:HRX65558 HHY65558:HIB65558 GYC65558:GYF65558 GOG65558:GOJ65558 GEK65558:GEN65558 FUO65558:FUR65558 FKS65558:FKV65558 FAW65558:FAZ65558 ERA65558:ERD65558 EHE65558:EHH65558 DXI65558:DXL65558 DNM65558:DNP65558 DDQ65558:DDT65558 CTU65558:CTX65558 CJY65558:CKB65558 CAC65558:CAF65558 BQG65558:BQJ65558 BGK65558:BGN65558 AWO65558:AWR65558 AMS65558:AMV65558 ACW65558:ACZ65558 TA65558:TD65558 JE65558:JH65558 J65558:M65558 WVQ24:WVT24 WLU24:WLX24 WBY24:WCB24 VSC24:VSF24 VIG24:VIJ24 UYK24:UYN24 UOO24:UOR24 UES24:UEV24 TUW24:TUZ24 TLA24:TLD24 TBE24:TBH24 SRI24:SRL24 SHM24:SHP24 RXQ24:RXT24 RNU24:RNX24 RDY24:REB24 QUC24:QUF24 QKG24:QKJ24 QAK24:QAN24 PQO24:PQR24 PGS24:PGV24 OWW24:OWZ24 ONA24:OND24 ODE24:ODH24 NTI24:NTL24 NJM24:NJP24 MZQ24:MZT24 MPU24:MPX24 MFY24:MGB24 LWC24:LWF24 LMG24:LMJ24 LCK24:LCN24 KSO24:KSR24 KIS24:KIV24 JYW24:JYZ24 JPA24:JPD24 JFE24:JFH24 IVI24:IVL24 ILM24:ILP24 IBQ24:IBT24 HRU24:HRX24 HHY24:HIB24 GYC24:GYF24 GOG24:GOJ24 GEK24:GEN24 FUO24:FUR24 FKS24:FKV24 FAW24:FAZ24 ERA24:ERD24 EHE24:EHH24 DXI24:DXL24 DNM24:DNP24 DDQ24:DDT24 CTU24:CTX24 CJY24:CKB24 CAC24:CAF24 BQG24:BQJ24 BGK24:BGN24 AWO24:AWR24">
      <formula1>$M$65:$M$66</formula1>
    </dataValidation>
    <dataValidation type="list" allowBlank="1" showInputMessage="1" showErrorMessage="1" sqref="WVQ983080:WVT983080 IZ51:JC51 SV51:SY51 ACR51:ACU51 AMN51:AMQ51 AWJ51:AWM51 BGF51:BGI51 BQB51:BQE51 BZX51:CAA51 CJT51:CJW51 CTP51:CTS51 DDL51:DDO51 DNH51:DNK51 DXD51:DXG51 EGZ51:EHC51 EQV51:EQY51 FAR51:FAU51 FKN51:FKQ51 FUJ51:FUM51 GEF51:GEI51 GOB51:GOE51 GXX51:GYA51 HHT51:HHW51 HRP51:HRS51 IBL51:IBO51 ILH51:ILK51 IVD51:IVG51 JEZ51:JFC51 JOV51:JOY51 JYR51:JYU51 KIN51:KIQ51 KSJ51:KSM51 LCF51:LCI51 LMB51:LME51 LVX51:LWA51 MFT51:MFW51 MPP51:MPS51 MZL51:MZO51 NJH51:NJK51 NTD51:NTG51 OCZ51:ODC51 OMV51:OMY51 OWR51:OWU51 PGN51:PGQ51 PQJ51:PQM51 QAF51:QAI51 QKB51:QKE51 QTX51:QUA51 RDT51:RDW51 RNP51:RNS51 RXL51:RXO51 SHH51:SHK51 SRD51:SRG51 TAZ51:TBC51 TKV51:TKY51 TUR51:TUU51 UEN51:UEQ51 UOJ51:UOM51 UYF51:UYI51 VIB51:VIE51 VRX51:VSA51 WBT51:WBW51 WLP51:WLS51 WVL51:WVO51 JB42:JE43 SX42:TA43 ACT42:ACW43 AMP42:AMS43 AWL42:AWO43 BGH42:BGK43 BQD42:BQG43 BZZ42:CAC43 CJV42:CJY43 CTR42:CTU43 DDN42:DDQ43 DNJ42:DNM43 DXF42:DXI43 EHB42:EHE43 EQX42:ERA43 FAT42:FAW43 FKP42:FKS43 FUL42:FUO43 GEH42:GEK43 GOD42:GOG43 GXZ42:GYC43 HHV42:HHY43 HRR42:HRU43 IBN42:IBQ43 ILJ42:ILM43 IVF42:IVI43 JFB42:JFE43 JOX42:JPA43 JYT42:JYW43 KIP42:KIS43 KSL42:KSO43 LCH42:LCK43 LMD42:LMG43 LVZ42:LWC43 MFV42:MFY43 MPR42:MPU43 MZN42:MZQ43 NJJ42:NJM43 NTF42:NTI43 ODB42:ODE43 OMX42:ONA43 OWT42:OWW43 PGP42:PGS43 PQL42:PQO43 QAH42:QAK43 QKD42:QKG43 QTZ42:QUC43 RDV42:RDY43 RNR42:RNU43 RXN42:RXQ43 SHJ42:SHM43 SRF42:SRI43 TBB42:TBE43 TKX42:TLA43 TUT42:TUW43 UEP42:UES43 UOL42:UOO43 UYH42:UYK43 VID42:VIG43 VRZ42:VSC43 WBV42:WBY43 WLR42:WLU43 WVN42:WVQ43 J65572:M65572 JE65572:JH65572 TA65572:TD65572 ACW65572:ACZ65572 AMS65572:AMV65572 AWO65572:AWR65572 BGK65572:BGN65572 BQG65572:BQJ65572 CAC65572:CAF65572 CJY65572:CKB65572 CTU65572:CTX65572 DDQ65572:DDT65572 DNM65572:DNP65572 DXI65572:DXL65572 EHE65572:EHH65572 ERA65572:ERD65572 FAW65572:FAZ65572 FKS65572:FKV65572 FUO65572:FUR65572 GEK65572:GEN65572 GOG65572:GOJ65572 GYC65572:GYF65572 HHY65572:HIB65572 HRU65572:HRX65572 IBQ65572:IBT65572 ILM65572:ILP65572 IVI65572:IVL65572 JFE65572:JFH65572 JPA65572:JPD65572 JYW65572:JYZ65572 KIS65572:KIV65572 KSO65572:KSR65572 LCK65572:LCN65572 LMG65572:LMJ65572 LWC65572:LWF65572 MFY65572:MGB65572 MPU65572:MPX65572 MZQ65572:MZT65572 NJM65572:NJP65572 NTI65572:NTL65572 ODE65572:ODH65572 ONA65572:OND65572 OWW65572:OWZ65572 PGS65572:PGV65572 PQO65572:PQR65572 QAK65572:QAN65572 QKG65572:QKJ65572 QUC65572:QUF65572 RDY65572:REB65572 RNU65572:RNX65572 RXQ65572:RXT65572 SHM65572:SHP65572 SRI65572:SRL65572 TBE65572:TBH65572 TLA65572:TLD65572 TUW65572:TUZ65572 UES65572:UEV65572 UOO65572:UOR65572 UYK65572:UYN65572 VIG65572:VIJ65572 VSC65572:VSF65572 WBY65572:WCB65572 WLU65572:WLX65572 WVQ65572:WVT65572 J131108:M131108 JE131108:JH131108 TA131108:TD131108 ACW131108:ACZ131108 AMS131108:AMV131108 AWO131108:AWR131108 BGK131108:BGN131108 BQG131108:BQJ131108 CAC131108:CAF131108 CJY131108:CKB131108 CTU131108:CTX131108 DDQ131108:DDT131108 DNM131108:DNP131108 DXI131108:DXL131108 EHE131108:EHH131108 ERA131108:ERD131108 FAW131108:FAZ131108 FKS131108:FKV131108 FUO131108:FUR131108 GEK131108:GEN131108 GOG131108:GOJ131108 GYC131108:GYF131108 HHY131108:HIB131108 HRU131108:HRX131108 IBQ131108:IBT131108 ILM131108:ILP131108 IVI131108:IVL131108 JFE131108:JFH131108 JPA131108:JPD131108 JYW131108:JYZ131108 KIS131108:KIV131108 KSO131108:KSR131108 LCK131108:LCN131108 LMG131108:LMJ131108 LWC131108:LWF131108 MFY131108:MGB131108 MPU131108:MPX131108 MZQ131108:MZT131108 NJM131108:NJP131108 NTI131108:NTL131108 ODE131108:ODH131108 ONA131108:OND131108 OWW131108:OWZ131108 PGS131108:PGV131108 PQO131108:PQR131108 QAK131108:QAN131108 QKG131108:QKJ131108 QUC131108:QUF131108 RDY131108:REB131108 RNU131108:RNX131108 RXQ131108:RXT131108 SHM131108:SHP131108 SRI131108:SRL131108 TBE131108:TBH131108 TLA131108:TLD131108 TUW131108:TUZ131108 UES131108:UEV131108 UOO131108:UOR131108 UYK131108:UYN131108 VIG131108:VIJ131108 VSC131108:VSF131108 WBY131108:WCB131108 WLU131108:WLX131108 WVQ131108:WVT131108 J196644:M196644 JE196644:JH196644 TA196644:TD196644 ACW196644:ACZ196644 AMS196644:AMV196644 AWO196644:AWR196644 BGK196644:BGN196644 BQG196644:BQJ196644 CAC196644:CAF196644 CJY196644:CKB196644 CTU196644:CTX196644 DDQ196644:DDT196644 DNM196644:DNP196644 DXI196644:DXL196644 EHE196644:EHH196644 ERA196644:ERD196644 FAW196644:FAZ196644 FKS196644:FKV196644 FUO196644:FUR196644 GEK196644:GEN196644 GOG196644:GOJ196644 GYC196644:GYF196644 HHY196644:HIB196644 HRU196644:HRX196644 IBQ196644:IBT196644 ILM196644:ILP196644 IVI196644:IVL196644 JFE196644:JFH196644 JPA196644:JPD196644 JYW196644:JYZ196644 KIS196644:KIV196644 KSO196644:KSR196644 LCK196644:LCN196644 LMG196644:LMJ196644 LWC196644:LWF196644 MFY196644:MGB196644 MPU196644:MPX196644 MZQ196644:MZT196644 NJM196644:NJP196644 NTI196644:NTL196644 ODE196644:ODH196644 ONA196644:OND196644 OWW196644:OWZ196644 PGS196644:PGV196644 PQO196644:PQR196644 QAK196644:QAN196644 QKG196644:QKJ196644 QUC196644:QUF196644 RDY196644:REB196644 RNU196644:RNX196644 RXQ196644:RXT196644 SHM196644:SHP196644 SRI196644:SRL196644 TBE196644:TBH196644 TLA196644:TLD196644 TUW196644:TUZ196644 UES196644:UEV196644 UOO196644:UOR196644 UYK196644:UYN196644 VIG196644:VIJ196644 VSC196644:VSF196644 WBY196644:WCB196644 WLU196644:WLX196644 WVQ196644:WVT196644 J262180:M262180 JE262180:JH262180 TA262180:TD262180 ACW262180:ACZ262180 AMS262180:AMV262180 AWO262180:AWR262180 BGK262180:BGN262180 BQG262180:BQJ262180 CAC262180:CAF262180 CJY262180:CKB262180 CTU262180:CTX262180 DDQ262180:DDT262180 DNM262180:DNP262180 DXI262180:DXL262180 EHE262180:EHH262180 ERA262180:ERD262180 FAW262180:FAZ262180 FKS262180:FKV262180 FUO262180:FUR262180 GEK262180:GEN262180 GOG262180:GOJ262180 GYC262180:GYF262180 HHY262180:HIB262180 HRU262180:HRX262180 IBQ262180:IBT262180 ILM262180:ILP262180 IVI262180:IVL262180 JFE262180:JFH262180 JPA262180:JPD262180 JYW262180:JYZ262180 KIS262180:KIV262180 KSO262180:KSR262180 LCK262180:LCN262180 LMG262180:LMJ262180 LWC262180:LWF262180 MFY262180:MGB262180 MPU262180:MPX262180 MZQ262180:MZT262180 NJM262180:NJP262180 NTI262180:NTL262180 ODE262180:ODH262180 ONA262180:OND262180 OWW262180:OWZ262180 PGS262180:PGV262180 PQO262180:PQR262180 QAK262180:QAN262180 QKG262180:QKJ262180 QUC262180:QUF262180 RDY262180:REB262180 RNU262180:RNX262180 RXQ262180:RXT262180 SHM262180:SHP262180 SRI262180:SRL262180 TBE262180:TBH262180 TLA262180:TLD262180 TUW262180:TUZ262180 UES262180:UEV262180 UOO262180:UOR262180 UYK262180:UYN262180 VIG262180:VIJ262180 VSC262180:VSF262180 WBY262180:WCB262180 WLU262180:WLX262180 WVQ262180:WVT262180 J327716:M327716 JE327716:JH327716 TA327716:TD327716 ACW327716:ACZ327716 AMS327716:AMV327716 AWO327716:AWR327716 BGK327716:BGN327716 BQG327716:BQJ327716 CAC327716:CAF327716 CJY327716:CKB327716 CTU327716:CTX327716 DDQ327716:DDT327716 DNM327716:DNP327716 DXI327716:DXL327716 EHE327716:EHH327716 ERA327716:ERD327716 FAW327716:FAZ327716 FKS327716:FKV327716 FUO327716:FUR327716 GEK327716:GEN327716 GOG327716:GOJ327716 GYC327716:GYF327716 HHY327716:HIB327716 HRU327716:HRX327716 IBQ327716:IBT327716 ILM327716:ILP327716 IVI327716:IVL327716 JFE327716:JFH327716 JPA327716:JPD327716 JYW327716:JYZ327716 KIS327716:KIV327716 KSO327716:KSR327716 LCK327716:LCN327716 LMG327716:LMJ327716 LWC327716:LWF327716 MFY327716:MGB327716 MPU327716:MPX327716 MZQ327716:MZT327716 NJM327716:NJP327716 NTI327716:NTL327716 ODE327716:ODH327716 ONA327716:OND327716 OWW327716:OWZ327716 PGS327716:PGV327716 PQO327716:PQR327716 QAK327716:QAN327716 QKG327716:QKJ327716 QUC327716:QUF327716 RDY327716:REB327716 RNU327716:RNX327716 RXQ327716:RXT327716 SHM327716:SHP327716 SRI327716:SRL327716 TBE327716:TBH327716 TLA327716:TLD327716 TUW327716:TUZ327716 UES327716:UEV327716 UOO327716:UOR327716 UYK327716:UYN327716 VIG327716:VIJ327716 VSC327716:VSF327716 WBY327716:WCB327716 WLU327716:WLX327716 WVQ327716:WVT327716 J393252:M393252 JE393252:JH393252 TA393252:TD393252 ACW393252:ACZ393252 AMS393252:AMV393252 AWO393252:AWR393252 BGK393252:BGN393252 BQG393252:BQJ393252 CAC393252:CAF393252 CJY393252:CKB393252 CTU393252:CTX393252 DDQ393252:DDT393252 DNM393252:DNP393252 DXI393252:DXL393252 EHE393252:EHH393252 ERA393252:ERD393252 FAW393252:FAZ393252 FKS393252:FKV393252 FUO393252:FUR393252 GEK393252:GEN393252 GOG393252:GOJ393252 GYC393252:GYF393252 HHY393252:HIB393252 HRU393252:HRX393252 IBQ393252:IBT393252 ILM393252:ILP393252 IVI393252:IVL393252 JFE393252:JFH393252 JPA393252:JPD393252 JYW393252:JYZ393252 KIS393252:KIV393252 KSO393252:KSR393252 LCK393252:LCN393252 LMG393252:LMJ393252 LWC393252:LWF393252 MFY393252:MGB393252 MPU393252:MPX393252 MZQ393252:MZT393252 NJM393252:NJP393252 NTI393252:NTL393252 ODE393252:ODH393252 ONA393252:OND393252 OWW393252:OWZ393252 PGS393252:PGV393252 PQO393252:PQR393252 QAK393252:QAN393252 QKG393252:QKJ393252 QUC393252:QUF393252 RDY393252:REB393252 RNU393252:RNX393252 RXQ393252:RXT393252 SHM393252:SHP393252 SRI393252:SRL393252 TBE393252:TBH393252 TLA393252:TLD393252 TUW393252:TUZ393252 UES393252:UEV393252 UOO393252:UOR393252 UYK393252:UYN393252 VIG393252:VIJ393252 VSC393252:VSF393252 WBY393252:WCB393252 WLU393252:WLX393252 WVQ393252:WVT393252 J458788:M458788 JE458788:JH458788 TA458788:TD458788 ACW458788:ACZ458788 AMS458788:AMV458788 AWO458788:AWR458788 BGK458788:BGN458788 BQG458788:BQJ458788 CAC458788:CAF458788 CJY458788:CKB458788 CTU458788:CTX458788 DDQ458788:DDT458788 DNM458788:DNP458788 DXI458788:DXL458788 EHE458788:EHH458788 ERA458788:ERD458788 FAW458788:FAZ458788 FKS458788:FKV458788 FUO458788:FUR458788 GEK458788:GEN458788 GOG458788:GOJ458788 GYC458788:GYF458788 HHY458788:HIB458788 HRU458788:HRX458788 IBQ458788:IBT458788 ILM458788:ILP458788 IVI458788:IVL458788 JFE458788:JFH458788 JPA458788:JPD458788 JYW458788:JYZ458788 KIS458788:KIV458788 KSO458788:KSR458788 LCK458788:LCN458788 LMG458788:LMJ458788 LWC458788:LWF458788 MFY458788:MGB458788 MPU458788:MPX458788 MZQ458788:MZT458788 NJM458788:NJP458788 NTI458788:NTL458788 ODE458788:ODH458788 ONA458788:OND458788 OWW458788:OWZ458788 PGS458788:PGV458788 PQO458788:PQR458788 QAK458788:QAN458788 QKG458788:QKJ458788 QUC458788:QUF458788 RDY458788:REB458788 RNU458788:RNX458788 RXQ458788:RXT458788 SHM458788:SHP458788 SRI458788:SRL458788 TBE458788:TBH458788 TLA458788:TLD458788 TUW458788:TUZ458788 UES458788:UEV458788 UOO458788:UOR458788 UYK458788:UYN458788 VIG458788:VIJ458788 VSC458788:VSF458788 WBY458788:WCB458788 WLU458788:WLX458788 WVQ458788:WVT458788 J524324:M524324 JE524324:JH524324 TA524324:TD524324 ACW524324:ACZ524324 AMS524324:AMV524324 AWO524324:AWR524324 BGK524324:BGN524324 BQG524324:BQJ524324 CAC524324:CAF524324 CJY524324:CKB524324 CTU524324:CTX524324 DDQ524324:DDT524324 DNM524324:DNP524324 DXI524324:DXL524324 EHE524324:EHH524324 ERA524324:ERD524324 FAW524324:FAZ524324 FKS524324:FKV524324 FUO524324:FUR524324 GEK524324:GEN524324 GOG524324:GOJ524324 GYC524324:GYF524324 HHY524324:HIB524324 HRU524324:HRX524324 IBQ524324:IBT524324 ILM524324:ILP524324 IVI524324:IVL524324 JFE524324:JFH524324 JPA524324:JPD524324 JYW524324:JYZ524324 KIS524324:KIV524324 KSO524324:KSR524324 LCK524324:LCN524324 LMG524324:LMJ524324 LWC524324:LWF524324 MFY524324:MGB524324 MPU524324:MPX524324 MZQ524324:MZT524324 NJM524324:NJP524324 NTI524324:NTL524324 ODE524324:ODH524324 ONA524324:OND524324 OWW524324:OWZ524324 PGS524324:PGV524324 PQO524324:PQR524324 QAK524324:QAN524324 QKG524324:QKJ524324 QUC524324:QUF524324 RDY524324:REB524324 RNU524324:RNX524324 RXQ524324:RXT524324 SHM524324:SHP524324 SRI524324:SRL524324 TBE524324:TBH524324 TLA524324:TLD524324 TUW524324:TUZ524324 UES524324:UEV524324 UOO524324:UOR524324 UYK524324:UYN524324 VIG524324:VIJ524324 VSC524324:VSF524324 WBY524324:WCB524324 WLU524324:WLX524324 WVQ524324:WVT524324 J589860:M589860 JE589860:JH589860 TA589860:TD589860 ACW589860:ACZ589860 AMS589860:AMV589860 AWO589860:AWR589860 BGK589860:BGN589860 BQG589860:BQJ589860 CAC589860:CAF589860 CJY589860:CKB589860 CTU589860:CTX589860 DDQ589860:DDT589860 DNM589860:DNP589860 DXI589860:DXL589860 EHE589860:EHH589860 ERA589860:ERD589860 FAW589860:FAZ589860 FKS589860:FKV589860 FUO589860:FUR589860 GEK589860:GEN589860 GOG589860:GOJ589860 GYC589860:GYF589860 HHY589860:HIB589860 HRU589860:HRX589860 IBQ589860:IBT589860 ILM589860:ILP589860 IVI589860:IVL589860 JFE589860:JFH589860 JPA589860:JPD589860 JYW589860:JYZ589860 KIS589860:KIV589860 KSO589860:KSR589860 LCK589860:LCN589860 LMG589860:LMJ589860 LWC589860:LWF589860 MFY589860:MGB589860 MPU589860:MPX589860 MZQ589860:MZT589860 NJM589860:NJP589860 NTI589860:NTL589860 ODE589860:ODH589860 ONA589860:OND589860 OWW589860:OWZ589860 PGS589860:PGV589860 PQO589860:PQR589860 QAK589860:QAN589860 QKG589860:QKJ589860 QUC589860:QUF589860 RDY589860:REB589860 RNU589860:RNX589860 RXQ589860:RXT589860 SHM589860:SHP589860 SRI589860:SRL589860 TBE589860:TBH589860 TLA589860:TLD589860 TUW589860:TUZ589860 UES589860:UEV589860 UOO589860:UOR589860 UYK589860:UYN589860 VIG589860:VIJ589860 VSC589860:VSF589860 WBY589860:WCB589860 WLU589860:WLX589860 WVQ589860:WVT589860 J655396:M655396 JE655396:JH655396 TA655396:TD655396 ACW655396:ACZ655396 AMS655396:AMV655396 AWO655396:AWR655396 BGK655396:BGN655396 BQG655396:BQJ655396 CAC655396:CAF655396 CJY655396:CKB655396 CTU655396:CTX655396 DDQ655396:DDT655396 DNM655396:DNP655396 DXI655396:DXL655396 EHE655396:EHH655396 ERA655396:ERD655396 FAW655396:FAZ655396 FKS655396:FKV655396 FUO655396:FUR655396 GEK655396:GEN655396 GOG655396:GOJ655396 GYC655396:GYF655396 HHY655396:HIB655396 HRU655396:HRX655396 IBQ655396:IBT655396 ILM655396:ILP655396 IVI655396:IVL655396 JFE655396:JFH655396 JPA655396:JPD655396 JYW655396:JYZ655396 KIS655396:KIV655396 KSO655396:KSR655396 LCK655396:LCN655396 LMG655396:LMJ655396 LWC655396:LWF655396 MFY655396:MGB655396 MPU655396:MPX655396 MZQ655396:MZT655396 NJM655396:NJP655396 NTI655396:NTL655396 ODE655396:ODH655396 ONA655396:OND655396 OWW655396:OWZ655396 PGS655396:PGV655396 PQO655396:PQR655396 QAK655396:QAN655396 QKG655396:QKJ655396 QUC655396:QUF655396 RDY655396:REB655396 RNU655396:RNX655396 RXQ655396:RXT655396 SHM655396:SHP655396 SRI655396:SRL655396 TBE655396:TBH655396 TLA655396:TLD655396 TUW655396:TUZ655396 UES655396:UEV655396 UOO655396:UOR655396 UYK655396:UYN655396 VIG655396:VIJ655396 VSC655396:VSF655396 WBY655396:WCB655396 WLU655396:WLX655396 WVQ655396:WVT655396 J720932:M720932 JE720932:JH720932 TA720932:TD720932 ACW720932:ACZ720932 AMS720932:AMV720932 AWO720932:AWR720932 BGK720932:BGN720932 BQG720932:BQJ720932 CAC720932:CAF720932 CJY720932:CKB720932 CTU720932:CTX720932 DDQ720932:DDT720932 DNM720932:DNP720932 DXI720932:DXL720932 EHE720932:EHH720932 ERA720932:ERD720932 FAW720932:FAZ720932 FKS720932:FKV720932 FUO720932:FUR720932 GEK720932:GEN720932 GOG720932:GOJ720932 GYC720932:GYF720932 HHY720932:HIB720932 HRU720932:HRX720932 IBQ720932:IBT720932 ILM720932:ILP720932 IVI720932:IVL720932 JFE720932:JFH720932 JPA720932:JPD720932 JYW720932:JYZ720932 KIS720932:KIV720932 KSO720932:KSR720932 LCK720932:LCN720932 LMG720932:LMJ720932 LWC720932:LWF720932 MFY720932:MGB720932 MPU720932:MPX720932 MZQ720932:MZT720932 NJM720932:NJP720932 NTI720932:NTL720932 ODE720932:ODH720932 ONA720932:OND720932 OWW720932:OWZ720932 PGS720932:PGV720932 PQO720932:PQR720932 QAK720932:QAN720932 QKG720932:QKJ720932 QUC720932:QUF720932 RDY720932:REB720932 RNU720932:RNX720932 RXQ720932:RXT720932 SHM720932:SHP720932 SRI720932:SRL720932 TBE720932:TBH720932 TLA720932:TLD720932 TUW720932:TUZ720932 UES720932:UEV720932 UOO720932:UOR720932 UYK720932:UYN720932 VIG720932:VIJ720932 VSC720932:VSF720932 WBY720932:WCB720932 WLU720932:WLX720932 WVQ720932:WVT720932 J786468:M786468 JE786468:JH786468 TA786468:TD786468 ACW786468:ACZ786468 AMS786468:AMV786468 AWO786468:AWR786468 BGK786468:BGN786468 BQG786468:BQJ786468 CAC786468:CAF786468 CJY786468:CKB786468 CTU786468:CTX786468 DDQ786468:DDT786468 DNM786468:DNP786468 DXI786468:DXL786468 EHE786468:EHH786468 ERA786468:ERD786468 FAW786468:FAZ786468 FKS786468:FKV786468 FUO786468:FUR786468 GEK786468:GEN786468 GOG786468:GOJ786468 GYC786468:GYF786468 HHY786468:HIB786468 HRU786468:HRX786468 IBQ786468:IBT786468 ILM786468:ILP786468 IVI786468:IVL786468 JFE786468:JFH786468 JPA786468:JPD786468 JYW786468:JYZ786468 KIS786468:KIV786468 KSO786468:KSR786468 LCK786468:LCN786468 LMG786468:LMJ786468 LWC786468:LWF786468 MFY786468:MGB786468 MPU786468:MPX786468 MZQ786468:MZT786468 NJM786468:NJP786468 NTI786468:NTL786468 ODE786468:ODH786468 ONA786468:OND786468 OWW786468:OWZ786468 PGS786468:PGV786468 PQO786468:PQR786468 QAK786468:QAN786468 QKG786468:QKJ786468 QUC786468:QUF786468 RDY786468:REB786468 RNU786468:RNX786468 RXQ786468:RXT786468 SHM786468:SHP786468 SRI786468:SRL786468 TBE786468:TBH786468 TLA786468:TLD786468 TUW786468:TUZ786468 UES786468:UEV786468 UOO786468:UOR786468 UYK786468:UYN786468 VIG786468:VIJ786468 VSC786468:VSF786468 WBY786468:WCB786468 WLU786468:WLX786468 WVQ786468:WVT786468 J852004:M852004 JE852004:JH852004 TA852004:TD852004 ACW852004:ACZ852004 AMS852004:AMV852004 AWO852004:AWR852004 BGK852004:BGN852004 BQG852004:BQJ852004 CAC852004:CAF852004 CJY852004:CKB852004 CTU852004:CTX852004 DDQ852004:DDT852004 DNM852004:DNP852004 DXI852004:DXL852004 EHE852004:EHH852004 ERA852004:ERD852004 FAW852004:FAZ852004 FKS852004:FKV852004 FUO852004:FUR852004 GEK852004:GEN852004 GOG852004:GOJ852004 GYC852004:GYF852004 HHY852004:HIB852004 HRU852004:HRX852004 IBQ852004:IBT852004 ILM852004:ILP852004 IVI852004:IVL852004 JFE852004:JFH852004 JPA852004:JPD852004 JYW852004:JYZ852004 KIS852004:KIV852004 KSO852004:KSR852004 LCK852004:LCN852004 LMG852004:LMJ852004 LWC852004:LWF852004 MFY852004:MGB852004 MPU852004:MPX852004 MZQ852004:MZT852004 NJM852004:NJP852004 NTI852004:NTL852004 ODE852004:ODH852004 ONA852004:OND852004 OWW852004:OWZ852004 PGS852004:PGV852004 PQO852004:PQR852004 QAK852004:QAN852004 QKG852004:QKJ852004 QUC852004:QUF852004 RDY852004:REB852004 RNU852004:RNX852004 RXQ852004:RXT852004 SHM852004:SHP852004 SRI852004:SRL852004 TBE852004:TBH852004 TLA852004:TLD852004 TUW852004:TUZ852004 UES852004:UEV852004 UOO852004:UOR852004 UYK852004:UYN852004 VIG852004:VIJ852004 VSC852004:VSF852004 WBY852004:WCB852004 WLU852004:WLX852004 WVQ852004:WVT852004 J917540:M917540 JE917540:JH917540 TA917540:TD917540 ACW917540:ACZ917540 AMS917540:AMV917540 AWO917540:AWR917540 BGK917540:BGN917540 BQG917540:BQJ917540 CAC917540:CAF917540 CJY917540:CKB917540 CTU917540:CTX917540 DDQ917540:DDT917540 DNM917540:DNP917540 DXI917540:DXL917540 EHE917540:EHH917540 ERA917540:ERD917540 FAW917540:FAZ917540 FKS917540:FKV917540 FUO917540:FUR917540 GEK917540:GEN917540 GOG917540:GOJ917540 GYC917540:GYF917540 HHY917540:HIB917540 HRU917540:HRX917540 IBQ917540:IBT917540 ILM917540:ILP917540 IVI917540:IVL917540 JFE917540:JFH917540 JPA917540:JPD917540 JYW917540:JYZ917540 KIS917540:KIV917540 KSO917540:KSR917540 LCK917540:LCN917540 LMG917540:LMJ917540 LWC917540:LWF917540 MFY917540:MGB917540 MPU917540:MPX917540 MZQ917540:MZT917540 NJM917540:NJP917540 NTI917540:NTL917540 ODE917540:ODH917540 ONA917540:OND917540 OWW917540:OWZ917540 PGS917540:PGV917540 PQO917540:PQR917540 QAK917540:QAN917540 QKG917540:QKJ917540 QUC917540:QUF917540 RDY917540:REB917540 RNU917540:RNX917540 RXQ917540:RXT917540 SHM917540:SHP917540 SRI917540:SRL917540 TBE917540:TBH917540 TLA917540:TLD917540 TUW917540:TUZ917540 UES917540:UEV917540 UOO917540:UOR917540 UYK917540:UYN917540 VIG917540:VIJ917540 VSC917540:VSF917540 WBY917540:WCB917540 WLU917540:WLX917540 WVQ917540:WVT917540 J983076:M983076 JE983076:JH983076 TA983076:TD983076 ACW983076:ACZ983076 AMS983076:AMV983076 AWO983076:AWR983076 BGK983076:BGN983076 BQG983076:BQJ983076 CAC983076:CAF983076 CJY983076:CKB983076 CTU983076:CTX983076 DDQ983076:DDT983076 DNM983076:DNP983076 DXI983076:DXL983076 EHE983076:EHH983076 ERA983076:ERD983076 FAW983076:FAZ983076 FKS983076:FKV983076 FUO983076:FUR983076 GEK983076:GEN983076 GOG983076:GOJ983076 GYC983076:GYF983076 HHY983076:HIB983076 HRU983076:HRX983076 IBQ983076:IBT983076 ILM983076:ILP983076 IVI983076:IVL983076 JFE983076:JFH983076 JPA983076:JPD983076 JYW983076:JYZ983076 KIS983076:KIV983076 KSO983076:KSR983076 LCK983076:LCN983076 LMG983076:LMJ983076 LWC983076:LWF983076 MFY983076:MGB983076 MPU983076:MPX983076 MZQ983076:MZT983076 NJM983076:NJP983076 NTI983076:NTL983076 ODE983076:ODH983076 ONA983076:OND983076 OWW983076:OWZ983076 PGS983076:PGV983076 PQO983076:PQR983076 QAK983076:QAN983076 QKG983076:QKJ983076 QUC983076:QUF983076 RDY983076:REB983076 RNU983076:RNX983076 RXQ983076:RXT983076 SHM983076:SHP983076 SRI983076:SRL983076 TBE983076:TBH983076 TLA983076:TLD983076 TUW983076:TUZ983076 UES983076:UEV983076 UOO983076:UOR983076 UYK983076:UYN983076 VIG983076:VIJ983076 VSC983076:VSF983076 WBY983076:WCB983076 WLU983076:WLX983076 WVQ983076:WVT983076 WLU983080:WLX983080 JB34:JE35 SX34:TA35 ACT34:ACW35 AMP34:AMS35 AWL34:AWO35 BGH34:BGK35 BQD34:BQG35 BZZ34:CAC35 CJV34:CJY35 CTR34:CTU35 DDN34:DDQ35 DNJ34:DNM35 DXF34:DXI35 EHB34:EHE35 EQX34:ERA35 FAT34:FAW35 FKP34:FKS35 FUL34:FUO35 GEH34:GEK35 GOD34:GOG35 GXZ34:GYC35 HHV34:HHY35 HRR34:HRU35 IBN34:IBQ35 ILJ34:ILM35 IVF34:IVI35 JFB34:JFE35 JOX34:JPA35 JYT34:JYW35 KIP34:KIS35 KSL34:KSO35 LCH34:LCK35 LMD34:LMG35 LVZ34:LWC35 MFV34:MFY35 MPR34:MPU35 MZN34:MZQ35 NJJ34:NJM35 NTF34:NTI35 ODB34:ODE35 OMX34:ONA35 OWT34:OWW35 PGP34:PGS35 PQL34:PQO35 QAH34:QAK35 QKD34:QKG35 QTZ34:QUC35 RDV34:RDY35 RNR34:RNU35 RXN34:RXQ35 SHJ34:SHM35 SRF34:SRI35 TBB34:TBE35 TKX34:TLA35 TUT34:TUW35 UEP34:UES35 UOL34:UOO35 UYH34:UYK35 VID34:VIG35 VRZ34:VSC35 WBV34:WBY35 WLR34:WLU35 WVN34:WVQ35 J65568:M65568 JE65568:JH65568 TA65568:TD65568 ACW65568:ACZ65568 AMS65568:AMV65568 AWO65568:AWR65568 BGK65568:BGN65568 BQG65568:BQJ65568 CAC65568:CAF65568 CJY65568:CKB65568 CTU65568:CTX65568 DDQ65568:DDT65568 DNM65568:DNP65568 DXI65568:DXL65568 EHE65568:EHH65568 ERA65568:ERD65568 FAW65568:FAZ65568 FKS65568:FKV65568 FUO65568:FUR65568 GEK65568:GEN65568 GOG65568:GOJ65568 GYC65568:GYF65568 HHY65568:HIB65568 HRU65568:HRX65568 IBQ65568:IBT65568 ILM65568:ILP65568 IVI65568:IVL65568 JFE65568:JFH65568 JPA65568:JPD65568 JYW65568:JYZ65568 KIS65568:KIV65568 KSO65568:KSR65568 LCK65568:LCN65568 LMG65568:LMJ65568 LWC65568:LWF65568 MFY65568:MGB65568 MPU65568:MPX65568 MZQ65568:MZT65568 NJM65568:NJP65568 NTI65568:NTL65568 ODE65568:ODH65568 ONA65568:OND65568 OWW65568:OWZ65568 PGS65568:PGV65568 PQO65568:PQR65568 QAK65568:QAN65568 QKG65568:QKJ65568 QUC65568:QUF65568 RDY65568:REB65568 RNU65568:RNX65568 RXQ65568:RXT65568 SHM65568:SHP65568 SRI65568:SRL65568 TBE65568:TBH65568 TLA65568:TLD65568 TUW65568:TUZ65568 UES65568:UEV65568 UOO65568:UOR65568 UYK65568:UYN65568 VIG65568:VIJ65568 VSC65568:VSF65568 WBY65568:WCB65568 WLU65568:WLX65568 WVQ65568:WVT65568 J131104:M131104 JE131104:JH131104 TA131104:TD131104 ACW131104:ACZ131104 AMS131104:AMV131104 AWO131104:AWR131104 BGK131104:BGN131104 BQG131104:BQJ131104 CAC131104:CAF131104 CJY131104:CKB131104 CTU131104:CTX131104 DDQ131104:DDT131104 DNM131104:DNP131104 DXI131104:DXL131104 EHE131104:EHH131104 ERA131104:ERD131104 FAW131104:FAZ131104 FKS131104:FKV131104 FUO131104:FUR131104 GEK131104:GEN131104 GOG131104:GOJ131104 GYC131104:GYF131104 HHY131104:HIB131104 HRU131104:HRX131104 IBQ131104:IBT131104 ILM131104:ILP131104 IVI131104:IVL131104 JFE131104:JFH131104 JPA131104:JPD131104 JYW131104:JYZ131104 KIS131104:KIV131104 KSO131104:KSR131104 LCK131104:LCN131104 LMG131104:LMJ131104 LWC131104:LWF131104 MFY131104:MGB131104 MPU131104:MPX131104 MZQ131104:MZT131104 NJM131104:NJP131104 NTI131104:NTL131104 ODE131104:ODH131104 ONA131104:OND131104 OWW131104:OWZ131104 PGS131104:PGV131104 PQO131104:PQR131104 QAK131104:QAN131104 QKG131104:QKJ131104 QUC131104:QUF131104 RDY131104:REB131104 RNU131104:RNX131104 RXQ131104:RXT131104 SHM131104:SHP131104 SRI131104:SRL131104 TBE131104:TBH131104 TLA131104:TLD131104 TUW131104:TUZ131104 UES131104:UEV131104 UOO131104:UOR131104 UYK131104:UYN131104 VIG131104:VIJ131104 VSC131104:VSF131104 WBY131104:WCB131104 WLU131104:WLX131104 WVQ131104:WVT131104 J196640:M196640 JE196640:JH196640 TA196640:TD196640 ACW196640:ACZ196640 AMS196640:AMV196640 AWO196640:AWR196640 BGK196640:BGN196640 BQG196640:BQJ196640 CAC196640:CAF196640 CJY196640:CKB196640 CTU196640:CTX196640 DDQ196640:DDT196640 DNM196640:DNP196640 DXI196640:DXL196640 EHE196640:EHH196640 ERA196640:ERD196640 FAW196640:FAZ196640 FKS196640:FKV196640 FUO196640:FUR196640 GEK196640:GEN196640 GOG196640:GOJ196640 GYC196640:GYF196640 HHY196640:HIB196640 HRU196640:HRX196640 IBQ196640:IBT196640 ILM196640:ILP196640 IVI196640:IVL196640 JFE196640:JFH196640 JPA196640:JPD196640 JYW196640:JYZ196640 KIS196640:KIV196640 KSO196640:KSR196640 LCK196640:LCN196640 LMG196640:LMJ196640 LWC196640:LWF196640 MFY196640:MGB196640 MPU196640:MPX196640 MZQ196640:MZT196640 NJM196640:NJP196640 NTI196640:NTL196640 ODE196640:ODH196640 ONA196640:OND196640 OWW196640:OWZ196640 PGS196640:PGV196640 PQO196640:PQR196640 QAK196640:QAN196640 QKG196640:QKJ196640 QUC196640:QUF196640 RDY196640:REB196640 RNU196640:RNX196640 RXQ196640:RXT196640 SHM196640:SHP196640 SRI196640:SRL196640 TBE196640:TBH196640 TLA196640:TLD196640 TUW196640:TUZ196640 UES196640:UEV196640 UOO196640:UOR196640 UYK196640:UYN196640 VIG196640:VIJ196640 VSC196640:VSF196640 WBY196640:WCB196640 WLU196640:WLX196640 WVQ196640:WVT196640 J262176:M262176 JE262176:JH262176 TA262176:TD262176 ACW262176:ACZ262176 AMS262176:AMV262176 AWO262176:AWR262176 BGK262176:BGN262176 BQG262176:BQJ262176 CAC262176:CAF262176 CJY262176:CKB262176 CTU262176:CTX262176 DDQ262176:DDT262176 DNM262176:DNP262176 DXI262176:DXL262176 EHE262176:EHH262176 ERA262176:ERD262176 FAW262176:FAZ262176 FKS262176:FKV262176 FUO262176:FUR262176 GEK262176:GEN262176 GOG262176:GOJ262176 GYC262176:GYF262176 HHY262176:HIB262176 HRU262176:HRX262176 IBQ262176:IBT262176 ILM262176:ILP262176 IVI262176:IVL262176 JFE262176:JFH262176 JPA262176:JPD262176 JYW262176:JYZ262176 KIS262176:KIV262176 KSO262176:KSR262176 LCK262176:LCN262176 LMG262176:LMJ262176 LWC262176:LWF262176 MFY262176:MGB262176 MPU262176:MPX262176 MZQ262176:MZT262176 NJM262176:NJP262176 NTI262176:NTL262176 ODE262176:ODH262176 ONA262176:OND262176 OWW262176:OWZ262176 PGS262176:PGV262176 PQO262176:PQR262176 QAK262176:QAN262176 QKG262176:QKJ262176 QUC262176:QUF262176 RDY262176:REB262176 RNU262176:RNX262176 RXQ262176:RXT262176 SHM262176:SHP262176 SRI262176:SRL262176 TBE262176:TBH262176 TLA262176:TLD262176 TUW262176:TUZ262176 UES262176:UEV262176 UOO262176:UOR262176 UYK262176:UYN262176 VIG262176:VIJ262176 VSC262176:VSF262176 WBY262176:WCB262176 WLU262176:WLX262176 WVQ262176:WVT262176 J327712:M327712 JE327712:JH327712 TA327712:TD327712 ACW327712:ACZ327712 AMS327712:AMV327712 AWO327712:AWR327712 BGK327712:BGN327712 BQG327712:BQJ327712 CAC327712:CAF327712 CJY327712:CKB327712 CTU327712:CTX327712 DDQ327712:DDT327712 DNM327712:DNP327712 DXI327712:DXL327712 EHE327712:EHH327712 ERA327712:ERD327712 FAW327712:FAZ327712 FKS327712:FKV327712 FUO327712:FUR327712 GEK327712:GEN327712 GOG327712:GOJ327712 GYC327712:GYF327712 HHY327712:HIB327712 HRU327712:HRX327712 IBQ327712:IBT327712 ILM327712:ILP327712 IVI327712:IVL327712 JFE327712:JFH327712 JPA327712:JPD327712 JYW327712:JYZ327712 KIS327712:KIV327712 KSO327712:KSR327712 LCK327712:LCN327712 LMG327712:LMJ327712 LWC327712:LWF327712 MFY327712:MGB327712 MPU327712:MPX327712 MZQ327712:MZT327712 NJM327712:NJP327712 NTI327712:NTL327712 ODE327712:ODH327712 ONA327712:OND327712 OWW327712:OWZ327712 PGS327712:PGV327712 PQO327712:PQR327712 QAK327712:QAN327712 QKG327712:QKJ327712 QUC327712:QUF327712 RDY327712:REB327712 RNU327712:RNX327712 RXQ327712:RXT327712 SHM327712:SHP327712 SRI327712:SRL327712 TBE327712:TBH327712 TLA327712:TLD327712 TUW327712:TUZ327712 UES327712:UEV327712 UOO327712:UOR327712 UYK327712:UYN327712 VIG327712:VIJ327712 VSC327712:VSF327712 WBY327712:WCB327712 WLU327712:WLX327712 WVQ327712:WVT327712 J393248:M393248 JE393248:JH393248 TA393248:TD393248 ACW393248:ACZ393248 AMS393248:AMV393248 AWO393248:AWR393248 BGK393248:BGN393248 BQG393248:BQJ393248 CAC393248:CAF393248 CJY393248:CKB393248 CTU393248:CTX393248 DDQ393248:DDT393248 DNM393248:DNP393248 DXI393248:DXL393248 EHE393248:EHH393248 ERA393248:ERD393248 FAW393248:FAZ393248 FKS393248:FKV393248 FUO393248:FUR393248 GEK393248:GEN393248 GOG393248:GOJ393248 GYC393248:GYF393248 HHY393248:HIB393248 HRU393248:HRX393248 IBQ393248:IBT393248 ILM393248:ILP393248 IVI393248:IVL393248 JFE393248:JFH393248 JPA393248:JPD393248 JYW393248:JYZ393248 KIS393248:KIV393248 KSO393248:KSR393248 LCK393248:LCN393248 LMG393248:LMJ393248 LWC393248:LWF393248 MFY393248:MGB393248 MPU393248:MPX393248 MZQ393248:MZT393248 NJM393248:NJP393248 NTI393248:NTL393248 ODE393248:ODH393248 ONA393248:OND393248 OWW393248:OWZ393248 PGS393248:PGV393248 PQO393248:PQR393248 QAK393248:QAN393248 QKG393248:QKJ393248 QUC393248:QUF393248 RDY393248:REB393248 RNU393248:RNX393248 RXQ393248:RXT393248 SHM393248:SHP393248 SRI393248:SRL393248 TBE393248:TBH393248 TLA393248:TLD393248 TUW393248:TUZ393248 UES393248:UEV393248 UOO393248:UOR393248 UYK393248:UYN393248 VIG393248:VIJ393248 VSC393248:VSF393248 WBY393248:WCB393248 WLU393248:WLX393248 WVQ393248:WVT393248 J458784:M458784 JE458784:JH458784 TA458784:TD458784 ACW458784:ACZ458784 AMS458784:AMV458784 AWO458784:AWR458784 BGK458784:BGN458784 BQG458784:BQJ458784 CAC458784:CAF458784 CJY458784:CKB458784 CTU458784:CTX458784 DDQ458784:DDT458784 DNM458784:DNP458784 DXI458784:DXL458784 EHE458784:EHH458784 ERA458784:ERD458784 FAW458784:FAZ458784 FKS458784:FKV458784 FUO458784:FUR458784 GEK458784:GEN458784 GOG458784:GOJ458784 GYC458784:GYF458784 HHY458784:HIB458784 HRU458784:HRX458784 IBQ458784:IBT458784 ILM458784:ILP458784 IVI458784:IVL458784 JFE458784:JFH458784 JPA458784:JPD458784 JYW458784:JYZ458784 KIS458784:KIV458784 KSO458784:KSR458784 LCK458784:LCN458784 LMG458784:LMJ458784 LWC458784:LWF458784 MFY458784:MGB458784 MPU458784:MPX458784 MZQ458784:MZT458784 NJM458784:NJP458784 NTI458784:NTL458784 ODE458784:ODH458784 ONA458784:OND458784 OWW458784:OWZ458784 PGS458784:PGV458784 PQO458784:PQR458784 QAK458784:QAN458784 QKG458784:QKJ458784 QUC458784:QUF458784 RDY458784:REB458784 RNU458784:RNX458784 RXQ458784:RXT458784 SHM458784:SHP458784 SRI458784:SRL458784 TBE458784:TBH458784 TLA458784:TLD458784 TUW458784:TUZ458784 UES458784:UEV458784 UOO458784:UOR458784 UYK458784:UYN458784 VIG458784:VIJ458784 VSC458784:VSF458784 WBY458784:WCB458784 WLU458784:WLX458784 WVQ458784:WVT458784 J524320:M524320 JE524320:JH524320 TA524320:TD524320 ACW524320:ACZ524320 AMS524320:AMV524320 AWO524320:AWR524320 BGK524320:BGN524320 BQG524320:BQJ524320 CAC524320:CAF524320 CJY524320:CKB524320 CTU524320:CTX524320 DDQ524320:DDT524320 DNM524320:DNP524320 DXI524320:DXL524320 EHE524320:EHH524320 ERA524320:ERD524320 FAW524320:FAZ524320 FKS524320:FKV524320 FUO524320:FUR524320 GEK524320:GEN524320 GOG524320:GOJ524320 GYC524320:GYF524320 HHY524320:HIB524320 HRU524320:HRX524320 IBQ524320:IBT524320 ILM524320:ILP524320 IVI524320:IVL524320 JFE524320:JFH524320 JPA524320:JPD524320 JYW524320:JYZ524320 KIS524320:KIV524320 KSO524320:KSR524320 LCK524320:LCN524320 LMG524320:LMJ524320 LWC524320:LWF524320 MFY524320:MGB524320 MPU524320:MPX524320 MZQ524320:MZT524320 NJM524320:NJP524320 NTI524320:NTL524320 ODE524320:ODH524320 ONA524320:OND524320 OWW524320:OWZ524320 PGS524320:PGV524320 PQO524320:PQR524320 QAK524320:QAN524320 QKG524320:QKJ524320 QUC524320:QUF524320 RDY524320:REB524320 RNU524320:RNX524320 RXQ524320:RXT524320 SHM524320:SHP524320 SRI524320:SRL524320 TBE524320:TBH524320 TLA524320:TLD524320 TUW524320:TUZ524320 UES524320:UEV524320 UOO524320:UOR524320 UYK524320:UYN524320 VIG524320:VIJ524320 VSC524320:VSF524320 WBY524320:WCB524320 WLU524320:WLX524320 WVQ524320:WVT524320 J589856:M589856 JE589856:JH589856 TA589856:TD589856 ACW589856:ACZ589856 AMS589856:AMV589856 AWO589856:AWR589856 BGK589856:BGN589856 BQG589856:BQJ589856 CAC589856:CAF589856 CJY589856:CKB589856 CTU589856:CTX589856 DDQ589856:DDT589856 DNM589856:DNP589856 DXI589856:DXL589856 EHE589856:EHH589856 ERA589856:ERD589856 FAW589856:FAZ589856 FKS589856:FKV589856 FUO589856:FUR589856 GEK589856:GEN589856 GOG589856:GOJ589856 GYC589856:GYF589856 HHY589856:HIB589856 HRU589856:HRX589856 IBQ589856:IBT589856 ILM589856:ILP589856 IVI589856:IVL589856 JFE589856:JFH589856 JPA589856:JPD589856 JYW589856:JYZ589856 KIS589856:KIV589856 KSO589856:KSR589856 LCK589856:LCN589856 LMG589856:LMJ589856 LWC589856:LWF589856 MFY589856:MGB589856 MPU589856:MPX589856 MZQ589856:MZT589856 NJM589856:NJP589856 NTI589856:NTL589856 ODE589856:ODH589856 ONA589856:OND589856 OWW589856:OWZ589856 PGS589856:PGV589856 PQO589856:PQR589856 QAK589856:QAN589856 QKG589856:QKJ589856 QUC589856:QUF589856 RDY589856:REB589856 RNU589856:RNX589856 RXQ589856:RXT589856 SHM589856:SHP589856 SRI589856:SRL589856 TBE589856:TBH589856 TLA589856:TLD589856 TUW589856:TUZ589856 UES589856:UEV589856 UOO589856:UOR589856 UYK589856:UYN589856 VIG589856:VIJ589856 VSC589856:VSF589856 WBY589856:WCB589856 WLU589856:WLX589856 WVQ589856:WVT589856 J655392:M655392 JE655392:JH655392 TA655392:TD655392 ACW655392:ACZ655392 AMS655392:AMV655392 AWO655392:AWR655392 BGK655392:BGN655392 BQG655392:BQJ655392 CAC655392:CAF655392 CJY655392:CKB655392 CTU655392:CTX655392 DDQ655392:DDT655392 DNM655392:DNP655392 DXI655392:DXL655392 EHE655392:EHH655392 ERA655392:ERD655392 FAW655392:FAZ655392 FKS655392:FKV655392 FUO655392:FUR655392 GEK655392:GEN655392 GOG655392:GOJ655392 GYC655392:GYF655392 HHY655392:HIB655392 HRU655392:HRX655392 IBQ655392:IBT655392 ILM655392:ILP655392 IVI655392:IVL655392 JFE655392:JFH655392 JPA655392:JPD655392 JYW655392:JYZ655392 KIS655392:KIV655392 KSO655392:KSR655392 LCK655392:LCN655392 LMG655392:LMJ655392 LWC655392:LWF655392 MFY655392:MGB655392 MPU655392:MPX655392 MZQ655392:MZT655392 NJM655392:NJP655392 NTI655392:NTL655392 ODE655392:ODH655392 ONA655392:OND655392 OWW655392:OWZ655392 PGS655392:PGV655392 PQO655392:PQR655392 QAK655392:QAN655392 QKG655392:QKJ655392 QUC655392:QUF655392 RDY655392:REB655392 RNU655392:RNX655392 RXQ655392:RXT655392 SHM655392:SHP655392 SRI655392:SRL655392 TBE655392:TBH655392 TLA655392:TLD655392 TUW655392:TUZ655392 UES655392:UEV655392 UOO655392:UOR655392 UYK655392:UYN655392 VIG655392:VIJ655392 VSC655392:VSF655392 WBY655392:WCB655392 WLU655392:WLX655392 WVQ655392:WVT655392 J720928:M720928 JE720928:JH720928 TA720928:TD720928 ACW720928:ACZ720928 AMS720928:AMV720928 AWO720928:AWR720928 BGK720928:BGN720928 BQG720928:BQJ720928 CAC720928:CAF720928 CJY720928:CKB720928 CTU720928:CTX720928 DDQ720928:DDT720928 DNM720928:DNP720928 DXI720928:DXL720928 EHE720928:EHH720928 ERA720928:ERD720928 FAW720928:FAZ720928 FKS720928:FKV720928 FUO720928:FUR720928 GEK720928:GEN720928 GOG720928:GOJ720928 GYC720928:GYF720928 HHY720928:HIB720928 HRU720928:HRX720928 IBQ720928:IBT720928 ILM720928:ILP720928 IVI720928:IVL720928 JFE720928:JFH720928 JPA720928:JPD720928 JYW720928:JYZ720928 KIS720928:KIV720928 KSO720928:KSR720928 LCK720928:LCN720928 LMG720928:LMJ720928 LWC720928:LWF720928 MFY720928:MGB720928 MPU720928:MPX720928 MZQ720928:MZT720928 NJM720928:NJP720928 NTI720928:NTL720928 ODE720928:ODH720928 ONA720928:OND720928 OWW720928:OWZ720928 PGS720928:PGV720928 PQO720928:PQR720928 QAK720928:QAN720928 QKG720928:QKJ720928 QUC720928:QUF720928 RDY720928:REB720928 RNU720928:RNX720928 RXQ720928:RXT720928 SHM720928:SHP720928 SRI720928:SRL720928 TBE720928:TBH720928 TLA720928:TLD720928 TUW720928:TUZ720928 UES720928:UEV720928 UOO720928:UOR720928 UYK720928:UYN720928 VIG720928:VIJ720928 VSC720928:VSF720928 WBY720928:WCB720928 WLU720928:WLX720928 WVQ720928:WVT720928 J786464:M786464 JE786464:JH786464 TA786464:TD786464 ACW786464:ACZ786464 AMS786464:AMV786464 AWO786464:AWR786464 BGK786464:BGN786464 BQG786464:BQJ786464 CAC786464:CAF786464 CJY786464:CKB786464 CTU786464:CTX786464 DDQ786464:DDT786464 DNM786464:DNP786464 DXI786464:DXL786464 EHE786464:EHH786464 ERA786464:ERD786464 FAW786464:FAZ786464 FKS786464:FKV786464 FUO786464:FUR786464 GEK786464:GEN786464 GOG786464:GOJ786464 GYC786464:GYF786464 HHY786464:HIB786464 HRU786464:HRX786464 IBQ786464:IBT786464 ILM786464:ILP786464 IVI786464:IVL786464 JFE786464:JFH786464 JPA786464:JPD786464 JYW786464:JYZ786464 KIS786464:KIV786464 KSO786464:KSR786464 LCK786464:LCN786464 LMG786464:LMJ786464 LWC786464:LWF786464 MFY786464:MGB786464 MPU786464:MPX786464 MZQ786464:MZT786464 NJM786464:NJP786464 NTI786464:NTL786464 ODE786464:ODH786464 ONA786464:OND786464 OWW786464:OWZ786464 PGS786464:PGV786464 PQO786464:PQR786464 QAK786464:QAN786464 QKG786464:QKJ786464 QUC786464:QUF786464 RDY786464:REB786464 RNU786464:RNX786464 RXQ786464:RXT786464 SHM786464:SHP786464 SRI786464:SRL786464 TBE786464:TBH786464 TLA786464:TLD786464 TUW786464:TUZ786464 UES786464:UEV786464 UOO786464:UOR786464 UYK786464:UYN786464 VIG786464:VIJ786464 VSC786464:VSF786464 WBY786464:WCB786464 WLU786464:WLX786464 WVQ786464:WVT786464 J852000:M852000 JE852000:JH852000 TA852000:TD852000 ACW852000:ACZ852000 AMS852000:AMV852000 AWO852000:AWR852000 BGK852000:BGN852000 BQG852000:BQJ852000 CAC852000:CAF852000 CJY852000:CKB852000 CTU852000:CTX852000 DDQ852000:DDT852000 DNM852000:DNP852000 DXI852000:DXL852000 EHE852000:EHH852000 ERA852000:ERD852000 FAW852000:FAZ852000 FKS852000:FKV852000 FUO852000:FUR852000 GEK852000:GEN852000 GOG852000:GOJ852000 GYC852000:GYF852000 HHY852000:HIB852000 HRU852000:HRX852000 IBQ852000:IBT852000 ILM852000:ILP852000 IVI852000:IVL852000 JFE852000:JFH852000 JPA852000:JPD852000 JYW852000:JYZ852000 KIS852000:KIV852000 KSO852000:KSR852000 LCK852000:LCN852000 LMG852000:LMJ852000 LWC852000:LWF852000 MFY852000:MGB852000 MPU852000:MPX852000 MZQ852000:MZT852000 NJM852000:NJP852000 NTI852000:NTL852000 ODE852000:ODH852000 ONA852000:OND852000 OWW852000:OWZ852000 PGS852000:PGV852000 PQO852000:PQR852000 QAK852000:QAN852000 QKG852000:QKJ852000 QUC852000:QUF852000 RDY852000:REB852000 RNU852000:RNX852000 RXQ852000:RXT852000 SHM852000:SHP852000 SRI852000:SRL852000 TBE852000:TBH852000 TLA852000:TLD852000 TUW852000:TUZ852000 UES852000:UEV852000 UOO852000:UOR852000 UYK852000:UYN852000 VIG852000:VIJ852000 VSC852000:VSF852000 WBY852000:WCB852000 WLU852000:WLX852000 WVQ852000:WVT852000 J917536:M917536 JE917536:JH917536 TA917536:TD917536 ACW917536:ACZ917536 AMS917536:AMV917536 AWO917536:AWR917536 BGK917536:BGN917536 BQG917536:BQJ917536 CAC917536:CAF917536 CJY917536:CKB917536 CTU917536:CTX917536 DDQ917536:DDT917536 DNM917536:DNP917536 DXI917536:DXL917536 EHE917536:EHH917536 ERA917536:ERD917536 FAW917536:FAZ917536 FKS917536:FKV917536 FUO917536:FUR917536 GEK917536:GEN917536 GOG917536:GOJ917536 GYC917536:GYF917536 HHY917536:HIB917536 HRU917536:HRX917536 IBQ917536:IBT917536 ILM917536:ILP917536 IVI917536:IVL917536 JFE917536:JFH917536 JPA917536:JPD917536 JYW917536:JYZ917536 KIS917536:KIV917536 KSO917536:KSR917536 LCK917536:LCN917536 LMG917536:LMJ917536 LWC917536:LWF917536 MFY917536:MGB917536 MPU917536:MPX917536 MZQ917536:MZT917536 NJM917536:NJP917536 NTI917536:NTL917536 ODE917536:ODH917536 ONA917536:OND917536 OWW917536:OWZ917536 PGS917536:PGV917536 PQO917536:PQR917536 QAK917536:QAN917536 QKG917536:QKJ917536 QUC917536:QUF917536 RDY917536:REB917536 RNU917536:RNX917536 RXQ917536:RXT917536 SHM917536:SHP917536 SRI917536:SRL917536 TBE917536:TBH917536 TLA917536:TLD917536 TUW917536:TUZ917536 UES917536:UEV917536 UOO917536:UOR917536 UYK917536:UYN917536 VIG917536:VIJ917536 VSC917536:VSF917536 WBY917536:WCB917536 WLU917536:WLX917536 WVQ917536:WVT917536 J983072:M983072 JE983072:JH983072 TA983072:TD983072 ACW983072:ACZ983072 AMS983072:AMV983072 AWO983072:AWR983072 BGK983072:BGN983072 BQG983072:BQJ983072 CAC983072:CAF983072 CJY983072:CKB983072 CTU983072:CTX983072 DDQ983072:DDT983072 DNM983072:DNP983072 DXI983072:DXL983072 EHE983072:EHH983072 ERA983072:ERD983072 FAW983072:FAZ983072 FKS983072:FKV983072 FUO983072:FUR983072 GEK983072:GEN983072 GOG983072:GOJ983072 GYC983072:GYF983072 HHY983072:HIB983072 HRU983072:HRX983072 IBQ983072:IBT983072 ILM983072:ILP983072 IVI983072:IVL983072 JFE983072:JFH983072 JPA983072:JPD983072 JYW983072:JYZ983072 KIS983072:KIV983072 KSO983072:KSR983072 LCK983072:LCN983072 LMG983072:LMJ983072 LWC983072:LWF983072 MFY983072:MGB983072 MPU983072:MPX983072 MZQ983072:MZT983072 NJM983072:NJP983072 NTI983072:NTL983072 ODE983072:ODH983072 ONA983072:OND983072 OWW983072:OWZ983072 PGS983072:PGV983072 PQO983072:PQR983072 QAK983072:QAN983072 QKG983072:QKJ983072 QUC983072:QUF983072 RDY983072:REB983072 RNU983072:RNX983072 RXQ983072:RXT983072 SHM983072:SHP983072 SRI983072:SRL983072 TBE983072:TBH983072 TLA983072:TLD983072 TUW983072:TUZ983072 UES983072:UEV983072 UOO983072:UOR983072 UYK983072:UYN983072 VIG983072:VIJ983072 VSC983072:VSF983072 WBY983072:WCB983072 WLU983072:WLX983072 WVQ983072:WVT983072 WBY983080:WCB983080 J65576:M65576 JE65576:JH65576 TA65576:TD65576 ACW65576:ACZ65576 AMS65576:AMV65576 AWO65576:AWR65576 BGK65576:BGN65576 BQG65576:BQJ65576 CAC65576:CAF65576 CJY65576:CKB65576 CTU65576:CTX65576 DDQ65576:DDT65576 DNM65576:DNP65576 DXI65576:DXL65576 EHE65576:EHH65576 ERA65576:ERD65576 FAW65576:FAZ65576 FKS65576:FKV65576 FUO65576:FUR65576 GEK65576:GEN65576 GOG65576:GOJ65576 GYC65576:GYF65576 HHY65576:HIB65576 HRU65576:HRX65576 IBQ65576:IBT65576 ILM65576:ILP65576 IVI65576:IVL65576 JFE65576:JFH65576 JPA65576:JPD65576 JYW65576:JYZ65576 KIS65576:KIV65576 KSO65576:KSR65576 LCK65576:LCN65576 LMG65576:LMJ65576 LWC65576:LWF65576 MFY65576:MGB65576 MPU65576:MPX65576 MZQ65576:MZT65576 NJM65576:NJP65576 NTI65576:NTL65576 ODE65576:ODH65576 ONA65576:OND65576 OWW65576:OWZ65576 PGS65576:PGV65576 PQO65576:PQR65576 QAK65576:QAN65576 QKG65576:QKJ65576 QUC65576:QUF65576 RDY65576:REB65576 RNU65576:RNX65576 RXQ65576:RXT65576 SHM65576:SHP65576 SRI65576:SRL65576 TBE65576:TBH65576 TLA65576:TLD65576 TUW65576:TUZ65576 UES65576:UEV65576 UOO65576:UOR65576 UYK65576:UYN65576 VIG65576:VIJ65576 VSC65576:VSF65576 WBY65576:WCB65576 WLU65576:WLX65576 WVQ65576:WVT65576 J131112:M131112 JE131112:JH131112 TA131112:TD131112 ACW131112:ACZ131112 AMS131112:AMV131112 AWO131112:AWR131112 BGK131112:BGN131112 BQG131112:BQJ131112 CAC131112:CAF131112 CJY131112:CKB131112 CTU131112:CTX131112 DDQ131112:DDT131112 DNM131112:DNP131112 DXI131112:DXL131112 EHE131112:EHH131112 ERA131112:ERD131112 FAW131112:FAZ131112 FKS131112:FKV131112 FUO131112:FUR131112 GEK131112:GEN131112 GOG131112:GOJ131112 GYC131112:GYF131112 HHY131112:HIB131112 HRU131112:HRX131112 IBQ131112:IBT131112 ILM131112:ILP131112 IVI131112:IVL131112 JFE131112:JFH131112 JPA131112:JPD131112 JYW131112:JYZ131112 KIS131112:KIV131112 KSO131112:KSR131112 LCK131112:LCN131112 LMG131112:LMJ131112 LWC131112:LWF131112 MFY131112:MGB131112 MPU131112:MPX131112 MZQ131112:MZT131112 NJM131112:NJP131112 NTI131112:NTL131112 ODE131112:ODH131112 ONA131112:OND131112 OWW131112:OWZ131112 PGS131112:PGV131112 PQO131112:PQR131112 QAK131112:QAN131112 QKG131112:QKJ131112 QUC131112:QUF131112 RDY131112:REB131112 RNU131112:RNX131112 RXQ131112:RXT131112 SHM131112:SHP131112 SRI131112:SRL131112 TBE131112:TBH131112 TLA131112:TLD131112 TUW131112:TUZ131112 UES131112:UEV131112 UOO131112:UOR131112 UYK131112:UYN131112 VIG131112:VIJ131112 VSC131112:VSF131112 WBY131112:WCB131112 WLU131112:WLX131112 WVQ131112:WVT131112 J196648:M196648 JE196648:JH196648 TA196648:TD196648 ACW196648:ACZ196648 AMS196648:AMV196648 AWO196648:AWR196648 BGK196648:BGN196648 BQG196648:BQJ196648 CAC196648:CAF196648 CJY196648:CKB196648 CTU196648:CTX196648 DDQ196648:DDT196648 DNM196648:DNP196648 DXI196648:DXL196648 EHE196648:EHH196648 ERA196648:ERD196648 FAW196648:FAZ196648 FKS196648:FKV196648 FUO196648:FUR196648 GEK196648:GEN196648 GOG196648:GOJ196648 GYC196648:GYF196648 HHY196648:HIB196648 HRU196648:HRX196648 IBQ196648:IBT196648 ILM196648:ILP196648 IVI196648:IVL196648 JFE196648:JFH196648 JPA196648:JPD196648 JYW196648:JYZ196648 KIS196648:KIV196648 KSO196648:KSR196648 LCK196648:LCN196648 LMG196648:LMJ196648 LWC196648:LWF196648 MFY196648:MGB196648 MPU196648:MPX196648 MZQ196648:MZT196648 NJM196648:NJP196648 NTI196648:NTL196648 ODE196648:ODH196648 ONA196648:OND196648 OWW196648:OWZ196648 PGS196648:PGV196648 PQO196648:PQR196648 QAK196648:QAN196648 QKG196648:QKJ196648 QUC196648:QUF196648 RDY196648:REB196648 RNU196648:RNX196648 RXQ196648:RXT196648 SHM196648:SHP196648 SRI196648:SRL196648 TBE196648:TBH196648 TLA196648:TLD196648 TUW196648:TUZ196648 UES196648:UEV196648 UOO196648:UOR196648 UYK196648:UYN196648 VIG196648:VIJ196648 VSC196648:VSF196648 WBY196648:WCB196648 WLU196648:WLX196648 WVQ196648:WVT196648 J262184:M262184 JE262184:JH262184 TA262184:TD262184 ACW262184:ACZ262184 AMS262184:AMV262184 AWO262184:AWR262184 BGK262184:BGN262184 BQG262184:BQJ262184 CAC262184:CAF262184 CJY262184:CKB262184 CTU262184:CTX262184 DDQ262184:DDT262184 DNM262184:DNP262184 DXI262184:DXL262184 EHE262184:EHH262184 ERA262184:ERD262184 FAW262184:FAZ262184 FKS262184:FKV262184 FUO262184:FUR262184 GEK262184:GEN262184 GOG262184:GOJ262184 GYC262184:GYF262184 HHY262184:HIB262184 HRU262184:HRX262184 IBQ262184:IBT262184 ILM262184:ILP262184 IVI262184:IVL262184 JFE262184:JFH262184 JPA262184:JPD262184 JYW262184:JYZ262184 KIS262184:KIV262184 KSO262184:KSR262184 LCK262184:LCN262184 LMG262184:LMJ262184 LWC262184:LWF262184 MFY262184:MGB262184 MPU262184:MPX262184 MZQ262184:MZT262184 NJM262184:NJP262184 NTI262184:NTL262184 ODE262184:ODH262184 ONA262184:OND262184 OWW262184:OWZ262184 PGS262184:PGV262184 PQO262184:PQR262184 QAK262184:QAN262184 QKG262184:QKJ262184 QUC262184:QUF262184 RDY262184:REB262184 RNU262184:RNX262184 RXQ262184:RXT262184 SHM262184:SHP262184 SRI262184:SRL262184 TBE262184:TBH262184 TLA262184:TLD262184 TUW262184:TUZ262184 UES262184:UEV262184 UOO262184:UOR262184 UYK262184:UYN262184 VIG262184:VIJ262184 VSC262184:VSF262184 WBY262184:WCB262184 WLU262184:WLX262184 WVQ262184:WVT262184 J327720:M327720 JE327720:JH327720 TA327720:TD327720 ACW327720:ACZ327720 AMS327720:AMV327720 AWO327720:AWR327720 BGK327720:BGN327720 BQG327720:BQJ327720 CAC327720:CAF327720 CJY327720:CKB327720 CTU327720:CTX327720 DDQ327720:DDT327720 DNM327720:DNP327720 DXI327720:DXL327720 EHE327720:EHH327720 ERA327720:ERD327720 FAW327720:FAZ327720 FKS327720:FKV327720 FUO327720:FUR327720 GEK327720:GEN327720 GOG327720:GOJ327720 GYC327720:GYF327720 HHY327720:HIB327720 HRU327720:HRX327720 IBQ327720:IBT327720 ILM327720:ILP327720 IVI327720:IVL327720 JFE327720:JFH327720 JPA327720:JPD327720 JYW327720:JYZ327720 KIS327720:KIV327720 KSO327720:KSR327720 LCK327720:LCN327720 LMG327720:LMJ327720 LWC327720:LWF327720 MFY327720:MGB327720 MPU327720:MPX327720 MZQ327720:MZT327720 NJM327720:NJP327720 NTI327720:NTL327720 ODE327720:ODH327720 ONA327720:OND327720 OWW327720:OWZ327720 PGS327720:PGV327720 PQO327720:PQR327720 QAK327720:QAN327720 QKG327720:QKJ327720 QUC327720:QUF327720 RDY327720:REB327720 RNU327720:RNX327720 RXQ327720:RXT327720 SHM327720:SHP327720 SRI327720:SRL327720 TBE327720:TBH327720 TLA327720:TLD327720 TUW327720:TUZ327720 UES327720:UEV327720 UOO327720:UOR327720 UYK327720:UYN327720 VIG327720:VIJ327720 VSC327720:VSF327720 WBY327720:WCB327720 WLU327720:WLX327720 WVQ327720:WVT327720 J393256:M393256 JE393256:JH393256 TA393256:TD393256 ACW393256:ACZ393256 AMS393256:AMV393256 AWO393256:AWR393256 BGK393256:BGN393256 BQG393256:BQJ393256 CAC393256:CAF393256 CJY393256:CKB393256 CTU393256:CTX393256 DDQ393256:DDT393256 DNM393256:DNP393256 DXI393256:DXL393256 EHE393256:EHH393256 ERA393256:ERD393256 FAW393256:FAZ393256 FKS393256:FKV393256 FUO393256:FUR393256 GEK393256:GEN393256 GOG393256:GOJ393256 GYC393256:GYF393256 HHY393256:HIB393256 HRU393256:HRX393256 IBQ393256:IBT393256 ILM393256:ILP393256 IVI393256:IVL393256 JFE393256:JFH393256 JPA393256:JPD393256 JYW393256:JYZ393256 KIS393256:KIV393256 KSO393256:KSR393256 LCK393256:LCN393256 LMG393256:LMJ393256 LWC393256:LWF393256 MFY393256:MGB393256 MPU393256:MPX393256 MZQ393256:MZT393256 NJM393256:NJP393256 NTI393256:NTL393256 ODE393256:ODH393256 ONA393256:OND393256 OWW393256:OWZ393256 PGS393256:PGV393256 PQO393256:PQR393256 QAK393256:QAN393256 QKG393256:QKJ393256 QUC393256:QUF393256 RDY393256:REB393256 RNU393256:RNX393256 RXQ393256:RXT393256 SHM393256:SHP393256 SRI393256:SRL393256 TBE393256:TBH393256 TLA393256:TLD393256 TUW393256:TUZ393256 UES393256:UEV393256 UOO393256:UOR393256 UYK393256:UYN393256 VIG393256:VIJ393256 VSC393256:VSF393256 WBY393256:WCB393256 WLU393256:WLX393256 WVQ393256:WVT393256 J458792:M458792 JE458792:JH458792 TA458792:TD458792 ACW458792:ACZ458792 AMS458792:AMV458792 AWO458792:AWR458792 BGK458792:BGN458792 BQG458792:BQJ458792 CAC458792:CAF458792 CJY458792:CKB458792 CTU458792:CTX458792 DDQ458792:DDT458792 DNM458792:DNP458792 DXI458792:DXL458792 EHE458792:EHH458792 ERA458792:ERD458792 FAW458792:FAZ458792 FKS458792:FKV458792 FUO458792:FUR458792 GEK458792:GEN458792 GOG458792:GOJ458792 GYC458792:GYF458792 HHY458792:HIB458792 HRU458792:HRX458792 IBQ458792:IBT458792 ILM458792:ILP458792 IVI458792:IVL458792 JFE458792:JFH458792 JPA458792:JPD458792 JYW458792:JYZ458792 KIS458792:KIV458792 KSO458792:KSR458792 LCK458792:LCN458792 LMG458792:LMJ458792 LWC458792:LWF458792 MFY458792:MGB458792 MPU458792:MPX458792 MZQ458792:MZT458792 NJM458792:NJP458792 NTI458792:NTL458792 ODE458792:ODH458792 ONA458792:OND458792 OWW458792:OWZ458792 PGS458792:PGV458792 PQO458792:PQR458792 QAK458792:QAN458792 QKG458792:QKJ458792 QUC458792:QUF458792 RDY458792:REB458792 RNU458792:RNX458792 RXQ458792:RXT458792 SHM458792:SHP458792 SRI458792:SRL458792 TBE458792:TBH458792 TLA458792:TLD458792 TUW458792:TUZ458792 UES458792:UEV458792 UOO458792:UOR458792 UYK458792:UYN458792 VIG458792:VIJ458792 VSC458792:VSF458792 WBY458792:WCB458792 WLU458792:WLX458792 WVQ458792:WVT458792 J524328:M524328 JE524328:JH524328 TA524328:TD524328 ACW524328:ACZ524328 AMS524328:AMV524328 AWO524328:AWR524328 BGK524328:BGN524328 BQG524328:BQJ524328 CAC524328:CAF524328 CJY524328:CKB524328 CTU524328:CTX524328 DDQ524328:DDT524328 DNM524328:DNP524328 DXI524328:DXL524328 EHE524328:EHH524328 ERA524328:ERD524328 FAW524328:FAZ524328 FKS524328:FKV524328 FUO524328:FUR524328 GEK524328:GEN524328 GOG524328:GOJ524328 GYC524328:GYF524328 HHY524328:HIB524328 HRU524328:HRX524328 IBQ524328:IBT524328 ILM524328:ILP524328 IVI524328:IVL524328 JFE524328:JFH524328 JPA524328:JPD524328 JYW524328:JYZ524328 KIS524328:KIV524328 KSO524328:KSR524328 LCK524328:LCN524328 LMG524328:LMJ524328 LWC524328:LWF524328 MFY524328:MGB524328 MPU524328:MPX524328 MZQ524328:MZT524328 NJM524328:NJP524328 NTI524328:NTL524328 ODE524328:ODH524328 ONA524328:OND524328 OWW524328:OWZ524328 PGS524328:PGV524328 PQO524328:PQR524328 QAK524328:QAN524328 QKG524328:QKJ524328 QUC524328:QUF524328 RDY524328:REB524328 RNU524328:RNX524328 RXQ524328:RXT524328 SHM524328:SHP524328 SRI524328:SRL524328 TBE524328:TBH524328 TLA524328:TLD524328 TUW524328:TUZ524328 UES524328:UEV524328 UOO524328:UOR524328 UYK524328:UYN524328 VIG524328:VIJ524328 VSC524328:VSF524328 WBY524328:WCB524328 WLU524328:WLX524328 WVQ524328:WVT524328 J589864:M589864 JE589864:JH589864 TA589864:TD589864 ACW589864:ACZ589864 AMS589864:AMV589864 AWO589864:AWR589864 BGK589864:BGN589864 BQG589864:BQJ589864 CAC589864:CAF589864 CJY589864:CKB589864 CTU589864:CTX589864 DDQ589864:DDT589864 DNM589864:DNP589864 DXI589864:DXL589864 EHE589864:EHH589864 ERA589864:ERD589864 FAW589864:FAZ589864 FKS589864:FKV589864 FUO589864:FUR589864 GEK589864:GEN589864 GOG589864:GOJ589864 GYC589864:GYF589864 HHY589864:HIB589864 HRU589864:HRX589864 IBQ589864:IBT589864 ILM589864:ILP589864 IVI589864:IVL589864 JFE589864:JFH589864 JPA589864:JPD589864 JYW589864:JYZ589864 KIS589864:KIV589864 KSO589864:KSR589864 LCK589864:LCN589864 LMG589864:LMJ589864 LWC589864:LWF589864 MFY589864:MGB589864 MPU589864:MPX589864 MZQ589864:MZT589864 NJM589864:NJP589864 NTI589864:NTL589864 ODE589864:ODH589864 ONA589864:OND589864 OWW589864:OWZ589864 PGS589864:PGV589864 PQO589864:PQR589864 QAK589864:QAN589864 QKG589864:QKJ589864 QUC589864:QUF589864 RDY589864:REB589864 RNU589864:RNX589864 RXQ589864:RXT589864 SHM589864:SHP589864 SRI589864:SRL589864 TBE589864:TBH589864 TLA589864:TLD589864 TUW589864:TUZ589864 UES589864:UEV589864 UOO589864:UOR589864 UYK589864:UYN589864 VIG589864:VIJ589864 VSC589864:VSF589864 WBY589864:WCB589864 WLU589864:WLX589864 WVQ589864:WVT589864 J655400:M655400 JE655400:JH655400 TA655400:TD655400 ACW655400:ACZ655400 AMS655400:AMV655400 AWO655400:AWR655400 BGK655400:BGN655400 BQG655400:BQJ655400 CAC655400:CAF655400 CJY655400:CKB655400 CTU655400:CTX655400 DDQ655400:DDT655400 DNM655400:DNP655400 DXI655400:DXL655400 EHE655400:EHH655400 ERA655400:ERD655400 FAW655400:FAZ655400 FKS655400:FKV655400 FUO655400:FUR655400 GEK655400:GEN655400 GOG655400:GOJ655400 GYC655400:GYF655400 HHY655400:HIB655400 HRU655400:HRX655400 IBQ655400:IBT655400 ILM655400:ILP655400 IVI655400:IVL655400 JFE655400:JFH655400 JPA655400:JPD655400 JYW655400:JYZ655400 KIS655400:KIV655400 KSO655400:KSR655400 LCK655400:LCN655400 LMG655400:LMJ655400 LWC655400:LWF655400 MFY655400:MGB655400 MPU655400:MPX655400 MZQ655400:MZT655400 NJM655400:NJP655400 NTI655400:NTL655400 ODE655400:ODH655400 ONA655400:OND655400 OWW655400:OWZ655400 PGS655400:PGV655400 PQO655400:PQR655400 QAK655400:QAN655400 QKG655400:QKJ655400 QUC655400:QUF655400 RDY655400:REB655400 RNU655400:RNX655400 RXQ655400:RXT655400 SHM655400:SHP655400 SRI655400:SRL655400 TBE655400:TBH655400 TLA655400:TLD655400 TUW655400:TUZ655400 UES655400:UEV655400 UOO655400:UOR655400 UYK655400:UYN655400 VIG655400:VIJ655400 VSC655400:VSF655400 WBY655400:WCB655400 WLU655400:WLX655400 WVQ655400:WVT655400 J720936:M720936 JE720936:JH720936 TA720936:TD720936 ACW720936:ACZ720936 AMS720936:AMV720936 AWO720936:AWR720936 BGK720936:BGN720936 BQG720936:BQJ720936 CAC720936:CAF720936 CJY720936:CKB720936 CTU720936:CTX720936 DDQ720936:DDT720936 DNM720936:DNP720936 DXI720936:DXL720936 EHE720936:EHH720936 ERA720936:ERD720936 FAW720936:FAZ720936 FKS720936:FKV720936 FUO720936:FUR720936 GEK720936:GEN720936 GOG720936:GOJ720936 GYC720936:GYF720936 HHY720936:HIB720936 HRU720936:HRX720936 IBQ720936:IBT720936 ILM720936:ILP720936 IVI720936:IVL720936 JFE720936:JFH720936 JPA720936:JPD720936 JYW720936:JYZ720936 KIS720936:KIV720936 KSO720936:KSR720936 LCK720936:LCN720936 LMG720936:LMJ720936 LWC720936:LWF720936 MFY720936:MGB720936 MPU720936:MPX720936 MZQ720936:MZT720936 NJM720936:NJP720936 NTI720936:NTL720936 ODE720936:ODH720936 ONA720936:OND720936 OWW720936:OWZ720936 PGS720936:PGV720936 PQO720936:PQR720936 QAK720936:QAN720936 QKG720936:QKJ720936 QUC720936:QUF720936 RDY720936:REB720936 RNU720936:RNX720936 RXQ720936:RXT720936 SHM720936:SHP720936 SRI720936:SRL720936 TBE720936:TBH720936 TLA720936:TLD720936 TUW720936:TUZ720936 UES720936:UEV720936 UOO720936:UOR720936 UYK720936:UYN720936 VIG720936:VIJ720936 VSC720936:VSF720936 WBY720936:WCB720936 WLU720936:WLX720936 WVQ720936:WVT720936 J786472:M786472 JE786472:JH786472 TA786472:TD786472 ACW786472:ACZ786472 AMS786472:AMV786472 AWO786472:AWR786472 BGK786472:BGN786472 BQG786472:BQJ786472 CAC786472:CAF786472 CJY786472:CKB786472 CTU786472:CTX786472 DDQ786472:DDT786472 DNM786472:DNP786472 DXI786472:DXL786472 EHE786472:EHH786472 ERA786472:ERD786472 FAW786472:FAZ786472 FKS786472:FKV786472 FUO786472:FUR786472 GEK786472:GEN786472 GOG786472:GOJ786472 GYC786472:GYF786472 HHY786472:HIB786472 HRU786472:HRX786472 IBQ786472:IBT786472 ILM786472:ILP786472 IVI786472:IVL786472 JFE786472:JFH786472 JPA786472:JPD786472 JYW786472:JYZ786472 KIS786472:KIV786472 KSO786472:KSR786472 LCK786472:LCN786472 LMG786472:LMJ786472 LWC786472:LWF786472 MFY786472:MGB786472 MPU786472:MPX786472 MZQ786472:MZT786472 NJM786472:NJP786472 NTI786472:NTL786472 ODE786472:ODH786472 ONA786472:OND786472 OWW786472:OWZ786472 PGS786472:PGV786472 PQO786472:PQR786472 QAK786472:QAN786472 QKG786472:QKJ786472 QUC786472:QUF786472 RDY786472:REB786472 RNU786472:RNX786472 RXQ786472:RXT786472 SHM786472:SHP786472 SRI786472:SRL786472 TBE786472:TBH786472 TLA786472:TLD786472 TUW786472:TUZ786472 UES786472:UEV786472 UOO786472:UOR786472 UYK786472:UYN786472 VIG786472:VIJ786472 VSC786472:VSF786472 WBY786472:WCB786472 WLU786472:WLX786472 WVQ786472:WVT786472 J852008:M852008 JE852008:JH852008 TA852008:TD852008 ACW852008:ACZ852008 AMS852008:AMV852008 AWO852008:AWR852008 BGK852008:BGN852008 BQG852008:BQJ852008 CAC852008:CAF852008 CJY852008:CKB852008 CTU852008:CTX852008 DDQ852008:DDT852008 DNM852008:DNP852008 DXI852008:DXL852008 EHE852008:EHH852008 ERA852008:ERD852008 FAW852008:FAZ852008 FKS852008:FKV852008 FUO852008:FUR852008 GEK852008:GEN852008 GOG852008:GOJ852008 GYC852008:GYF852008 HHY852008:HIB852008 HRU852008:HRX852008 IBQ852008:IBT852008 ILM852008:ILP852008 IVI852008:IVL852008 JFE852008:JFH852008 JPA852008:JPD852008 JYW852008:JYZ852008 KIS852008:KIV852008 KSO852008:KSR852008 LCK852008:LCN852008 LMG852008:LMJ852008 LWC852008:LWF852008 MFY852008:MGB852008 MPU852008:MPX852008 MZQ852008:MZT852008 NJM852008:NJP852008 NTI852008:NTL852008 ODE852008:ODH852008 ONA852008:OND852008 OWW852008:OWZ852008 PGS852008:PGV852008 PQO852008:PQR852008 QAK852008:QAN852008 QKG852008:QKJ852008 QUC852008:QUF852008 RDY852008:REB852008 RNU852008:RNX852008 RXQ852008:RXT852008 SHM852008:SHP852008 SRI852008:SRL852008 TBE852008:TBH852008 TLA852008:TLD852008 TUW852008:TUZ852008 UES852008:UEV852008 UOO852008:UOR852008 UYK852008:UYN852008 VIG852008:VIJ852008 VSC852008:VSF852008 WBY852008:WCB852008 WLU852008:WLX852008 WVQ852008:WVT852008 J917544:M917544 JE917544:JH917544 TA917544:TD917544 ACW917544:ACZ917544 AMS917544:AMV917544 AWO917544:AWR917544 BGK917544:BGN917544 BQG917544:BQJ917544 CAC917544:CAF917544 CJY917544:CKB917544 CTU917544:CTX917544 DDQ917544:DDT917544 DNM917544:DNP917544 DXI917544:DXL917544 EHE917544:EHH917544 ERA917544:ERD917544 FAW917544:FAZ917544 FKS917544:FKV917544 FUO917544:FUR917544 GEK917544:GEN917544 GOG917544:GOJ917544 GYC917544:GYF917544 HHY917544:HIB917544 HRU917544:HRX917544 IBQ917544:IBT917544 ILM917544:ILP917544 IVI917544:IVL917544 JFE917544:JFH917544 JPA917544:JPD917544 JYW917544:JYZ917544 KIS917544:KIV917544 KSO917544:KSR917544 LCK917544:LCN917544 LMG917544:LMJ917544 LWC917544:LWF917544 MFY917544:MGB917544 MPU917544:MPX917544 MZQ917544:MZT917544 NJM917544:NJP917544 NTI917544:NTL917544 ODE917544:ODH917544 ONA917544:OND917544 OWW917544:OWZ917544 PGS917544:PGV917544 PQO917544:PQR917544 QAK917544:QAN917544 QKG917544:QKJ917544 QUC917544:QUF917544 RDY917544:REB917544 RNU917544:RNX917544 RXQ917544:RXT917544 SHM917544:SHP917544 SRI917544:SRL917544 TBE917544:TBH917544 TLA917544:TLD917544 TUW917544:TUZ917544 UES917544:UEV917544 UOO917544:UOR917544 UYK917544:UYN917544 VIG917544:VIJ917544 VSC917544:VSF917544 WBY917544:WCB917544 WLU917544:WLX917544 WVQ917544:WVT917544 J983080:M983080 JE983080:JH983080 TA983080:TD983080 ACW983080:ACZ983080 AMS983080:AMV983080 AWO983080:AWR983080 BGK983080:BGN983080 BQG983080:BQJ983080 CAC983080:CAF983080 CJY983080:CKB983080 CTU983080:CTX983080 DDQ983080:DDT983080 DNM983080:DNP983080 DXI983080:DXL983080 EHE983080:EHH983080 ERA983080:ERD983080 FAW983080:FAZ983080 FKS983080:FKV983080 FUO983080:FUR983080 GEK983080:GEN983080 GOG983080:GOJ983080 GYC983080:GYF983080 HHY983080:HIB983080 HRU983080:HRX983080 IBQ983080:IBT983080 ILM983080:ILP983080 IVI983080:IVL983080 JFE983080:JFH983080 JPA983080:JPD983080 JYW983080:JYZ983080 KIS983080:KIV983080 KSO983080:KSR983080 LCK983080:LCN983080 LMG983080:LMJ983080 LWC983080:LWF983080 MFY983080:MGB983080 MPU983080:MPX983080 MZQ983080:MZT983080 NJM983080:NJP983080 NTI983080:NTL983080 ODE983080:ODH983080 ONA983080:OND983080 OWW983080:OWZ983080 PGS983080:PGV983080 PQO983080:PQR983080 QAK983080:QAN983080 QKG983080:QKJ983080 QUC983080:QUF983080 RDY983080:REB983080 RNU983080:RNX983080 RXQ983080:RXT983080 SHM983080:SHP983080 SRI983080:SRL983080 TBE983080:TBH983080 TLA983080:TLD983080 TUW983080:TUZ983080 UES983080:UEV983080 UOO983080:UOR983080 UYK983080:UYN983080 VIG983080:VIJ983080 VSC983080:VSF983080">
      <formula1>$L$65:$L$77</formula1>
    </dataValidation>
    <dataValidation type="list" allowBlank="1" showInputMessage="1" showErrorMessage="1" sqref="WVP983080 IY51 SU51 ACQ51 AMM51 AWI51 BGE51 BQA51 BZW51 CJS51 CTO51 DDK51 DNG51 DXC51 EGY51 EQU51 FAQ51 FKM51 FUI51 GEE51 GOA51 GXW51 HHS51 HRO51 IBK51 ILG51 IVC51 JEY51 JOU51 JYQ51 KIM51 KSI51 LCE51 LMA51 LVW51 MFS51 MPO51 MZK51 NJG51 NTC51 OCY51 OMU51 OWQ51 PGM51 PQI51 QAE51 QKA51 QTW51 RDS51 RNO51 RXK51 SHG51 SRC51 TAY51 TKU51 TUQ51 UEM51 UOI51 UYE51 VIA51 VRW51 WBS51 WLO51 WVK51 JA42:JA43 SW42:SW43 ACS42:ACS43 AMO42:AMO43 AWK42:AWK43 BGG42:BGG43 BQC42:BQC43 BZY42:BZY43 CJU42:CJU43 CTQ42:CTQ43 DDM42:DDM43 DNI42:DNI43 DXE42:DXE43 EHA42:EHA43 EQW42:EQW43 FAS42:FAS43 FKO42:FKO43 FUK42:FUK43 GEG42:GEG43 GOC42:GOC43 GXY42:GXY43 HHU42:HHU43 HRQ42:HRQ43 IBM42:IBM43 ILI42:ILI43 IVE42:IVE43 JFA42:JFA43 JOW42:JOW43 JYS42:JYS43 KIO42:KIO43 KSK42:KSK43 LCG42:LCG43 LMC42:LMC43 LVY42:LVY43 MFU42:MFU43 MPQ42:MPQ43 MZM42:MZM43 NJI42:NJI43 NTE42:NTE43 ODA42:ODA43 OMW42:OMW43 OWS42:OWS43 PGO42:PGO43 PQK42:PQK43 QAG42:QAG43 QKC42:QKC43 QTY42:QTY43 RDU42:RDU43 RNQ42:RNQ43 RXM42:RXM43 SHI42:SHI43 SRE42:SRE43 TBA42:TBA43 TKW42:TKW43 TUS42:TUS43 UEO42:UEO43 UOK42:UOK43 UYG42:UYG43 VIC42:VIC43 VRY42:VRY43 WBU42:WBU43 WLQ42:WLQ43 WVM42:WVM43 I65568 JD65572 SZ65572 ACV65572 AMR65572 AWN65572 BGJ65572 BQF65572 CAB65572 CJX65572 CTT65572 DDP65572 DNL65572 DXH65572 EHD65572 EQZ65572 FAV65572 FKR65572 FUN65572 GEJ65572 GOF65572 GYB65572 HHX65572 HRT65572 IBP65572 ILL65572 IVH65572 JFD65572 JOZ65572 JYV65572 KIR65572 KSN65572 LCJ65572 LMF65572 LWB65572 MFX65572 MPT65572 MZP65572 NJL65572 NTH65572 ODD65572 OMZ65572 OWV65572 PGR65572 PQN65572 QAJ65572 QKF65572 QUB65572 RDX65572 RNT65572 RXP65572 SHL65572 SRH65572 TBD65572 TKZ65572 TUV65572 UER65572 UON65572 UYJ65572 VIF65572 VSB65572 WBX65572 WLT65572 WVP65572 I131104 JD131108 SZ131108 ACV131108 AMR131108 AWN131108 BGJ131108 BQF131108 CAB131108 CJX131108 CTT131108 DDP131108 DNL131108 DXH131108 EHD131108 EQZ131108 FAV131108 FKR131108 FUN131108 GEJ131108 GOF131108 GYB131108 HHX131108 HRT131108 IBP131108 ILL131108 IVH131108 JFD131108 JOZ131108 JYV131108 KIR131108 KSN131108 LCJ131108 LMF131108 LWB131108 MFX131108 MPT131108 MZP131108 NJL131108 NTH131108 ODD131108 OMZ131108 OWV131108 PGR131108 PQN131108 QAJ131108 QKF131108 QUB131108 RDX131108 RNT131108 RXP131108 SHL131108 SRH131108 TBD131108 TKZ131108 TUV131108 UER131108 UON131108 UYJ131108 VIF131108 VSB131108 WBX131108 WLT131108 WVP131108 I196640 JD196644 SZ196644 ACV196644 AMR196644 AWN196644 BGJ196644 BQF196644 CAB196644 CJX196644 CTT196644 DDP196644 DNL196644 DXH196644 EHD196644 EQZ196644 FAV196644 FKR196644 FUN196644 GEJ196644 GOF196644 GYB196644 HHX196644 HRT196644 IBP196644 ILL196644 IVH196644 JFD196644 JOZ196644 JYV196644 KIR196644 KSN196644 LCJ196644 LMF196644 LWB196644 MFX196644 MPT196644 MZP196644 NJL196644 NTH196644 ODD196644 OMZ196644 OWV196644 PGR196644 PQN196644 QAJ196644 QKF196644 QUB196644 RDX196644 RNT196644 RXP196644 SHL196644 SRH196644 TBD196644 TKZ196644 TUV196644 UER196644 UON196644 UYJ196644 VIF196644 VSB196644 WBX196644 WLT196644 WVP196644 I262176 JD262180 SZ262180 ACV262180 AMR262180 AWN262180 BGJ262180 BQF262180 CAB262180 CJX262180 CTT262180 DDP262180 DNL262180 DXH262180 EHD262180 EQZ262180 FAV262180 FKR262180 FUN262180 GEJ262180 GOF262180 GYB262180 HHX262180 HRT262180 IBP262180 ILL262180 IVH262180 JFD262180 JOZ262180 JYV262180 KIR262180 KSN262180 LCJ262180 LMF262180 LWB262180 MFX262180 MPT262180 MZP262180 NJL262180 NTH262180 ODD262180 OMZ262180 OWV262180 PGR262180 PQN262180 QAJ262180 QKF262180 QUB262180 RDX262180 RNT262180 RXP262180 SHL262180 SRH262180 TBD262180 TKZ262180 TUV262180 UER262180 UON262180 UYJ262180 VIF262180 VSB262180 WBX262180 WLT262180 WVP262180 I327712 JD327716 SZ327716 ACV327716 AMR327716 AWN327716 BGJ327716 BQF327716 CAB327716 CJX327716 CTT327716 DDP327716 DNL327716 DXH327716 EHD327716 EQZ327716 FAV327716 FKR327716 FUN327716 GEJ327716 GOF327716 GYB327716 HHX327716 HRT327716 IBP327716 ILL327716 IVH327716 JFD327716 JOZ327716 JYV327716 KIR327716 KSN327716 LCJ327716 LMF327716 LWB327716 MFX327716 MPT327716 MZP327716 NJL327716 NTH327716 ODD327716 OMZ327716 OWV327716 PGR327716 PQN327716 QAJ327716 QKF327716 QUB327716 RDX327716 RNT327716 RXP327716 SHL327716 SRH327716 TBD327716 TKZ327716 TUV327716 UER327716 UON327716 UYJ327716 VIF327716 VSB327716 WBX327716 WLT327716 WVP327716 I393248 JD393252 SZ393252 ACV393252 AMR393252 AWN393252 BGJ393252 BQF393252 CAB393252 CJX393252 CTT393252 DDP393252 DNL393252 DXH393252 EHD393252 EQZ393252 FAV393252 FKR393252 FUN393252 GEJ393252 GOF393252 GYB393252 HHX393252 HRT393252 IBP393252 ILL393252 IVH393252 JFD393252 JOZ393252 JYV393252 KIR393252 KSN393252 LCJ393252 LMF393252 LWB393252 MFX393252 MPT393252 MZP393252 NJL393252 NTH393252 ODD393252 OMZ393252 OWV393252 PGR393252 PQN393252 QAJ393252 QKF393252 QUB393252 RDX393252 RNT393252 RXP393252 SHL393252 SRH393252 TBD393252 TKZ393252 TUV393252 UER393252 UON393252 UYJ393252 VIF393252 VSB393252 WBX393252 WLT393252 WVP393252 I458784 JD458788 SZ458788 ACV458788 AMR458788 AWN458788 BGJ458788 BQF458788 CAB458788 CJX458788 CTT458788 DDP458788 DNL458788 DXH458788 EHD458788 EQZ458788 FAV458788 FKR458788 FUN458788 GEJ458788 GOF458788 GYB458788 HHX458788 HRT458788 IBP458788 ILL458788 IVH458788 JFD458788 JOZ458788 JYV458788 KIR458788 KSN458788 LCJ458788 LMF458788 LWB458788 MFX458788 MPT458788 MZP458788 NJL458788 NTH458788 ODD458788 OMZ458788 OWV458788 PGR458788 PQN458788 QAJ458788 QKF458788 QUB458788 RDX458788 RNT458788 RXP458788 SHL458788 SRH458788 TBD458788 TKZ458788 TUV458788 UER458788 UON458788 UYJ458788 VIF458788 VSB458788 WBX458788 WLT458788 WVP458788 I524320 JD524324 SZ524324 ACV524324 AMR524324 AWN524324 BGJ524324 BQF524324 CAB524324 CJX524324 CTT524324 DDP524324 DNL524324 DXH524324 EHD524324 EQZ524324 FAV524324 FKR524324 FUN524324 GEJ524324 GOF524324 GYB524324 HHX524324 HRT524324 IBP524324 ILL524324 IVH524324 JFD524324 JOZ524324 JYV524324 KIR524324 KSN524324 LCJ524324 LMF524324 LWB524324 MFX524324 MPT524324 MZP524324 NJL524324 NTH524324 ODD524324 OMZ524324 OWV524324 PGR524324 PQN524324 QAJ524324 QKF524324 QUB524324 RDX524324 RNT524324 RXP524324 SHL524324 SRH524324 TBD524324 TKZ524324 TUV524324 UER524324 UON524324 UYJ524324 VIF524324 VSB524324 WBX524324 WLT524324 WVP524324 I589856 JD589860 SZ589860 ACV589860 AMR589860 AWN589860 BGJ589860 BQF589860 CAB589860 CJX589860 CTT589860 DDP589860 DNL589860 DXH589860 EHD589860 EQZ589860 FAV589860 FKR589860 FUN589860 GEJ589860 GOF589860 GYB589860 HHX589860 HRT589860 IBP589860 ILL589860 IVH589860 JFD589860 JOZ589860 JYV589860 KIR589860 KSN589860 LCJ589860 LMF589860 LWB589860 MFX589860 MPT589860 MZP589860 NJL589860 NTH589860 ODD589860 OMZ589860 OWV589860 PGR589860 PQN589860 QAJ589860 QKF589860 QUB589860 RDX589860 RNT589860 RXP589860 SHL589860 SRH589860 TBD589860 TKZ589860 TUV589860 UER589860 UON589860 UYJ589860 VIF589860 VSB589860 WBX589860 WLT589860 WVP589860 I655392 JD655396 SZ655396 ACV655396 AMR655396 AWN655396 BGJ655396 BQF655396 CAB655396 CJX655396 CTT655396 DDP655396 DNL655396 DXH655396 EHD655396 EQZ655396 FAV655396 FKR655396 FUN655396 GEJ655396 GOF655396 GYB655396 HHX655396 HRT655396 IBP655396 ILL655396 IVH655396 JFD655396 JOZ655396 JYV655396 KIR655396 KSN655396 LCJ655396 LMF655396 LWB655396 MFX655396 MPT655396 MZP655396 NJL655396 NTH655396 ODD655396 OMZ655396 OWV655396 PGR655396 PQN655396 QAJ655396 QKF655396 QUB655396 RDX655396 RNT655396 RXP655396 SHL655396 SRH655396 TBD655396 TKZ655396 TUV655396 UER655396 UON655396 UYJ655396 VIF655396 VSB655396 WBX655396 WLT655396 WVP655396 I720928 JD720932 SZ720932 ACV720932 AMR720932 AWN720932 BGJ720932 BQF720932 CAB720932 CJX720932 CTT720932 DDP720932 DNL720932 DXH720932 EHD720932 EQZ720932 FAV720932 FKR720932 FUN720932 GEJ720932 GOF720932 GYB720932 HHX720932 HRT720932 IBP720932 ILL720932 IVH720932 JFD720932 JOZ720932 JYV720932 KIR720932 KSN720932 LCJ720932 LMF720932 LWB720932 MFX720932 MPT720932 MZP720932 NJL720932 NTH720932 ODD720932 OMZ720932 OWV720932 PGR720932 PQN720932 QAJ720932 QKF720932 QUB720932 RDX720932 RNT720932 RXP720932 SHL720932 SRH720932 TBD720932 TKZ720932 TUV720932 UER720932 UON720932 UYJ720932 VIF720932 VSB720932 WBX720932 WLT720932 WVP720932 I786464 JD786468 SZ786468 ACV786468 AMR786468 AWN786468 BGJ786468 BQF786468 CAB786468 CJX786468 CTT786468 DDP786468 DNL786468 DXH786468 EHD786468 EQZ786468 FAV786468 FKR786468 FUN786468 GEJ786468 GOF786468 GYB786468 HHX786468 HRT786468 IBP786468 ILL786468 IVH786468 JFD786468 JOZ786468 JYV786468 KIR786468 KSN786468 LCJ786468 LMF786468 LWB786468 MFX786468 MPT786468 MZP786468 NJL786468 NTH786468 ODD786468 OMZ786468 OWV786468 PGR786468 PQN786468 QAJ786468 QKF786468 QUB786468 RDX786468 RNT786468 RXP786468 SHL786468 SRH786468 TBD786468 TKZ786468 TUV786468 UER786468 UON786468 UYJ786468 VIF786468 VSB786468 WBX786468 WLT786468 WVP786468 I852000 JD852004 SZ852004 ACV852004 AMR852004 AWN852004 BGJ852004 BQF852004 CAB852004 CJX852004 CTT852004 DDP852004 DNL852004 DXH852004 EHD852004 EQZ852004 FAV852004 FKR852004 FUN852004 GEJ852004 GOF852004 GYB852004 HHX852004 HRT852004 IBP852004 ILL852004 IVH852004 JFD852004 JOZ852004 JYV852004 KIR852004 KSN852004 LCJ852004 LMF852004 LWB852004 MFX852004 MPT852004 MZP852004 NJL852004 NTH852004 ODD852004 OMZ852004 OWV852004 PGR852004 PQN852004 QAJ852004 QKF852004 QUB852004 RDX852004 RNT852004 RXP852004 SHL852004 SRH852004 TBD852004 TKZ852004 TUV852004 UER852004 UON852004 UYJ852004 VIF852004 VSB852004 WBX852004 WLT852004 WVP852004 I917536 JD917540 SZ917540 ACV917540 AMR917540 AWN917540 BGJ917540 BQF917540 CAB917540 CJX917540 CTT917540 DDP917540 DNL917540 DXH917540 EHD917540 EQZ917540 FAV917540 FKR917540 FUN917540 GEJ917540 GOF917540 GYB917540 HHX917540 HRT917540 IBP917540 ILL917540 IVH917540 JFD917540 JOZ917540 JYV917540 KIR917540 KSN917540 LCJ917540 LMF917540 LWB917540 MFX917540 MPT917540 MZP917540 NJL917540 NTH917540 ODD917540 OMZ917540 OWV917540 PGR917540 PQN917540 QAJ917540 QKF917540 QUB917540 RDX917540 RNT917540 RXP917540 SHL917540 SRH917540 TBD917540 TKZ917540 TUV917540 UER917540 UON917540 UYJ917540 VIF917540 VSB917540 WBX917540 WLT917540 WVP917540 I983072 JD983076 SZ983076 ACV983076 AMR983076 AWN983076 BGJ983076 BQF983076 CAB983076 CJX983076 CTT983076 DDP983076 DNL983076 DXH983076 EHD983076 EQZ983076 FAV983076 FKR983076 FUN983076 GEJ983076 GOF983076 GYB983076 HHX983076 HRT983076 IBP983076 ILL983076 IVH983076 JFD983076 JOZ983076 JYV983076 KIR983076 KSN983076 LCJ983076 LMF983076 LWB983076 MFX983076 MPT983076 MZP983076 NJL983076 NTH983076 ODD983076 OMZ983076 OWV983076 PGR983076 PQN983076 QAJ983076 QKF983076 QUB983076 RDX983076 RNT983076 RXP983076 SHL983076 SRH983076 TBD983076 TKZ983076 TUV983076 UER983076 UON983076 UYJ983076 VIF983076 VSB983076 WBX983076 WLT983076 WVP983076 WLT983080 JA34:JA35 SW34:SW35 ACS34:ACS35 AMO34:AMO35 AWK34:AWK35 BGG34:BGG35 BQC34:BQC35 BZY34:BZY35 CJU34:CJU35 CTQ34:CTQ35 DDM34:DDM35 DNI34:DNI35 DXE34:DXE35 EHA34:EHA35 EQW34:EQW35 FAS34:FAS35 FKO34:FKO35 FUK34:FUK35 GEG34:GEG35 GOC34:GOC35 GXY34:GXY35 HHU34:HHU35 HRQ34:HRQ35 IBM34:IBM35 ILI34:ILI35 IVE34:IVE35 JFA34:JFA35 JOW34:JOW35 JYS34:JYS35 KIO34:KIO35 KSK34:KSK35 LCG34:LCG35 LMC34:LMC35 LVY34:LVY35 MFU34:MFU35 MPQ34:MPQ35 MZM34:MZM35 NJI34:NJI35 NTE34:NTE35 ODA34:ODA35 OMW34:OMW35 OWS34:OWS35 PGO34:PGO35 PQK34:PQK35 QAG34:QAG35 QKC34:QKC35 QTY34:QTY35 RDU34:RDU35 RNQ34:RNQ35 RXM34:RXM35 SHI34:SHI35 SRE34:SRE35 TBA34:TBA35 TKW34:TKW35 TUS34:TUS35 UEO34:UEO35 UOK34:UOK35 UYG34:UYG35 VIC34:VIC35 VRY34:VRY35 WBU34:WBU35 WLQ34:WLQ35 WVM34:WVM35 I65564 JD65568 SZ65568 ACV65568 AMR65568 AWN65568 BGJ65568 BQF65568 CAB65568 CJX65568 CTT65568 DDP65568 DNL65568 DXH65568 EHD65568 EQZ65568 FAV65568 FKR65568 FUN65568 GEJ65568 GOF65568 GYB65568 HHX65568 HRT65568 IBP65568 ILL65568 IVH65568 JFD65568 JOZ65568 JYV65568 KIR65568 KSN65568 LCJ65568 LMF65568 LWB65568 MFX65568 MPT65568 MZP65568 NJL65568 NTH65568 ODD65568 OMZ65568 OWV65568 PGR65568 PQN65568 QAJ65568 QKF65568 QUB65568 RDX65568 RNT65568 RXP65568 SHL65568 SRH65568 TBD65568 TKZ65568 TUV65568 UER65568 UON65568 UYJ65568 VIF65568 VSB65568 WBX65568 WLT65568 WVP65568 I131100 JD131104 SZ131104 ACV131104 AMR131104 AWN131104 BGJ131104 BQF131104 CAB131104 CJX131104 CTT131104 DDP131104 DNL131104 DXH131104 EHD131104 EQZ131104 FAV131104 FKR131104 FUN131104 GEJ131104 GOF131104 GYB131104 HHX131104 HRT131104 IBP131104 ILL131104 IVH131104 JFD131104 JOZ131104 JYV131104 KIR131104 KSN131104 LCJ131104 LMF131104 LWB131104 MFX131104 MPT131104 MZP131104 NJL131104 NTH131104 ODD131104 OMZ131104 OWV131104 PGR131104 PQN131104 QAJ131104 QKF131104 QUB131104 RDX131104 RNT131104 RXP131104 SHL131104 SRH131104 TBD131104 TKZ131104 TUV131104 UER131104 UON131104 UYJ131104 VIF131104 VSB131104 WBX131104 WLT131104 WVP131104 I196636 JD196640 SZ196640 ACV196640 AMR196640 AWN196640 BGJ196640 BQF196640 CAB196640 CJX196640 CTT196640 DDP196640 DNL196640 DXH196640 EHD196640 EQZ196640 FAV196640 FKR196640 FUN196640 GEJ196640 GOF196640 GYB196640 HHX196640 HRT196640 IBP196640 ILL196640 IVH196640 JFD196640 JOZ196640 JYV196640 KIR196640 KSN196640 LCJ196640 LMF196640 LWB196640 MFX196640 MPT196640 MZP196640 NJL196640 NTH196640 ODD196640 OMZ196640 OWV196640 PGR196640 PQN196640 QAJ196640 QKF196640 QUB196640 RDX196640 RNT196640 RXP196640 SHL196640 SRH196640 TBD196640 TKZ196640 TUV196640 UER196640 UON196640 UYJ196640 VIF196640 VSB196640 WBX196640 WLT196640 WVP196640 I262172 JD262176 SZ262176 ACV262176 AMR262176 AWN262176 BGJ262176 BQF262176 CAB262176 CJX262176 CTT262176 DDP262176 DNL262176 DXH262176 EHD262176 EQZ262176 FAV262176 FKR262176 FUN262176 GEJ262176 GOF262176 GYB262176 HHX262176 HRT262176 IBP262176 ILL262176 IVH262176 JFD262176 JOZ262176 JYV262176 KIR262176 KSN262176 LCJ262176 LMF262176 LWB262176 MFX262176 MPT262176 MZP262176 NJL262176 NTH262176 ODD262176 OMZ262176 OWV262176 PGR262176 PQN262176 QAJ262176 QKF262176 QUB262176 RDX262176 RNT262176 RXP262176 SHL262176 SRH262176 TBD262176 TKZ262176 TUV262176 UER262176 UON262176 UYJ262176 VIF262176 VSB262176 WBX262176 WLT262176 WVP262176 I327708 JD327712 SZ327712 ACV327712 AMR327712 AWN327712 BGJ327712 BQF327712 CAB327712 CJX327712 CTT327712 DDP327712 DNL327712 DXH327712 EHD327712 EQZ327712 FAV327712 FKR327712 FUN327712 GEJ327712 GOF327712 GYB327712 HHX327712 HRT327712 IBP327712 ILL327712 IVH327712 JFD327712 JOZ327712 JYV327712 KIR327712 KSN327712 LCJ327712 LMF327712 LWB327712 MFX327712 MPT327712 MZP327712 NJL327712 NTH327712 ODD327712 OMZ327712 OWV327712 PGR327712 PQN327712 QAJ327712 QKF327712 QUB327712 RDX327712 RNT327712 RXP327712 SHL327712 SRH327712 TBD327712 TKZ327712 TUV327712 UER327712 UON327712 UYJ327712 VIF327712 VSB327712 WBX327712 WLT327712 WVP327712 I393244 JD393248 SZ393248 ACV393248 AMR393248 AWN393248 BGJ393248 BQF393248 CAB393248 CJX393248 CTT393248 DDP393248 DNL393248 DXH393248 EHD393248 EQZ393248 FAV393248 FKR393248 FUN393248 GEJ393248 GOF393248 GYB393248 HHX393248 HRT393248 IBP393248 ILL393248 IVH393248 JFD393248 JOZ393248 JYV393248 KIR393248 KSN393248 LCJ393248 LMF393248 LWB393248 MFX393248 MPT393248 MZP393248 NJL393248 NTH393248 ODD393248 OMZ393248 OWV393248 PGR393248 PQN393248 QAJ393248 QKF393248 QUB393248 RDX393248 RNT393248 RXP393248 SHL393248 SRH393248 TBD393248 TKZ393248 TUV393248 UER393248 UON393248 UYJ393248 VIF393248 VSB393248 WBX393248 WLT393248 WVP393248 I458780 JD458784 SZ458784 ACV458784 AMR458784 AWN458784 BGJ458784 BQF458784 CAB458784 CJX458784 CTT458784 DDP458784 DNL458784 DXH458784 EHD458784 EQZ458784 FAV458784 FKR458784 FUN458784 GEJ458784 GOF458784 GYB458784 HHX458784 HRT458784 IBP458784 ILL458784 IVH458784 JFD458784 JOZ458784 JYV458784 KIR458784 KSN458784 LCJ458784 LMF458784 LWB458784 MFX458784 MPT458784 MZP458784 NJL458784 NTH458784 ODD458784 OMZ458784 OWV458784 PGR458784 PQN458784 QAJ458784 QKF458784 QUB458784 RDX458784 RNT458784 RXP458784 SHL458784 SRH458784 TBD458784 TKZ458784 TUV458784 UER458784 UON458784 UYJ458784 VIF458784 VSB458784 WBX458784 WLT458784 WVP458784 I524316 JD524320 SZ524320 ACV524320 AMR524320 AWN524320 BGJ524320 BQF524320 CAB524320 CJX524320 CTT524320 DDP524320 DNL524320 DXH524320 EHD524320 EQZ524320 FAV524320 FKR524320 FUN524320 GEJ524320 GOF524320 GYB524320 HHX524320 HRT524320 IBP524320 ILL524320 IVH524320 JFD524320 JOZ524320 JYV524320 KIR524320 KSN524320 LCJ524320 LMF524320 LWB524320 MFX524320 MPT524320 MZP524320 NJL524320 NTH524320 ODD524320 OMZ524320 OWV524320 PGR524320 PQN524320 QAJ524320 QKF524320 QUB524320 RDX524320 RNT524320 RXP524320 SHL524320 SRH524320 TBD524320 TKZ524320 TUV524320 UER524320 UON524320 UYJ524320 VIF524320 VSB524320 WBX524320 WLT524320 WVP524320 I589852 JD589856 SZ589856 ACV589856 AMR589856 AWN589856 BGJ589856 BQF589856 CAB589856 CJX589856 CTT589856 DDP589856 DNL589856 DXH589856 EHD589856 EQZ589856 FAV589856 FKR589856 FUN589856 GEJ589856 GOF589856 GYB589856 HHX589856 HRT589856 IBP589856 ILL589856 IVH589856 JFD589856 JOZ589856 JYV589856 KIR589856 KSN589856 LCJ589856 LMF589856 LWB589856 MFX589856 MPT589856 MZP589856 NJL589856 NTH589856 ODD589856 OMZ589856 OWV589856 PGR589856 PQN589856 QAJ589856 QKF589856 QUB589856 RDX589856 RNT589856 RXP589856 SHL589856 SRH589856 TBD589856 TKZ589856 TUV589856 UER589856 UON589856 UYJ589856 VIF589856 VSB589856 WBX589856 WLT589856 WVP589856 I655388 JD655392 SZ655392 ACV655392 AMR655392 AWN655392 BGJ655392 BQF655392 CAB655392 CJX655392 CTT655392 DDP655392 DNL655392 DXH655392 EHD655392 EQZ655392 FAV655392 FKR655392 FUN655392 GEJ655392 GOF655392 GYB655392 HHX655392 HRT655392 IBP655392 ILL655392 IVH655392 JFD655392 JOZ655392 JYV655392 KIR655392 KSN655392 LCJ655392 LMF655392 LWB655392 MFX655392 MPT655392 MZP655392 NJL655392 NTH655392 ODD655392 OMZ655392 OWV655392 PGR655392 PQN655392 QAJ655392 QKF655392 QUB655392 RDX655392 RNT655392 RXP655392 SHL655392 SRH655392 TBD655392 TKZ655392 TUV655392 UER655392 UON655392 UYJ655392 VIF655392 VSB655392 WBX655392 WLT655392 WVP655392 I720924 JD720928 SZ720928 ACV720928 AMR720928 AWN720928 BGJ720928 BQF720928 CAB720928 CJX720928 CTT720928 DDP720928 DNL720928 DXH720928 EHD720928 EQZ720928 FAV720928 FKR720928 FUN720928 GEJ720928 GOF720928 GYB720928 HHX720928 HRT720928 IBP720928 ILL720928 IVH720928 JFD720928 JOZ720928 JYV720928 KIR720928 KSN720928 LCJ720928 LMF720928 LWB720928 MFX720928 MPT720928 MZP720928 NJL720928 NTH720928 ODD720928 OMZ720928 OWV720928 PGR720928 PQN720928 QAJ720928 QKF720928 QUB720928 RDX720928 RNT720928 RXP720928 SHL720928 SRH720928 TBD720928 TKZ720928 TUV720928 UER720928 UON720928 UYJ720928 VIF720928 VSB720928 WBX720928 WLT720928 WVP720928 I786460 JD786464 SZ786464 ACV786464 AMR786464 AWN786464 BGJ786464 BQF786464 CAB786464 CJX786464 CTT786464 DDP786464 DNL786464 DXH786464 EHD786464 EQZ786464 FAV786464 FKR786464 FUN786464 GEJ786464 GOF786464 GYB786464 HHX786464 HRT786464 IBP786464 ILL786464 IVH786464 JFD786464 JOZ786464 JYV786464 KIR786464 KSN786464 LCJ786464 LMF786464 LWB786464 MFX786464 MPT786464 MZP786464 NJL786464 NTH786464 ODD786464 OMZ786464 OWV786464 PGR786464 PQN786464 QAJ786464 QKF786464 QUB786464 RDX786464 RNT786464 RXP786464 SHL786464 SRH786464 TBD786464 TKZ786464 TUV786464 UER786464 UON786464 UYJ786464 VIF786464 VSB786464 WBX786464 WLT786464 WVP786464 I851996 JD852000 SZ852000 ACV852000 AMR852000 AWN852000 BGJ852000 BQF852000 CAB852000 CJX852000 CTT852000 DDP852000 DNL852000 DXH852000 EHD852000 EQZ852000 FAV852000 FKR852000 FUN852000 GEJ852000 GOF852000 GYB852000 HHX852000 HRT852000 IBP852000 ILL852000 IVH852000 JFD852000 JOZ852000 JYV852000 KIR852000 KSN852000 LCJ852000 LMF852000 LWB852000 MFX852000 MPT852000 MZP852000 NJL852000 NTH852000 ODD852000 OMZ852000 OWV852000 PGR852000 PQN852000 QAJ852000 QKF852000 QUB852000 RDX852000 RNT852000 RXP852000 SHL852000 SRH852000 TBD852000 TKZ852000 TUV852000 UER852000 UON852000 UYJ852000 VIF852000 VSB852000 WBX852000 WLT852000 WVP852000 I917532 JD917536 SZ917536 ACV917536 AMR917536 AWN917536 BGJ917536 BQF917536 CAB917536 CJX917536 CTT917536 DDP917536 DNL917536 DXH917536 EHD917536 EQZ917536 FAV917536 FKR917536 FUN917536 GEJ917536 GOF917536 GYB917536 HHX917536 HRT917536 IBP917536 ILL917536 IVH917536 JFD917536 JOZ917536 JYV917536 KIR917536 KSN917536 LCJ917536 LMF917536 LWB917536 MFX917536 MPT917536 MZP917536 NJL917536 NTH917536 ODD917536 OMZ917536 OWV917536 PGR917536 PQN917536 QAJ917536 QKF917536 QUB917536 RDX917536 RNT917536 RXP917536 SHL917536 SRH917536 TBD917536 TKZ917536 TUV917536 UER917536 UON917536 UYJ917536 VIF917536 VSB917536 WBX917536 WLT917536 WVP917536 I983068 JD983072 SZ983072 ACV983072 AMR983072 AWN983072 BGJ983072 BQF983072 CAB983072 CJX983072 CTT983072 DDP983072 DNL983072 DXH983072 EHD983072 EQZ983072 FAV983072 FKR983072 FUN983072 GEJ983072 GOF983072 GYB983072 HHX983072 HRT983072 IBP983072 ILL983072 IVH983072 JFD983072 JOZ983072 JYV983072 KIR983072 KSN983072 LCJ983072 LMF983072 LWB983072 MFX983072 MPT983072 MZP983072 NJL983072 NTH983072 ODD983072 OMZ983072 OWV983072 PGR983072 PQN983072 QAJ983072 QKF983072 QUB983072 RDX983072 RNT983072 RXP983072 SHL983072 SRH983072 TBD983072 TKZ983072 TUV983072 UER983072 UON983072 UYJ983072 VIF983072 VSB983072 WBX983072 WLT983072 WVP983072 WBX983080 I65572 JD65576 SZ65576 ACV65576 AMR65576 AWN65576 BGJ65576 BQF65576 CAB65576 CJX65576 CTT65576 DDP65576 DNL65576 DXH65576 EHD65576 EQZ65576 FAV65576 FKR65576 FUN65576 GEJ65576 GOF65576 GYB65576 HHX65576 HRT65576 IBP65576 ILL65576 IVH65576 JFD65576 JOZ65576 JYV65576 KIR65576 KSN65576 LCJ65576 LMF65576 LWB65576 MFX65576 MPT65576 MZP65576 NJL65576 NTH65576 ODD65576 OMZ65576 OWV65576 PGR65576 PQN65576 QAJ65576 QKF65576 QUB65576 RDX65576 RNT65576 RXP65576 SHL65576 SRH65576 TBD65576 TKZ65576 TUV65576 UER65576 UON65576 UYJ65576 VIF65576 VSB65576 WBX65576 WLT65576 WVP65576 I131108 JD131112 SZ131112 ACV131112 AMR131112 AWN131112 BGJ131112 BQF131112 CAB131112 CJX131112 CTT131112 DDP131112 DNL131112 DXH131112 EHD131112 EQZ131112 FAV131112 FKR131112 FUN131112 GEJ131112 GOF131112 GYB131112 HHX131112 HRT131112 IBP131112 ILL131112 IVH131112 JFD131112 JOZ131112 JYV131112 KIR131112 KSN131112 LCJ131112 LMF131112 LWB131112 MFX131112 MPT131112 MZP131112 NJL131112 NTH131112 ODD131112 OMZ131112 OWV131112 PGR131112 PQN131112 QAJ131112 QKF131112 QUB131112 RDX131112 RNT131112 RXP131112 SHL131112 SRH131112 TBD131112 TKZ131112 TUV131112 UER131112 UON131112 UYJ131112 VIF131112 VSB131112 WBX131112 WLT131112 WVP131112 I196644 JD196648 SZ196648 ACV196648 AMR196648 AWN196648 BGJ196648 BQF196648 CAB196648 CJX196648 CTT196648 DDP196648 DNL196648 DXH196648 EHD196648 EQZ196648 FAV196648 FKR196648 FUN196648 GEJ196648 GOF196648 GYB196648 HHX196648 HRT196648 IBP196648 ILL196648 IVH196648 JFD196648 JOZ196648 JYV196648 KIR196648 KSN196648 LCJ196648 LMF196648 LWB196648 MFX196648 MPT196648 MZP196648 NJL196648 NTH196648 ODD196648 OMZ196648 OWV196648 PGR196648 PQN196648 QAJ196648 QKF196648 QUB196648 RDX196648 RNT196648 RXP196648 SHL196648 SRH196648 TBD196648 TKZ196648 TUV196648 UER196648 UON196648 UYJ196648 VIF196648 VSB196648 WBX196648 WLT196648 WVP196648 I262180 JD262184 SZ262184 ACV262184 AMR262184 AWN262184 BGJ262184 BQF262184 CAB262184 CJX262184 CTT262184 DDP262184 DNL262184 DXH262184 EHD262184 EQZ262184 FAV262184 FKR262184 FUN262184 GEJ262184 GOF262184 GYB262184 HHX262184 HRT262184 IBP262184 ILL262184 IVH262184 JFD262184 JOZ262184 JYV262184 KIR262184 KSN262184 LCJ262184 LMF262184 LWB262184 MFX262184 MPT262184 MZP262184 NJL262184 NTH262184 ODD262184 OMZ262184 OWV262184 PGR262184 PQN262184 QAJ262184 QKF262184 QUB262184 RDX262184 RNT262184 RXP262184 SHL262184 SRH262184 TBD262184 TKZ262184 TUV262184 UER262184 UON262184 UYJ262184 VIF262184 VSB262184 WBX262184 WLT262184 WVP262184 I327716 JD327720 SZ327720 ACV327720 AMR327720 AWN327720 BGJ327720 BQF327720 CAB327720 CJX327720 CTT327720 DDP327720 DNL327720 DXH327720 EHD327720 EQZ327720 FAV327720 FKR327720 FUN327720 GEJ327720 GOF327720 GYB327720 HHX327720 HRT327720 IBP327720 ILL327720 IVH327720 JFD327720 JOZ327720 JYV327720 KIR327720 KSN327720 LCJ327720 LMF327720 LWB327720 MFX327720 MPT327720 MZP327720 NJL327720 NTH327720 ODD327720 OMZ327720 OWV327720 PGR327720 PQN327720 QAJ327720 QKF327720 QUB327720 RDX327720 RNT327720 RXP327720 SHL327720 SRH327720 TBD327720 TKZ327720 TUV327720 UER327720 UON327720 UYJ327720 VIF327720 VSB327720 WBX327720 WLT327720 WVP327720 I393252 JD393256 SZ393256 ACV393256 AMR393256 AWN393256 BGJ393256 BQF393256 CAB393256 CJX393256 CTT393256 DDP393256 DNL393256 DXH393256 EHD393256 EQZ393256 FAV393256 FKR393256 FUN393256 GEJ393256 GOF393256 GYB393256 HHX393256 HRT393256 IBP393256 ILL393256 IVH393256 JFD393256 JOZ393256 JYV393256 KIR393256 KSN393256 LCJ393256 LMF393256 LWB393256 MFX393256 MPT393256 MZP393256 NJL393256 NTH393256 ODD393256 OMZ393256 OWV393256 PGR393256 PQN393256 QAJ393256 QKF393256 QUB393256 RDX393256 RNT393256 RXP393256 SHL393256 SRH393256 TBD393256 TKZ393256 TUV393256 UER393256 UON393256 UYJ393256 VIF393256 VSB393256 WBX393256 WLT393256 WVP393256 I458788 JD458792 SZ458792 ACV458792 AMR458792 AWN458792 BGJ458792 BQF458792 CAB458792 CJX458792 CTT458792 DDP458792 DNL458792 DXH458792 EHD458792 EQZ458792 FAV458792 FKR458792 FUN458792 GEJ458792 GOF458792 GYB458792 HHX458792 HRT458792 IBP458792 ILL458792 IVH458792 JFD458792 JOZ458792 JYV458792 KIR458792 KSN458792 LCJ458792 LMF458792 LWB458792 MFX458792 MPT458792 MZP458792 NJL458792 NTH458792 ODD458792 OMZ458792 OWV458792 PGR458792 PQN458792 QAJ458792 QKF458792 QUB458792 RDX458792 RNT458792 RXP458792 SHL458792 SRH458792 TBD458792 TKZ458792 TUV458792 UER458792 UON458792 UYJ458792 VIF458792 VSB458792 WBX458792 WLT458792 WVP458792 I524324 JD524328 SZ524328 ACV524328 AMR524328 AWN524328 BGJ524328 BQF524328 CAB524328 CJX524328 CTT524328 DDP524328 DNL524328 DXH524328 EHD524328 EQZ524328 FAV524328 FKR524328 FUN524328 GEJ524328 GOF524328 GYB524328 HHX524328 HRT524328 IBP524328 ILL524328 IVH524328 JFD524328 JOZ524328 JYV524328 KIR524328 KSN524328 LCJ524328 LMF524328 LWB524328 MFX524328 MPT524328 MZP524328 NJL524328 NTH524328 ODD524328 OMZ524328 OWV524328 PGR524328 PQN524328 QAJ524328 QKF524328 QUB524328 RDX524328 RNT524328 RXP524328 SHL524328 SRH524328 TBD524328 TKZ524328 TUV524328 UER524328 UON524328 UYJ524328 VIF524328 VSB524328 WBX524328 WLT524328 WVP524328 I589860 JD589864 SZ589864 ACV589864 AMR589864 AWN589864 BGJ589864 BQF589864 CAB589864 CJX589864 CTT589864 DDP589864 DNL589864 DXH589864 EHD589864 EQZ589864 FAV589864 FKR589864 FUN589864 GEJ589864 GOF589864 GYB589864 HHX589864 HRT589864 IBP589864 ILL589864 IVH589864 JFD589864 JOZ589864 JYV589864 KIR589864 KSN589864 LCJ589864 LMF589864 LWB589864 MFX589864 MPT589864 MZP589864 NJL589864 NTH589864 ODD589864 OMZ589864 OWV589864 PGR589864 PQN589864 QAJ589864 QKF589864 QUB589864 RDX589864 RNT589864 RXP589864 SHL589864 SRH589864 TBD589864 TKZ589864 TUV589864 UER589864 UON589864 UYJ589864 VIF589864 VSB589864 WBX589864 WLT589864 WVP589864 I655396 JD655400 SZ655400 ACV655400 AMR655400 AWN655400 BGJ655400 BQF655400 CAB655400 CJX655400 CTT655400 DDP655400 DNL655400 DXH655400 EHD655400 EQZ655400 FAV655400 FKR655400 FUN655400 GEJ655400 GOF655400 GYB655400 HHX655400 HRT655400 IBP655400 ILL655400 IVH655400 JFD655400 JOZ655400 JYV655400 KIR655400 KSN655400 LCJ655400 LMF655400 LWB655400 MFX655400 MPT655400 MZP655400 NJL655400 NTH655400 ODD655400 OMZ655400 OWV655400 PGR655400 PQN655400 QAJ655400 QKF655400 QUB655400 RDX655400 RNT655400 RXP655400 SHL655400 SRH655400 TBD655400 TKZ655400 TUV655400 UER655400 UON655400 UYJ655400 VIF655400 VSB655400 WBX655400 WLT655400 WVP655400 I720932 JD720936 SZ720936 ACV720936 AMR720936 AWN720936 BGJ720936 BQF720936 CAB720936 CJX720936 CTT720936 DDP720936 DNL720936 DXH720936 EHD720936 EQZ720936 FAV720936 FKR720936 FUN720936 GEJ720936 GOF720936 GYB720936 HHX720936 HRT720936 IBP720936 ILL720936 IVH720936 JFD720936 JOZ720936 JYV720936 KIR720936 KSN720936 LCJ720936 LMF720936 LWB720936 MFX720936 MPT720936 MZP720936 NJL720936 NTH720936 ODD720936 OMZ720936 OWV720936 PGR720936 PQN720936 QAJ720936 QKF720936 QUB720936 RDX720936 RNT720936 RXP720936 SHL720936 SRH720936 TBD720936 TKZ720936 TUV720936 UER720936 UON720936 UYJ720936 VIF720936 VSB720936 WBX720936 WLT720936 WVP720936 I786468 JD786472 SZ786472 ACV786472 AMR786472 AWN786472 BGJ786472 BQF786472 CAB786472 CJX786472 CTT786472 DDP786472 DNL786472 DXH786472 EHD786472 EQZ786472 FAV786472 FKR786472 FUN786472 GEJ786472 GOF786472 GYB786472 HHX786472 HRT786472 IBP786472 ILL786472 IVH786472 JFD786472 JOZ786472 JYV786472 KIR786472 KSN786472 LCJ786472 LMF786472 LWB786472 MFX786472 MPT786472 MZP786472 NJL786472 NTH786472 ODD786472 OMZ786472 OWV786472 PGR786472 PQN786472 QAJ786472 QKF786472 QUB786472 RDX786472 RNT786472 RXP786472 SHL786472 SRH786472 TBD786472 TKZ786472 TUV786472 UER786472 UON786472 UYJ786472 VIF786472 VSB786472 WBX786472 WLT786472 WVP786472 I852004 JD852008 SZ852008 ACV852008 AMR852008 AWN852008 BGJ852008 BQF852008 CAB852008 CJX852008 CTT852008 DDP852008 DNL852008 DXH852008 EHD852008 EQZ852008 FAV852008 FKR852008 FUN852008 GEJ852008 GOF852008 GYB852008 HHX852008 HRT852008 IBP852008 ILL852008 IVH852008 JFD852008 JOZ852008 JYV852008 KIR852008 KSN852008 LCJ852008 LMF852008 LWB852008 MFX852008 MPT852008 MZP852008 NJL852008 NTH852008 ODD852008 OMZ852008 OWV852008 PGR852008 PQN852008 QAJ852008 QKF852008 QUB852008 RDX852008 RNT852008 RXP852008 SHL852008 SRH852008 TBD852008 TKZ852008 TUV852008 UER852008 UON852008 UYJ852008 VIF852008 VSB852008 WBX852008 WLT852008 WVP852008 I917540 JD917544 SZ917544 ACV917544 AMR917544 AWN917544 BGJ917544 BQF917544 CAB917544 CJX917544 CTT917544 DDP917544 DNL917544 DXH917544 EHD917544 EQZ917544 FAV917544 FKR917544 FUN917544 GEJ917544 GOF917544 GYB917544 HHX917544 HRT917544 IBP917544 ILL917544 IVH917544 JFD917544 JOZ917544 JYV917544 KIR917544 KSN917544 LCJ917544 LMF917544 LWB917544 MFX917544 MPT917544 MZP917544 NJL917544 NTH917544 ODD917544 OMZ917544 OWV917544 PGR917544 PQN917544 QAJ917544 QKF917544 QUB917544 RDX917544 RNT917544 RXP917544 SHL917544 SRH917544 TBD917544 TKZ917544 TUV917544 UER917544 UON917544 UYJ917544 VIF917544 VSB917544 WBX917544 WLT917544 WVP917544 I983076 JD983080 SZ983080 ACV983080 AMR983080 AWN983080 BGJ983080 BQF983080 CAB983080 CJX983080 CTT983080 DDP983080 DNL983080 DXH983080 EHD983080 EQZ983080 FAV983080 FKR983080 FUN983080 GEJ983080 GOF983080 GYB983080 HHX983080 HRT983080 IBP983080 ILL983080 IVH983080 JFD983080 JOZ983080 JYV983080 KIR983080 KSN983080 LCJ983080 LMF983080 LWB983080 MFX983080 MPT983080 MZP983080 NJL983080 NTH983080 ODD983080 OMZ983080 OWV983080 PGR983080 PQN983080 QAJ983080 QKF983080 QUB983080 RDX983080 RNT983080 RXP983080 SHL983080 SRH983080 TBD983080 TKZ983080 TUV983080 UER983080 UON983080 UYJ983080 VIF983080 VSB983080">
      <formula1>$K$65:$K$70</formula1>
    </dataValidation>
    <dataValidation type="list" errorStyle="warning" allowBlank="1" showInputMessage="1" showErrorMessage="1" errorTitle="No Gender Selected" sqref="IY24 WLO983062 WBS983062 VRW983062 VIA983062 UYE983062 UOI983062 UEM983062 TUQ983062 TKU983062 TAY983062 SRC983062 SHG983062 RXK983062 RNO983062 RDS983062 QTW983062 QKA983062 QAE983062 PQI983062 PGM983062 OWQ983062 OMU983062 OCY983062 NTC983062 NJG983062 MZK983062 MPO983062 MFS983062 LVW983062 LMA983062 LCE983062 KSI983062 KIM983062 JYQ983062 JOU983062 JEY983062 IVC983062 ILG983062 IBK983062 HRO983062 HHS983062 GXW983062 GOA983062 GEE983062 FUI983062 FKM983062 FAQ983062 EQU983062 EGY983062 DXC983062 DNG983062 DDK983062 CTO983062 CJS983062 BZW983062 BQA983062 BGE983062 AWI983062 AMM983062 ACQ983062 SU983062 IY983062 C983058 WVK917526 WLO917526 WBS917526 VRW917526 VIA917526 UYE917526 UOI917526 UEM917526 TUQ917526 TKU917526 TAY917526 SRC917526 SHG917526 RXK917526 RNO917526 RDS917526 QTW917526 QKA917526 QAE917526 PQI917526 PGM917526 OWQ917526 OMU917526 OCY917526 NTC917526 NJG917526 MZK917526 MPO917526 MFS917526 LVW917526 LMA917526 LCE917526 KSI917526 KIM917526 JYQ917526 JOU917526 JEY917526 IVC917526 ILG917526 IBK917526 HRO917526 HHS917526 GXW917526 GOA917526 GEE917526 FUI917526 FKM917526 FAQ917526 EQU917526 EGY917526 DXC917526 DNG917526 DDK917526 CTO917526 CJS917526 BZW917526 BQA917526 BGE917526 AWI917526 AMM917526 ACQ917526 SU917526 IY917526 C917522 WVK851990 WLO851990 WBS851990 VRW851990 VIA851990 UYE851990 UOI851990 UEM851990 TUQ851990 TKU851990 TAY851990 SRC851990 SHG851990 RXK851990 RNO851990 RDS851990 QTW851990 QKA851990 QAE851990 PQI851990 PGM851990 OWQ851990 OMU851990 OCY851990 NTC851990 NJG851990 MZK851990 MPO851990 MFS851990 LVW851990 LMA851990 LCE851990 KSI851990 KIM851990 JYQ851990 JOU851990 JEY851990 IVC851990 ILG851990 IBK851990 HRO851990 HHS851990 GXW851990 GOA851990 GEE851990 FUI851990 FKM851990 FAQ851990 EQU851990 EGY851990 DXC851990 DNG851990 DDK851990 CTO851990 CJS851990 BZW851990 BQA851990 BGE851990 AWI851990 AMM851990 ACQ851990 SU851990 IY851990 C851986 WVK786454 WLO786454 WBS786454 VRW786454 VIA786454 UYE786454 UOI786454 UEM786454 TUQ786454 TKU786454 TAY786454 SRC786454 SHG786454 RXK786454 RNO786454 RDS786454 QTW786454 QKA786454 QAE786454 PQI786454 PGM786454 OWQ786454 OMU786454 OCY786454 NTC786454 NJG786454 MZK786454 MPO786454 MFS786454 LVW786454 LMA786454 LCE786454 KSI786454 KIM786454 JYQ786454 JOU786454 JEY786454 IVC786454 ILG786454 IBK786454 HRO786454 HHS786454 GXW786454 GOA786454 GEE786454 FUI786454 FKM786454 FAQ786454 EQU786454 EGY786454 DXC786454 DNG786454 DDK786454 CTO786454 CJS786454 BZW786454 BQA786454 BGE786454 AWI786454 AMM786454 ACQ786454 SU786454 IY786454 C786450 WVK720918 WLO720918 WBS720918 VRW720918 VIA720918 UYE720918 UOI720918 UEM720918 TUQ720918 TKU720918 TAY720918 SRC720918 SHG720918 RXK720918 RNO720918 RDS720918 QTW720918 QKA720918 QAE720918 PQI720918 PGM720918 OWQ720918 OMU720918 OCY720918 NTC720918 NJG720918 MZK720918 MPO720918 MFS720918 LVW720918 LMA720918 LCE720918 KSI720918 KIM720918 JYQ720918 JOU720918 JEY720918 IVC720918 ILG720918 IBK720918 HRO720918 HHS720918 GXW720918 GOA720918 GEE720918 FUI720918 FKM720918 FAQ720918 EQU720918 EGY720918 DXC720918 DNG720918 DDK720918 CTO720918 CJS720918 BZW720918 BQA720918 BGE720918 AWI720918 AMM720918 ACQ720918 SU720918 IY720918 C720914 WVK655382 WLO655382 WBS655382 VRW655382 VIA655382 UYE655382 UOI655382 UEM655382 TUQ655382 TKU655382 TAY655382 SRC655382 SHG655382 RXK655382 RNO655382 RDS655382 QTW655382 QKA655382 QAE655382 PQI655382 PGM655382 OWQ655382 OMU655382 OCY655382 NTC655382 NJG655382 MZK655382 MPO655382 MFS655382 LVW655382 LMA655382 LCE655382 KSI655382 KIM655382 JYQ655382 JOU655382 JEY655382 IVC655382 ILG655382 IBK655382 HRO655382 HHS655382 GXW655382 GOA655382 GEE655382 FUI655382 FKM655382 FAQ655382 EQU655382 EGY655382 DXC655382 DNG655382 DDK655382 CTO655382 CJS655382 BZW655382 BQA655382 BGE655382 AWI655382 AMM655382 ACQ655382 SU655382 IY655382 C655378 WVK589846 WLO589846 WBS589846 VRW589846 VIA589846 UYE589846 UOI589846 UEM589846 TUQ589846 TKU589846 TAY589846 SRC589846 SHG589846 RXK589846 RNO589846 RDS589846 QTW589846 QKA589846 QAE589846 PQI589846 PGM589846 OWQ589846 OMU589846 OCY589846 NTC589846 NJG589846 MZK589846 MPO589846 MFS589846 LVW589846 LMA589846 LCE589846 KSI589846 KIM589846 JYQ589846 JOU589846 JEY589846 IVC589846 ILG589846 IBK589846 HRO589846 HHS589846 GXW589846 GOA589846 GEE589846 FUI589846 FKM589846 FAQ589846 EQU589846 EGY589846 DXC589846 DNG589846 DDK589846 CTO589846 CJS589846 BZW589846 BQA589846 BGE589846 AWI589846 AMM589846 ACQ589846 SU589846 IY589846 C589842 WVK524310 WLO524310 WBS524310 VRW524310 VIA524310 UYE524310 UOI524310 UEM524310 TUQ524310 TKU524310 TAY524310 SRC524310 SHG524310 RXK524310 RNO524310 RDS524310 QTW524310 QKA524310 QAE524310 PQI524310 PGM524310 OWQ524310 OMU524310 OCY524310 NTC524310 NJG524310 MZK524310 MPO524310 MFS524310 LVW524310 LMA524310 LCE524310 KSI524310 KIM524310 JYQ524310 JOU524310 JEY524310 IVC524310 ILG524310 IBK524310 HRO524310 HHS524310 GXW524310 GOA524310 GEE524310 FUI524310 FKM524310 FAQ524310 EQU524310 EGY524310 DXC524310 DNG524310 DDK524310 CTO524310 CJS524310 BZW524310 BQA524310 BGE524310 AWI524310 AMM524310 ACQ524310 SU524310 IY524310 C524306 WVK458774 WLO458774 WBS458774 VRW458774 VIA458774 UYE458774 UOI458774 UEM458774 TUQ458774 TKU458774 TAY458774 SRC458774 SHG458774 RXK458774 RNO458774 RDS458774 QTW458774 QKA458774 QAE458774 PQI458774 PGM458774 OWQ458774 OMU458774 OCY458774 NTC458774 NJG458774 MZK458774 MPO458774 MFS458774 LVW458774 LMA458774 LCE458774 KSI458774 KIM458774 JYQ458774 JOU458774 JEY458774 IVC458774 ILG458774 IBK458774 HRO458774 HHS458774 GXW458774 GOA458774 GEE458774 FUI458774 FKM458774 FAQ458774 EQU458774 EGY458774 DXC458774 DNG458774 DDK458774 CTO458774 CJS458774 BZW458774 BQA458774 BGE458774 AWI458774 AMM458774 ACQ458774 SU458774 IY458774 C458770 WVK393238 WLO393238 WBS393238 VRW393238 VIA393238 UYE393238 UOI393238 UEM393238 TUQ393238 TKU393238 TAY393238 SRC393238 SHG393238 RXK393238 RNO393238 RDS393238 QTW393238 QKA393238 QAE393238 PQI393238 PGM393238 OWQ393238 OMU393238 OCY393238 NTC393238 NJG393238 MZK393238 MPO393238 MFS393238 LVW393238 LMA393238 LCE393238 KSI393238 KIM393238 JYQ393238 JOU393238 JEY393238 IVC393238 ILG393238 IBK393238 HRO393238 HHS393238 GXW393238 GOA393238 GEE393238 FUI393238 FKM393238 FAQ393238 EQU393238 EGY393238 DXC393238 DNG393238 DDK393238 CTO393238 CJS393238 BZW393238 BQA393238 BGE393238 AWI393238 AMM393238 ACQ393238 SU393238 IY393238 C393234 WVK327702 WLO327702 WBS327702 VRW327702 VIA327702 UYE327702 UOI327702 UEM327702 TUQ327702 TKU327702 TAY327702 SRC327702 SHG327702 RXK327702 RNO327702 RDS327702 QTW327702 QKA327702 QAE327702 PQI327702 PGM327702 OWQ327702 OMU327702 OCY327702 NTC327702 NJG327702 MZK327702 MPO327702 MFS327702 LVW327702 LMA327702 LCE327702 KSI327702 KIM327702 JYQ327702 JOU327702 JEY327702 IVC327702 ILG327702 IBK327702 HRO327702 HHS327702 GXW327702 GOA327702 GEE327702 FUI327702 FKM327702 FAQ327702 EQU327702 EGY327702 DXC327702 DNG327702 DDK327702 CTO327702 CJS327702 BZW327702 BQA327702 BGE327702 AWI327702 AMM327702 ACQ327702 SU327702 IY327702 C327698 WVK262166 WLO262166 WBS262166 VRW262166 VIA262166 UYE262166 UOI262166 UEM262166 TUQ262166 TKU262166 TAY262166 SRC262166 SHG262166 RXK262166 RNO262166 RDS262166 QTW262166 QKA262166 QAE262166 PQI262166 PGM262166 OWQ262166 OMU262166 OCY262166 NTC262166 NJG262166 MZK262166 MPO262166 MFS262166 LVW262166 LMA262166 LCE262166 KSI262166 KIM262166 JYQ262166 JOU262166 JEY262166 IVC262166 ILG262166 IBK262166 HRO262166 HHS262166 GXW262166 GOA262166 GEE262166 FUI262166 FKM262166 FAQ262166 EQU262166 EGY262166 DXC262166 DNG262166 DDK262166 CTO262166 CJS262166 BZW262166 BQA262166 BGE262166 AWI262166 AMM262166 ACQ262166 SU262166 IY262166 C262162 WVK196630 WLO196630 WBS196630 VRW196630 VIA196630 UYE196630 UOI196630 UEM196630 TUQ196630 TKU196630 TAY196630 SRC196630 SHG196630 RXK196630 RNO196630 RDS196630 QTW196630 QKA196630 QAE196630 PQI196630 PGM196630 OWQ196630 OMU196630 OCY196630 NTC196630 NJG196630 MZK196630 MPO196630 MFS196630 LVW196630 LMA196630 LCE196630 KSI196630 KIM196630 JYQ196630 JOU196630 JEY196630 IVC196630 ILG196630 IBK196630 HRO196630 HHS196630 GXW196630 GOA196630 GEE196630 FUI196630 FKM196630 FAQ196630 EQU196630 EGY196630 DXC196630 DNG196630 DDK196630 CTO196630 CJS196630 BZW196630 BQA196630 BGE196630 AWI196630 AMM196630 ACQ196630 SU196630 IY196630 C196626 WVK131094 WLO131094 WBS131094 VRW131094 VIA131094 UYE131094 UOI131094 UEM131094 TUQ131094 TKU131094 TAY131094 SRC131094 SHG131094 RXK131094 RNO131094 RDS131094 QTW131094 QKA131094 QAE131094 PQI131094 PGM131094 OWQ131094 OMU131094 OCY131094 NTC131094 NJG131094 MZK131094 MPO131094 MFS131094 LVW131094 LMA131094 LCE131094 KSI131094 KIM131094 JYQ131094 JOU131094 JEY131094 IVC131094 ILG131094 IBK131094 HRO131094 HHS131094 GXW131094 GOA131094 GEE131094 FUI131094 FKM131094 FAQ131094 EQU131094 EGY131094 DXC131094 DNG131094 DDK131094 CTO131094 CJS131094 BZW131094 BQA131094 BGE131094 AWI131094 AMM131094 ACQ131094 SU131094 IY131094 C131090 WVK65558 WLO65558 WBS65558 VRW65558 VIA65558 UYE65558 UOI65558 UEM65558 TUQ65558 TKU65558 TAY65558 SRC65558 SHG65558 RXK65558 RNO65558 RDS65558 QTW65558 QKA65558 QAE65558 PQI65558 PGM65558 OWQ65558 OMU65558 OCY65558 NTC65558 NJG65558 MZK65558 MPO65558 MFS65558 LVW65558 LMA65558 LCE65558 KSI65558 KIM65558 JYQ65558 JOU65558 JEY65558 IVC65558 ILG65558 IBK65558 HRO65558 HHS65558 GXW65558 GOA65558 GEE65558 FUI65558 FKM65558 FAQ65558 EQU65558 EGY65558 DXC65558 DNG65558 DDK65558 CTO65558 CJS65558 BZW65558 BQA65558 BGE65558 AWI65558 AMM65558 ACQ65558 SU65558 IY65558 C65554 WVK24 WLO24 WBS24 VRW24 VIA24 UYE24 UOI24 UEM24 TUQ24 TKU24 TAY24 SRC24 SHG24 RXK24 RNO24 RDS24 QTW24 QKA24 QAE24 PQI24 PGM24 OWQ24 OMU24 OCY24 NTC24 NJG24 MZK24 MPO24 MFS24 LVW24 LMA24 LCE24 KSI24 KIM24 JYQ24 JOU24 JEY24 IVC24 ILG24 IBK24 HRO24 HHS24 GXW24 GOA24 GEE24 FUI24 FKM24 FAQ24 EQU24 EGY24 DXC24 DNG24 DDK24 CTO24 CJS24 BZW24 BQA24 BGE24 AWI24 AMM24 ACQ24 SU24">
      <formula1>$P$65:$P$67</formula1>
    </dataValidation>
    <dataValidation type="list" allowBlank="1" showInputMessage="1" showErrorMessage="1" sqref="J16:M16">
      <formula1>AdExchange</formula1>
    </dataValidation>
    <dataValidation type="list" allowBlank="1" showInputMessage="1" showErrorMessage="1" sqref="J18:M18">
      <formula1>CreateComparison</formula1>
    </dataValidation>
    <dataValidation type="list" allowBlank="1" showInputMessage="1" showErrorMessage="1" sqref="I34:I35 I42:I43 I51">
      <formula1>Format</formula1>
    </dataValidation>
    <dataValidation type="list" allowBlank="1" showInputMessage="1" showErrorMessage="1" sqref="B34:B35 B42:B43 B51">
      <formula1>Publisher</formula1>
    </dataValidation>
    <dataValidation type="list" allowBlank="1" showInputMessage="1" showErrorMessage="1" sqref="J34:J38 J42:J46 J51">
      <formula1>CreativeDimensions</formula1>
    </dataValidation>
    <dataValidation type="list" allowBlank="1" showInputMessage="1" showErrorMessage="1" sqref="K34:K38 K42:K46 K51">
      <formula1>PurchaseType</formula1>
    </dataValidation>
    <dataValidation type="list" allowBlank="1" showInputMessage="1" showErrorMessage="1" sqref="L34:L38 L42:L46 L51">
      <formula1>TrackingType</formula1>
    </dataValidation>
  </dataValidations>
  <pageMargins left="0.2" right="0.22" top="0.16" bottom="0.18" header="0.16" footer="0.18"/>
  <pageSetup paperSize="9" scale="73" orientation="landscape"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14:formula1>
            <xm:f>Data!#REF!</xm:f>
          </x14:formula1>
          <xm:sqref>J24:M24 SU15:SX16 ACQ15:ACT16 AMM15:AMP16 AWI15:AWL16 BGE15:BGH16 BQA15:BQD16 BZW15:BZZ16 CJS15:CJV16 CTO15:CTR16 DDK15:DDN16 DNG15:DNJ16 DXC15:DXF16 EGY15:EHB16 EQU15:EQX16 FAQ15:FAT16 FKM15:FKP16 FUI15:FUL16 GEE15:GEH16 GOA15:GOD16 GXW15:GXZ16 HHS15:HHV16 HRO15:HRR16 IBK15:IBN16 ILG15:ILJ16 IVC15:IVF16 JEY15:JFB16 JOU15:JOX16 JYQ15:JYT16 KIM15:KIP16 KSI15:KSL16 LCE15:LCH16 LMA15:LMD16 LVW15:LVZ16 MFS15:MFV16 MPO15:MPR16 MZK15:MZN16 NJG15:NJJ16 NTC15:NTF16 OCY15:ODB16 OMU15:OMX16 OWQ15:OWT16 PGM15:PGP16 PQI15:PQL16 QAE15:QAH16 QKA15:QKD16 QTW15:QTZ16 RDS15:RDV16 RNO15:RNR16 RXK15:RXN16 SHG15:SHJ16 SRC15:SRF16 TAY15:TBB16 TKU15:TKX16 TUQ15:TUT16 UEM15:UEP16 UOI15:UOL16 UYE15:UYH16 VIA15:VID16 VRW15:VRZ16 WBS15:WBV16 WLO15:WLR16 WVK15:WVN16 C65546:G65547 IY65550:JB65551 SU65550:SX65551 ACQ65550:ACT65551 AMM65550:AMP65551 AWI65550:AWL65551 BGE65550:BGH65551 BQA65550:BQD65551 BZW65550:BZZ65551 CJS65550:CJV65551 CTO65550:CTR65551 DDK65550:DDN65551 DNG65550:DNJ65551 DXC65550:DXF65551 EGY65550:EHB65551 EQU65550:EQX65551 FAQ65550:FAT65551 FKM65550:FKP65551 FUI65550:FUL65551 GEE65550:GEH65551 GOA65550:GOD65551 GXW65550:GXZ65551 HHS65550:HHV65551 HRO65550:HRR65551 IBK65550:IBN65551 ILG65550:ILJ65551 IVC65550:IVF65551 JEY65550:JFB65551 JOU65550:JOX65551 JYQ65550:JYT65551 KIM65550:KIP65551 KSI65550:KSL65551 LCE65550:LCH65551 LMA65550:LMD65551 LVW65550:LVZ65551 MFS65550:MFV65551 MPO65550:MPR65551 MZK65550:MZN65551 NJG65550:NJJ65551 NTC65550:NTF65551 OCY65550:ODB65551 OMU65550:OMX65551 OWQ65550:OWT65551 PGM65550:PGP65551 PQI65550:PQL65551 QAE65550:QAH65551 QKA65550:QKD65551 QTW65550:QTZ65551 RDS65550:RDV65551 RNO65550:RNR65551 RXK65550:RXN65551 SHG65550:SHJ65551 SRC65550:SRF65551 TAY65550:TBB65551 TKU65550:TKX65551 TUQ65550:TUT65551 UEM65550:UEP65551 UOI65550:UOL65551 UYE65550:UYH65551 VIA65550:VID65551 VRW65550:VRZ65551 WBS65550:WBV65551 WLO65550:WLR65551 WVK65550:WVN65551 C131082:G131083 IY131086:JB131087 SU131086:SX131087 ACQ131086:ACT131087 AMM131086:AMP131087 AWI131086:AWL131087 BGE131086:BGH131087 BQA131086:BQD131087 BZW131086:BZZ131087 CJS131086:CJV131087 CTO131086:CTR131087 DDK131086:DDN131087 DNG131086:DNJ131087 DXC131086:DXF131087 EGY131086:EHB131087 EQU131086:EQX131087 FAQ131086:FAT131087 FKM131086:FKP131087 FUI131086:FUL131087 GEE131086:GEH131087 GOA131086:GOD131087 GXW131086:GXZ131087 HHS131086:HHV131087 HRO131086:HRR131087 IBK131086:IBN131087 ILG131086:ILJ131087 IVC131086:IVF131087 JEY131086:JFB131087 JOU131086:JOX131087 JYQ131086:JYT131087 KIM131086:KIP131087 KSI131086:KSL131087 LCE131086:LCH131087 LMA131086:LMD131087 LVW131086:LVZ131087 MFS131086:MFV131087 MPO131086:MPR131087 MZK131086:MZN131087 NJG131086:NJJ131087 NTC131086:NTF131087 OCY131086:ODB131087 OMU131086:OMX131087 OWQ131086:OWT131087 PGM131086:PGP131087 PQI131086:PQL131087 QAE131086:QAH131087 QKA131086:QKD131087 QTW131086:QTZ131087 RDS131086:RDV131087 RNO131086:RNR131087 RXK131086:RXN131087 SHG131086:SHJ131087 SRC131086:SRF131087 TAY131086:TBB131087 TKU131086:TKX131087 TUQ131086:TUT131087 UEM131086:UEP131087 UOI131086:UOL131087 UYE131086:UYH131087 VIA131086:VID131087 VRW131086:VRZ131087 WBS131086:WBV131087 WLO131086:WLR131087 WVK131086:WVN131087 C196618:G196619 IY196622:JB196623 SU196622:SX196623 ACQ196622:ACT196623 AMM196622:AMP196623 AWI196622:AWL196623 BGE196622:BGH196623 BQA196622:BQD196623 BZW196622:BZZ196623 CJS196622:CJV196623 CTO196622:CTR196623 DDK196622:DDN196623 DNG196622:DNJ196623 DXC196622:DXF196623 EGY196622:EHB196623 EQU196622:EQX196623 FAQ196622:FAT196623 FKM196622:FKP196623 FUI196622:FUL196623 GEE196622:GEH196623 GOA196622:GOD196623 GXW196622:GXZ196623 HHS196622:HHV196623 HRO196622:HRR196623 IBK196622:IBN196623 ILG196622:ILJ196623 IVC196622:IVF196623 JEY196622:JFB196623 JOU196622:JOX196623 JYQ196622:JYT196623 KIM196622:KIP196623 KSI196622:KSL196623 LCE196622:LCH196623 LMA196622:LMD196623 LVW196622:LVZ196623 MFS196622:MFV196623 MPO196622:MPR196623 MZK196622:MZN196623 NJG196622:NJJ196623 NTC196622:NTF196623 OCY196622:ODB196623 OMU196622:OMX196623 OWQ196622:OWT196623 PGM196622:PGP196623 PQI196622:PQL196623 QAE196622:QAH196623 QKA196622:QKD196623 QTW196622:QTZ196623 RDS196622:RDV196623 RNO196622:RNR196623 RXK196622:RXN196623 SHG196622:SHJ196623 SRC196622:SRF196623 TAY196622:TBB196623 TKU196622:TKX196623 TUQ196622:TUT196623 UEM196622:UEP196623 UOI196622:UOL196623 UYE196622:UYH196623 VIA196622:VID196623 VRW196622:VRZ196623 WBS196622:WBV196623 WLO196622:WLR196623 WVK196622:WVN196623 C262154:G262155 IY262158:JB262159 SU262158:SX262159 ACQ262158:ACT262159 AMM262158:AMP262159 AWI262158:AWL262159 BGE262158:BGH262159 BQA262158:BQD262159 BZW262158:BZZ262159 CJS262158:CJV262159 CTO262158:CTR262159 DDK262158:DDN262159 DNG262158:DNJ262159 DXC262158:DXF262159 EGY262158:EHB262159 EQU262158:EQX262159 FAQ262158:FAT262159 FKM262158:FKP262159 FUI262158:FUL262159 GEE262158:GEH262159 GOA262158:GOD262159 GXW262158:GXZ262159 HHS262158:HHV262159 HRO262158:HRR262159 IBK262158:IBN262159 ILG262158:ILJ262159 IVC262158:IVF262159 JEY262158:JFB262159 JOU262158:JOX262159 JYQ262158:JYT262159 KIM262158:KIP262159 KSI262158:KSL262159 LCE262158:LCH262159 LMA262158:LMD262159 LVW262158:LVZ262159 MFS262158:MFV262159 MPO262158:MPR262159 MZK262158:MZN262159 NJG262158:NJJ262159 NTC262158:NTF262159 OCY262158:ODB262159 OMU262158:OMX262159 OWQ262158:OWT262159 PGM262158:PGP262159 PQI262158:PQL262159 QAE262158:QAH262159 QKA262158:QKD262159 QTW262158:QTZ262159 RDS262158:RDV262159 RNO262158:RNR262159 RXK262158:RXN262159 SHG262158:SHJ262159 SRC262158:SRF262159 TAY262158:TBB262159 TKU262158:TKX262159 TUQ262158:TUT262159 UEM262158:UEP262159 UOI262158:UOL262159 UYE262158:UYH262159 VIA262158:VID262159 VRW262158:VRZ262159 WBS262158:WBV262159 WLO262158:WLR262159 WVK262158:WVN262159 C327690:G327691 IY327694:JB327695 SU327694:SX327695 ACQ327694:ACT327695 AMM327694:AMP327695 AWI327694:AWL327695 BGE327694:BGH327695 BQA327694:BQD327695 BZW327694:BZZ327695 CJS327694:CJV327695 CTO327694:CTR327695 DDK327694:DDN327695 DNG327694:DNJ327695 DXC327694:DXF327695 EGY327694:EHB327695 EQU327694:EQX327695 FAQ327694:FAT327695 FKM327694:FKP327695 FUI327694:FUL327695 GEE327694:GEH327695 GOA327694:GOD327695 GXW327694:GXZ327695 HHS327694:HHV327695 HRO327694:HRR327695 IBK327694:IBN327695 ILG327694:ILJ327695 IVC327694:IVF327695 JEY327694:JFB327695 JOU327694:JOX327695 JYQ327694:JYT327695 KIM327694:KIP327695 KSI327694:KSL327695 LCE327694:LCH327695 LMA327694:LMD327695 LVW327694:LVZ327695 MFS327694:MFV327695 MPO327694:MPR327695 MZK327694:MZN327695 NJG327694:NJJ327695 NTC327694:NTF327695 OCY327694:ODB327695 OMU327694:OMX327695 OWQ327694:OWT327695 PGM327694:PGP327695 PQI327694:PQL327695 QAE327694:QAH327695 QKA327694:QKD327695 QTW327694:QTZ327695 RDS327694:RDV327695 RNO327694:RNR327695 RXK327694:RXN327695 SHG327694:SHJ327695 SRC327694:SRF327695 TAY327694:TBB327695 TKU327694:TKX327695 TUQ327694:TUT327695 UEM327694:UEP327695 UOI327694:UOL327695 UYE327694:UYH327695 VIA327694:VID327695 VRW327694:VRZ327695 WBS327694:WBV327695 WLO327694:WLR327695 WVK327694:WVN327695 C393226:G393227 IY393230:JB393231 SU393230:SX393231 ACQ393230:ACT393231 AMM393230:AMP393231 AWI393230:AWL393231 BGE393230:BGH393231 BQA393230:BQD393231 BZW393230:BZZ393231 CJS393230:CJV393231 CTO393230:CTR393231 DDK393230:DDN393231 DNG393230:DNJ393231 DXC393230:DXF393231 EGY393230:EHB393231 EQU393230:EQX393231 FAQ393230:FAT393231 FKM393230:FKP393231 FUI393230:FUL393231 GEE393230:GEH393231 GOA393230:GOD393231 GXW393230:GXZ393231 HHS393230:HHV393231 HRO393230:HRR393231 IBK393230:IBN393231 ILG393230:ILJ393231 IVC393230:IVF393231 JEY393230:JFB393231 JOU393230:JOX393231 JYQ393230:JYT393231 KIM393230:KIP393231 KSI393230:KSL393231 LCE393230:LCH393231 LMA393230:LMD393231 LVW393230:LVZ393231 MFS393230:MFV393231 MPO393230:MPR393231 MZK393230:MZN393231 NJG393230:NJJ393231 NTC393230:NTF393231 OCY393230:ODB393231 OMU393230:OMX393231 OWQ393230:OWT393231 PGM393230:PGP393231 PQI393230:PQL393231 QAE393230:QAH393231 QKA393230:QKD393231 QTW393230:QTZ393231 RDS393230:RDV393231 RNO393230:RNR393231 RXK393230:RXN393231 SHG393230:SHJ393231 SRC393230:SRF393231 TAY393230:TBB393231 TKU393230:TKX393231 TUQ393230:TUT393231 UEM393230:UEP393231 UOI393230:UOL393231 UYE393230:UYH393231 VIA393230:VID393231 VRW393230:VRZ393231 WBS393230:WBV393231 WLO393230:WLR393231 WVK393230:WVN393231 C458762:G458763 IY458766:JB458767 SU458766:SX458767 ACQ458766:ACT458767 AMM458766:AMP458767 AWI458766:AWL458767 BGE458766:BGH458767 BQA458766:BQD458767 BZW458766:BZZ458767 CJS458766:CJV458767 CTO458766:CTR458767 DDK458766:DDN458767 DNG458766:DNJ458767 DXC458766:DXF458767 EGY458766:EHB458767 EQU458766:EQX458767 FAQ458766:FAT458767 FKM458766:FKP458767 FUI458766:FUL458767 GEE458766:GEH458767 GOA458766:GOD458767 GXW458766:GXZ458767 HHS458766:HHV458767 HRO458766:HRR458767 IBK458766:IBN458767 ILG458766:ILJ458767 IVC458766:IVF458767 JEY458766:JFB458767 JOU458766:JOX458767 JYQ458766:JYT458767 KIM458766:KIP458767 KSI458766:KSL458767 LCE458766:LCH458767 LMA458766:LMD458767 LVW458766:LVZ458767 MFS458766:MFV458767 MPO458766:MPR458767 MZK458766:MZN458767 NJG458766:NJJ458767 NTC458766:NTF458767 OCY458766:ODB458767 OMU458766:OMX458767 OWQ458766:OWT458767 PGM458766:PGP458767 PQI458766:PQL458767 QAE458766:QAH458767 QKA458766:QKD458767 QTW458766:QTZ458767 RDS458766:RDV458767 RNO458766:RNR458767 RXK458766:RXN458767 SHG458766:SHJ458767 SRC458766:SRF458767 TAY458766:TBB458767 TKU458766:TKX458767 TUQ458766:TUT458767 UEM458766:UEP458767 UOI458766:UOL458767 UYE458766:UYH458767 VIA458766:VID458767 VRW458766:VRZ458767 WBS458766:WBV458767 WLO458766:WLR458767 WVK458766:WVN458767 C524298:G524299 IY524302:JB524303 SU524302:SX524303 ACQ524302:ACT524303 AMM524302:AMP524303 AWI524302:AWL524303 BGE524302:BGH524303 BQA524302:BQD524303 BZW524302:BZZ524303 CJS524302:CJV524303 CTO524302:CTR524303 DDK524302:DDN524303 DNG524302:DNJ524303 DXC524302:DXF524303 EGY524302:EHB524303 EQU524302:EQX524303 FAQ524302:FAT524303 FKM524302:FKP524303 FUI524302:FUL524303 GEE524302:GEH524303 GOA524302:GOD524303 GXW524302:GXZ524303 HHS524302:HHV524303 HRO524302:HRR524303 IBK524302:IBN524303 ILG524302:ILJ524303 IVC524302:IVF524303 JEY524302:JFB524303 JOU524302:JOX524303 JYQ524302:JYT524303 KIM524302:KIP524303 KSI524302:KSL524303 LCE524302:LCH524303 LMA524302:LMD524303 LVW524302:LVZ524303 MFS524302:MFV524303 MPO524302:MPR524303 MZK524302:MZN524303 NJG524302:NJJ524303 NTC524302:NTF524303 OCY524302:ODB524303 OMU524302:OMX524303 OWQ524302:OWT524303 PGM524302:PGP524303 PQI524302:PQL524303 QAE524302:QAH524303 QKA524302:QKD524303 QTW524302:QTZ524303 RDS524302:RDV524303 RNO524302:RNR524303 RXK524302:RXN524303 SHG524302:SHJ524303 SRC524302:SRF524303 TAY524302:TBB524303 TKU524302:TKX524303 TUQ524302:TUT524303 UEM524302:UEP524303 UOI524302:UOL524303 UYE524302:UYH524303 VIA524302:VID524303 VRW524302:VRZ524303 WBS524302:WBV524303 WLO524302:WLR524303 WVK524302:WVN524303 C589834:G589835 IY589838:JB589839 SU589838:SX589839 ACQ589838:ACT589839 AMM589838:AMP589839 AWI589838:AWL589839 BGE589838:BGH589839 BQA589838:BQD589839 BZW589838:BZZ589839 CJS589838:CJV589839 CTO589838:CTR589839 DDK589838:DDN589839 DNG589838:DNJ589839 DXC589838:DXF589839 EGY589838:EHB589839 EQU589838:EQX589839 FAQ589838:FAT589839 FKM589838:FKP589839 FUI589838:FUL589839 GEE589838:GEH589839 GOA589838:GOD589839 GXW589838:GXZ589839 HHS589838:HHV589839 HRO589838:HRR589839 IBK589838:IBN589839 ILG589838:ILJ589839 IVC589838:IVF589839 JEY589838:JFB589839 JOU589838:JOX589839 JYQ589838:JYT589839 KIM589838:KIP589839 KSI589838:KSL589839 LCE589838:LCH589839 LMA589838:LMD589839 LVW589838:LVZ589839 MFS589838:MFV589839 MPO589838:MPR589839 MZK589838:MZN589839 NJG589838:NJJ589839 NTC589838:NTF589839 OCY589838:ODB589839 OMU589838:OMX589839 OWQ589838:OWT589839 PGM589838:PGP589839 PQI589838:PQL589839 QAE589838:QAH589839 QKA589838:QKD589839 QTW589838:QTZ589839 RDS589838:RDV589839 RNO589838:RNR589839 RXK589838:RXN589839 SHG589838:SHJ589839 SRC589838:SRF589839 TAY589838:TBB589839 TKU589838:TKX589839 TUQ589838:TUT589839 UEM589838:UEP589839 UOI589838:UOL589839 UYE589838:UYH589839 VIA589838:VID589839 VRW589838:VRZ589839 WBS589838:WBV589839 WLO589838:WLR589839 WVK589838:WVN589839 C655370:G655371 IY655374:JB655375 SU655374:SX655375 ACQ655374:ACT655375 AMM655374:AMP655375 AWI655374:AWL655375 BGE655374:BGH655375 BQA655374:BQD655375 BZW655374:BZZ655375 CJS655374:CJV655375 CTO655374:CTR655375 DDK655374:DDN655375 DNG655374:DNJ655375 DXC655374:DXF655375 EGY655374:EHB655375 EQU655374:EQX655375 FAQ655374:FAT655375 FKM655374:FKP655375 FUI655374:FUL655375 GEE655374:GEH655375 GOA655374:GOD655375 GXW655374:GXZ655375 HHS655374:HHV655375 HRO655374:HRR655375 IBK655374:IBN655375 ILG655374:ILJ655375 IVC655374:IVF655375 JEY655374:JFB655375 JOU655374:JOX655375 JYQ655374:JYT655375 KIM655374:KIP655375 KSI655374:KSL655375 LCE655374:LCH655375 LMA655374:LMD655375 LVW655374:LVZ655375 MFS655374:MFV655375 MPO655374:MPR655375 MZK655374:MZN655375 NJG655374:NJJ655375 NTC655374:NTF655375 OCY655374:ODB655375 OMU655374:OMX655375 OWQ655374:OWT655375 PGM655374:PGP655375 PQI655374:PQL655375 QAE655374:QAH655375 QKA655374:QKD655375 QTW655374:QTZ655375 RDS655374:RDV655375 RNO655374:RNR655375 RXK655374:RXN655375 SHG655374:SHJ655375 SRC655374:SRF655375 TAY655374:TBB655375 TKU655374:TKX655375 TUQ655374:TUT655375 UEM655374:UEP655375 UOI655374:UOL655375 UYE655374:UYH655375 VIA655374:VID655375 VRW655374:VRZ655375 WBS655374:WBV655375 WLO655374:WLR655375 WVK655374:WVN655375 C720906:G720907 IY720910:JB720911 SU720910:SX720911 ACQ720910:ACT720911 AMM720910:AMP720911 AWI720910:AWL720911 BGE720910:BGH720911 BQA720910:BQD720911 BZW720910:BZZ720911 CJS720910:CJV720911 CTO720910:CTR720911 DDK720910:DDN720911 DNG720910:DNJ720911 DXC720910:DXF720911 EGY720910:EHB720911 EQU720910:EQX720911 FAQ720910:FAT720911 FKM720910:FKP720911 FUI720910:FUL720911 GEE720910:GEH720911 GOA720910:GOD720911 GXW720910:GXZ720911 HHS720910:HHV720911 HRO720910:HRR720911 IBK720910:IBN720911 ILG720910:ILJ720911 IVC720910:IVF720911 JEY720910:JFB720911 JOU720910:JOX720911 JYQ720910:JYT720911 KIM720910:KIP720911 KSI720910:KSL720911 LCE720910:LCH720911 LMA720910:LMD720911 LVW720910:LVZ720911 MFS720910:MFV720911 MPO720910:MPR720911 MZK720910:MZN720911 NJG720910:NJJ720911 NTC720910:NTF720911 OCY720910:ODB720911 OMU720910:OMX720911 OWQ720910:OWT720911 PGM720910:PGP720911 PQI720910:PQL720911 QAE720910:QAH720911 QKA720910:QKD720911 QTW720910:QTZ720911 RDS720910:RDV720911 RNO720910:RNR720911 RXK720910:RXN720911 SHG720910:SHJ720911 SRC720910:SRF720911 TAY720910:TBB720911 TKU720910:TKX720911 TUQ720910:TUT720911 UEM720910:UEP720911 UOI720910:UOL720911 UYE720910:UYH720911 VIA720910:VID720911 VRW720910:VRZ720911 WBS720910:WBV720911 WLO720910:WLR720911 WVK720910:WVN720911 C786442:G786443 IY786446:JB786447 SU786446:SX786447 ACQ786446:ACT786447 AMM786446:AMP786447 AWI786446:AWL786447 BGE786446:BGH786447 BQA786446:BQD786447 BZW786446:BZZ786447 CJS786446:CJV786447 CTO786446:CTR786447 DDK786446:DDN786447 DNG786446:DNJ786447 DXC786446:DXF786447 EGY786446:EHB786447 EQU786446:EQX786447 FAQ786446:FAT786447 FKM786446:FKP786447 FUI786446:FUL786447 GEE786446:GEH786447 GOA786446:GOD786447 GXW786446:GXZ786447 HHS786446:HHV786447 HRO786446:HRR786447 IBK786446:IBN786447 ILG786446:ILJ786447 IVC786446:IVF786447 JEY786446:JFB786447 JOU786446:JOX786447 JYQ786446:JYT786447 KIM786446:KIP786447 KSI786446:KSL786447 LCE786446:LCH786447 LMA786446:LMD786447 LVW786446:LVZ786447 MFS786446:MFV786447 MPO786446:MPR786447 MZK786446:MZN786447 NJG786446:NJJ786447 NTC786446:NTF786447 OCY786446:ODB786447 OMU786446:OMX786447 OWQ786446:OWT786447 PGM786446:PGP786447 PQI786446:PQL786447 QAE786446:QAH786447 QKA786446:QKD786447 QTW786446:QTZ786447 RDS786446:RDV786447 RNO786446:RNR786447 RXK786446:RXN786447 SHG786446:SHJ786447 SRC786446:SRF786447 TAY786446:TBB786447 TKU786446:TKX786447 TUQ786446:TUT786447 UEM786446:UEP786447 UOI786446:UOL786447 UYE786446:UYH786447 VIA786446:VID786447 VRW786446:VRZ786447 WBS786446:WBV786447 WLO786446:WLR786447 WVK786446:WVN786447 C851978:G851979 IY851982:JB851983 SU851982:SX851983 ACQ851982:ACT851983 AMM851982:AMP851983 AWI851982:AWL851983 BGE851982:BGH851983 BQA851982:BQD851983 BZW851982:BZZ851983 CJS851982:CJV851983 CTO851982:CTR851983 DDK851982:DDN851983 DNG851982:DNJ851983 DXC851982:DXF851983 EGY851982:EHB851983 EQU851982:EQX851983 FAQ851982:FAT851983 FKM851982:FKP851983 FUI851982:FUL851983 GEE851982:GEH851983 GOA851982:GOD851983 GXW851982:GXZ851983 HHS851982:HHV851983 HRO851982:HRR851983 IBK851982:IBN851983 ILG851982:ILJ851983 IVC851982:IVF851983 JEY851982:JFB851983 JOU851982:JOX851983 JYQ851982:JYT851983 KIM851982:KIP851983 KSI851982:KSL851983 LCE851982:LCH851983 LMA851982:LMD851983 LVW851982:LVZ851983 MFS851982:MFV851983 MPO851982:MPR851983 MZK851982:MZN851983 NJG851982:NJJ851983 NTC851982:NTF851983 OCY851982:ODB851983 OMU851982:OMX851983 OWQ851982:OWT851983 PGM851982:PGP851983 PQI851982:PQL851983 QAE851982:QAH851983 QKA851982:QKD851983 QTW851982:QTZ851983 RDS851982:RDV851983 RNO851982:RNR851983 RXK851982:RXN851983 SHG851982:SHJ851983 SRC851982:SRF851983 TAY851982:TBB851983 TKU851982:TKX851983 TUQ851982:TUT851983 UEM851982:UEP851983 UOI851982:UOL851983 UYE851982:UYH851983 VIA851982:VID851983 VRW851982:VRZ851983 WBS851982:WBV851983 WLO851982:WLR851983 WVK851982:WVN851983 C917514:G917515 IY917518:JB917519 SU917518:SX917519 ACQ917518:ACT917519 AMM917518:AMP917519 AWI917518:AWL917519 BGE917518:BGH917519 BQA917518:BQD917519 BZW917518:BZZ917519 CJS917518:CJV917519 CTO917518:CTR917519 DDK917518:DDN917519 DNG917518:DNJ917519 DXC917518:DXF917519 EGY917518:EHB917519 EQU917518:EQX917519 FAQ917518:FAT917519 FKM917518:FKP917519 FUI917518:FUL917519 GEE917518:GEH917519 GOA917518:GOD917519 GXW917518:GXZ917519 HHS917518:HHV917519 HRO917518:HRR917519 IBK917518:IBN917519 ILG917518:ILJ917519 IVC917518:IVF917519 JEY917518:JFB917519 JOU917518:JOX917519 JYQ917518:JYT917519 KIM917518:KIP917519 KSI917518:KSL917519 LCE917518:LCH917519 LMA917518:LMD917519 LVW917518:LVZ917519 MFS917518:MFV917519 MPO917518:MPR917519 MZK917518:MZN917519 NJG917518:NJJ917519 NTC917518:NTF917519 OCY917518:ODB917519 OMU917518:OMX917519 OWQ917518:OWT917519 PGM917518:PGP917519 PQI917518:PQL917519 QAE917518:QAH917519 QKA917518:QKD917519 QTW917518:QTZ917519 RDS917518:RDV917519 RNO917518:RNR917519 RXK917518:RXN917519 SHG917518:SHJ917519 SRC917518:SRF917519 TAY917518:TBB917519 TKU917518:TKX917519 TUQ917518:TUT917519 UEM917518:UEP917519 UOI917518:UOL917519 UYE917518:UYH917519 VIA917518:VID917519 VRW917518:VRZ917519 WBS917518:WBV917519 WLO917518:WLR917519 WVK917518:WVN917519 C983050:G983051 IY983054:JB983055 SU983054:SX983055 ACQ983054:ACT983055 AMM983054:AMP983055 AWI983054:AWL983055 BGE983054:BGH983055 BQA983054:BQD983055 BZW983054:BZZ983055 CJS983054:CJV983055 CTO983054:CTR983055 DDK983054:DDN983055 DNG983054:DNJ983055 DXC983054:DXF983055 EGY983054:EHB983055 EQU983054:EQX983055 FAQ983054:FAT983055 FKM983054:FKP983055 FUI983054:FUL983055 GEE983054:GEH983055 GOA983054:GOD983055 GXW983054:GXZ983055 HHS983054:HHV983055 HRO983054:HRR983055 IBK983054:IBN983055 ILG983054:ILJ983055 IVC983054:IVF983055 JEY983054:JFB983055 JOU983054:JOX983055 JYQ983054:JYT983055 KIM983054:KIP983055 KSI983054:KSL983055 LCE983054:LCH983055 LMA983054:LMD983055 LVW983054:LVZ983055 MFS983054:MFV983055 MPO983054:MPR983055 MZK983054:MZN983055 NJG983054:NJJ983055 NTC983054:NTF983055 OCY983054:ODB983055 OMU983054:OMX983055 OWQ983054:OWT983055 PGM983054:PGP983055 PQI983054:PQL983055 QAE983054:QAH983055 QKA983054:QKD983055 QTW983054:QTZ983055 RDS983054:RDV983055 RNO983054:RNR983055 RXK983054:RXN983055 SHG983054:SHJ983055 SRC983054:SRF983055 TAY983054:TBB983055 TKU983054:TKX983055 TUQ983054:TUT983055 UEM983054:UEP983055 UOI983054:UOL983055 UYE983054:UYH983055 VIA983054:VID983055 VRW983054:VRZ983055 WBS983054:WBV983055 WLO983054:WLR983055 WVK983054:WVN983055 IY15:JB16 SU19:SX20 ACQ19:ACT20 AMM19:AMP20 AWI19:AWL20 BGE19:BGH20 BQA19:BQD20 BZW19:BZZ20 CJS19:CJV20 CTO19:CTR20 DDK19:DDN20 DNG19:DNJ20 DXC19:DXF20 EGY19:EHB20 EQU19:EQX20 FAQ19:FAT20 FKM19:FKP20 FUI19:FUL20 GEE19:GEH20 GOA19:GOD20 GXW19:GXZ20 HHS19:HHV20 HRO19:HRR20 IBK19:IBN20 ILG19:ILJ20 IVC19:IVF20 JEY19:JFB20 JOU19:JOX20 JYQ19:JYT20 KIM19:KIP20 KSI19:KSL20 LCE19:LCH20 LMA19:LMD20 LVW19:LVZ20 MFS19:MFV20 MPO19:MPR20 MZK19:MZN20 NJG19:NJJ20 NTC19:NTF20 OCY19:ODB20 OMU19:OMX20 OWQ19:OWT20 PGM19:PGP20 PQI19:PQL20 QAE19:QAH20 QKA19:QKD20 QTW19:QTZ20 RDS19:RDV20 RNO19:RNR20 RXK19:RXN20 SHG19:SHJ20 SRC19:SRF20 TAY19:TBB20 TKU19:TKX20 TUQ19:TUT20 UEM19:UEP20 UOI19:UOL20 UYE19:UYH20 VIA19:VID20 VRW19:VRZ20 WBS19:WBV20 WLO19:WLR20 WVK19:WVN20 C65549:G65550 IY65553:JB65554 SU65553:SX65554 ACQ65553:ACT65554 AMM65553:AMP65554 AWI65553:AWL65554 BGE65553:BGH65554 BQA65553:BQD65554 BZW65553:BZZ65554 CJS65553:CJV65554 CTO65553:CTR65554 DDK65553:DDN65554 DNG65553:DNJ65554 DXC65553:DXF65554 EGY65553:EHB65554 EQU65553:EQX65554 FAQ65553:FAT65554 FKM65553:FKP65554 FUI65553:FUL65554 GEE65553:GEH65554 GOA65553:GOD65554 GXW65553:GXZ65554 HHS65553:HHV65554 HRO65553:HRR65554 IBK65553:IBN65554 ILG65553:ILJ65554 IVC65553:IVF65554 JEY65553:JFB65554 JOU65553:JOX65554 JYQ65553:JYT65554 KIM65553:KIP65554 KSI65553:KSL65554 LCE65553:LCH65554 LMA65553:LMD65554 LVW65553:LVZ65554 MFS65553:MFV65554 MPO65553:MPR65554 MZK65553:MZN65554 NJG65553:NJJ65554 NTC65553:NTF65554 OCY65553:ODB65554 OMU65553:OMX65554 OWQ65553:OWT65554 PGM65553:PGP65554 PQI65553:PQL65554 QAE65553:QAH65554 QKA65553:QKD65554 QTW65553:QTZ65554 RDS65553:RDV65554 RNO65553:RNR65554 RXK65553:RXN65554 SHG65553:SHJ65554 SRC65553:SRF65554 TAY65553:TBB65554 TKU65553:TKX65554 TUQ65553:TUT65554 UEM65553:UEP65554 UOI65553:UOL65554 UYE65553:UYH65554 VIA65553:VID65554 VRW65553:VRZ65554 WBS65553:WBV65554 WLO65553:WLR65554 WVK65553:WVN65554 C131085:G131086 IY131089:JB131090 SU131089:SX131090 ACQ131089:ACT131090 AMM131089:AMP131090 AWI131089:AWL131090 BGE131089:BGH131090 BQA131089:BQD131090 BZW131089:BZZ131090 CJS131089:CJV131090 CTO131089:CTR131090 DDK131089:DDN131090 DNG131089:DNJ131090 DXC131089:DXF131090 EGY131089:EHB131090 EQU131089:EQX131090 FAQ131089:FAT131090 FKM131089:FKP131090 FUI131089:FUL131090 GEE131089:GEH131090 GOA131089:GOD131090 GXW131089:GXZ131090 HHS131089:HHV131090 HRO131089:HRR131090 IBK131089:IBN131090 ILG131089:ILJ131090 IVC131089:IVF131090 JEY131089:JFB131090 JOU131089:JOX131090 JYQ131089:JYT131090 KIM131089:KIP131090 KSI131089:KSL131090 LCE131089:LCH131090 LMA131089:LMD131090 LVW131089:LVZ131090 MFS131089:MFV131090 MPO131089:MPR131090 MZK131089:MZN131090 NJG131089:NJJ131090 NTC131089:NTF131090 OCY131089:ODB131090 OMU131089:OMX131090 OWQ131089:OWT131090 PGM131089:PGP131090 PQI131089:PQL131090 QAE131089:QAH131090 QKA131089:QKD131090 QTW131089:QTZ131090 RDS131089:RDV131090 RNO131089:RNR131090 RXK131089:RXN131090 SHG131089:SHJ131090 SRC131089:SRF131090 TAY131089:TBB131090 TKU131089:TKX131090 TUQ131089:TUT131090 UEM131089:UEP131090 UOI131089:UOL131090 UYE131089:UYH131090 VIA131089:VID131090 VRW131089:VRZ131090 WBS131089:WBV131090 WLO131089:WLR131090 WVK131089:WVN131090 C196621:G196622 IY196625:JB196626 SU196625:SX196626 ACQ196625:ACT196626 AMM196625:AMP196626 AWI196625:AWL196626 BGE196625:BGH196626 BQA196625:BQD196626 BZW196625:BZZ196626 CJS196625:CJV196626 CTO196625:CTR196626 DDK196625:DDN196626 DNG196625:DNJ196626 DXC196625:DXF196626 EGY196625:EHB196626 EQU196625:EQX196626 FAQ196625:FAT196626 FKM196625:FKP196626 FUI196625:FUL196626 GEE196625:GEH196626 GOA196625:GOD196626 GXW196625:GXZ196626 HHS196625:HHV196626 HRO196625:HRR196626 IBK196625:IBN196626 ILG196625:ILJ196626 IVC196625:IVF196626 JEY196625:JFB196626 JOU196625:JOX196626 JYQ196625:JYT196626 KIM196625:KIP196626 KSI196625:KSL196626 LCE196625:LCH196626 LMA196625:LMD196626 LVW196625:LVZ196626 MFS196625:MFV196626 MPO196625:MPR196626 MZK196625:MZN196626 NJG196625:NJJ196626 NTC196625:NTF196626 OCY196625:ODB196626 OMU196625:OMX196626 OWQ196625:OWT196626 PGM196625:PGP196626 PQI196625:PQL196626 QAE196625:QAH196626 QKA196625:QKD196626 QTW196625:QTZ196626 RDS196625:RDV196626 RNO196625:RNR196626 RXK196625:RXN196626 SHG196625:SHJ196626 SRC196625:SRF196626 TAY196625:TBB196626 TKU196625:TKX196626 TUQ196625:TUT196626 UEM196625:UEP196626 UOI196625:UOL196626 UYE196625:UYH196626 VIA196625:VID196626 VRW196625:VRZ196626 WBS196625:WBV196626 WLO196625:WLR196626 WVK196625:WVN196626 C262157:G262158 IY262161:JB262162 SU262161:SX262162 ACQ262161:ACT262162 AMM262161:AMP262162 AWI262161:AWL262162 BGE262161:BGH262162 BQA262161:BQD262162 BZW262161:BZZ262162 CJS262161:CJV262162 CTO262161:CTR262162 DDK262161:DDN262162 DNG262161:DNJ262162 DXC262161:DXF262162 EGY262161:EHB262162 EQU262161:EQX262162 FAQ262161:FAT262162 FKM262161:FKP262162 FUI262161:FUL262162 GEE262161:GEH262162 GOA262161:GOD262162 GXW262161:GXZ262162 HHS262161:HHV262162 HRO262161:HRR262162 IBK262161:IBN262162 ILG262161:ILJ262162 IVC262161:IVF262162 JEY262161:JFB262162 JOU262161:JOX262162 JYQ262161:JYT262162 KIM262161:KIP262162 KSI262161:KSL262162 LCE262161:LCH262162 LMA262161:LMD262162 LVW262161:LVZ262162 MFS262161:MFV262162 MPO262161:MPR262162 MZK262161:MZN262162 NJG262161:NJJ262162 NTC262161:NTF262162 OCY262161:ODB262162 OMU262161:OMX262162 OWQ262161:OWT262162 PGM262161:PGP262162 PQI262161:PQL262162 QAE262161:QAH262162 QKA262161:QKD262162 QTW262161:QTZ262162 RDS262161:RDV262162 RNO262161:RNR262162 RXK262161:RXN262162 SHG262161:SHJ262162 SRC262161:SRF262162 TAY262161:TBB262162 TKU262161:TKX262162 TUQ262161:TUT262162 UEM262161:UEP262162 UOI262161:UOL262162 UYE262161:UYH262162 VIA262161:VID262162 VRW262161:VRZ262162 WBS262161:WBV262162 WLO262161:WLR262162 WVK262161:WVN262162 C327693:G327694 IY327697:JB327698 SU327697:SX327698 ACQ327697:ACT327698 AMM327697:AMP327698 AWI327697:AWL327698 BGE327697:BGH327698 BQA327697:BQD327698 BZW327697:BZZ327698 CJS327697:CJV327698 CTO327697:CTR327698 DDK327697:DDN327698 DNG327697:DNJ327698 DXC327697:DXF327698 EGY327697:EHB327698 EQU327697:EQX327698 FAQ327697:FAT327698 FKM327697:FKP327698 FUI327697:FUL327698 GEE327697:GEH327698 GOA327697:GOD327698 GXW327697:GXZ327698 HHS327697:HHV327698 HRO327697:HRR327698 IBK327697:IBN327698 ILG327697:ILJ327698 IVC327697:IVF327698 JEY327697:JFB327698 JOU327697:JOX327698 JYQ327697:JYT327698 KIM327697:KIP327698 KSI327697:KSL327698 LCE327697:LCH327698 LMA327697:LMD327698 LVW327697:LVZ327698 MFS327697:MFV327698 MPO327697:MPR327698 MZK327697:MZN327698 NJG327697:NJJ327698 NTC327697:NTF327698 OCY327697:ODB327698 OMU327697:OMX327698 OWQ327697:OWT327698 PGM327697:PGP327698 PQI327697:PQL327698 QAE327697:QAH327698 QKA327697:QKD327698 QTW327697:QTZ327698 RDS327697:RDV327698 RNO327697:RNR327698 RXK327697:RXN327698 SHG327697:SHJ327698 SRC327697:SRF327698 TAY327697:TBB327698 TKU327697:TKX327698 TUQ327697:TUT327698 UEM327697:UEP327698 UOI327697:UOL327698 UYE327697:UYH327698 VIA327697:VID327698 VRW327697:VRZ327698 WBS327697:WBV327698 WLO327697:WLR327698 WVK327697:WVN327698 C393229:G393230 IY393233:JB393234 SU393233:SX393234 ACQ393233:ACT393234 AMM393233:AMP393234 AWI393233:AWL393234 BGE393233:BGH393234 BQA393233:BQD393234 BZW393233:BZZ393234 CJS393233:CJV393234 CTO393233:CTR393234 DDK393233:DDN393234 DNG393233:DNJ393234 DXC393233:DXF393234 EGY393233:EHB393234 EQU393233:EQX393234 FAQ393233:FAT393234 FKM393233:FKP393234 FUI393233:FUL393234 GEE393233:GEH393234 GOA393233:GOD393234 GXW393233:GXZ393234 HHS393233:HHV393234 HRO393233:HRR393234 IBK393233:IBN393234 ILG393233:ILJ393234 IVC393233:IVF393234 JEY393233:JFB393234 JOU393233:JOX393234 JYQ393233:JYT393234 KIM393233:KIP393234 KSI393233:KSL393234 LCE393233:LCH393234 LMA393233:LMD393234 LVW393233:LVZ393234 MFS393233:MFV393234 MPO393233:MPR393234 MZK393233:MZN393234 NJG393233:NJJ393234 NTC393233:NTF393234 OCY393233:ODB393234 OMU393233:OMX393234 OWQ393233:OWT393234 PGM393233:PGP393234 PQI393233:PQL393234 QAE393233:QAH393234 QKA393233:QKD393234 QTW393233:QTZ393234 RDS393233:RDV393234 RNO393233:RNR393234 RXK393233:RXN393234 SHG393233:SHJ393234 SRC393233:SRF393234 TAY393233:TBB393234 TKU393233:TKX393234 TUQ393233:TUT393234 UEM393233:UEP393234 UOI393233:UOL393234 UYE393233:UYH393234 VIA393233:VID393234 VRW393233:VRZ393234 WBS393233:WBV393234 WLO393233:WLR393234 WVK393233:WVN393234 C458765:G458766 IY458769:JB458770 SU458769:SX458770 ACQ458769:ACT458770 AMM458769:AMP458770 AWI458769:AWL458770 BGE458769:BGH458770 BQA458769:BQD458770 BZW458769:BZZ458770 CJS458769:CJV458770 CTO458769:CTR458770 DDK458769:DDN458770 DNG458769:DNJ458770 DXC458769:DXF458770 EGY458769:EHB458770 EQU458769:EQX458770 FAQ458769:FAT458770 FKM458769:FKP458770 FUI458769:FUL458770 GEE458769:GEH458770 GOA458769:GOD458770 GXW458769:GXZ458770 HHS458769:HHV458770 HRO458769:HRR458770 IBK458769:IBN458770 ILG458769:ILJ458770 IVC458769:IVF458770 JEY458769:JFB458770 JOU458769:JOX458770 JYQ458769:JYT458770 KIM458769:KIP458770 KSI458769:KSL458770 LCE458769:LCH458770 LMA458769:LMD458770 LVW458769:LVZ458770 MFS458769:MFV458770 MPO458769:MPR458770 MZK458769:MZN458770 NJG458769:NJJ458770 NTC458769:NTF458770 OCY458769:ODB458770 OMU458769:OMX458770 OWQ458769:OWT458770 PGM458769:PGP458770 PQI458769:PQL458770 QAE458769:QAH458770 QKA458769:QKD458770 QTW458769:QTZ458770 RDS458769:RDV458770 RNO458769:RNR458770 RXK458769:RXN458770 SHG458769:SHJ458770 SRC458769:SRF458770 TAY458769:TBB458770 TKU458769:TKX458770 TUQ458769:TUT458770 UEM458769:UEP458770 UOI458769:UOL458770 UYE458769:UYH458770 VIA458769:VID458770 VRW458769:VRZ458770 WBS458769:WBV458770 WLO458769:WLR458770 WVK458769:WVN458770 C524301:G524302 IY524305:JB524306 SU524305:SX524306 ACQ524305:ACT524306 AMM524305:AMP524306 AWI524305:AWL524306 BGE524305:BGH524306 BQA524305:BQD524306 BZW524305:BZZ524306 CJS524305:CJV524306 CTO524305:CTR524306 DDK524305:DDN524306 DNG524305:DNJ524306 DXC524305:DXF524306 EGY524305:EHB524306 EQU524305:EQX524306 FAQ524305:FAT524306 FKM524305:FKP524306 FUI524305:FUL524306 GEE524305:GEH524306 GOA524305:GOD524306 GXW524305:GXZ524306 HHS524305:HHV524306 HRO524305:HRR524306 IBK524305:IBN524306 ILG524305:ILJ524306 IVC524305:IVF524306 JEY524305:JFB524306 JOU524305:JOX524306 JYQ524305:JYT524306 KIM524305:KIP524306 KSI524305:KSL524306 LCE524305:LCH524306 LMA524305:LMD524306 LVW524305:LVZ524306 MFS524305:MFV524306 MPO524305:MPR524306 MZK524305:MZN524306 NJG524305:NJJ524306 NTC524305:NTF524306 OCY524305:ODB524306 OMU524305:OMX524306 OWQ524305:OWT524306 PGM524305:PGP524306 PQI524305:PQL524306 QAE524305:QAH524306 QKA524305:QKD524306 QTW524305:QTZ524306 RDS524305:RDV524306 RNO524305:RNR524306 RXK524305:RXN524306 SHG524305:SHJ524306 SRC524305:SRF524306 TAY524305:TBB524306 TKU524305:TKX524306 TUQ524305:TUT524306 UEM524305:UEP524306 UOI524305:UOL524306 UYE524305:UYH524306 VIA524305:VID524306 VRW524305:VRZ524306 WBS524305:WBV524306 WLO524305:WLR524306 WVK524305:WVN524306 C589837:G589838 IY589841:JB589842 SU589841:SX589842 ACQ589841:ACT589842 AMM589841:AMP589842 AWI589841:AWL589842 BGE589841:BGH589842 BQA589841:BQD589842 BZW589841:BZZ589842 CJS589841:CJV589842 CTO589841:CTR589842 DDK589841:DDN589842 DNG589841:DNJ589842 DXC589841:DXF589842 EGY589841:EHB589842 EQU589841:EQX589842 FAQ589841:FAT589842 FKM589841:FKP589842 FUI589841:FUL589842 GEE589841:GEH589842 GOA589841:GOD589842 GXW589841:GXZ589842 HHS589841:HHV589842 HRO589841:HRR589842 IBK589841:IBN589842 ILG589841:ILJ589842 IVC589841:IVF589842 JEY589841:JFB589842 JOU589841:JOX589842 JYQ589841:JYT589842 KIM589841:KIP589842 KSI589841:KSL589842 LCE589841:LCH589842 LMA589841:LMD589842 LVW589841:LVZ589842 MFS589841:MFV589842 MPO589841:MPR589842 MZK589841:MZN589842 NJG589841:NJJ589842 NTC589841:NTF589842 OCY589841:ODB589842 OMU589841:OMX589842 OWQ589841:OWT589842 PGM589841:PGP589842 PQI589841:PQL589842 QAE589841:QAH589842 QKA589841:QKD589842 QTW589841:QTZ589842 RDS589841:RDV589842 RNO589841:RNR589842 RXK589841:RXN589842 SHG589841:SHJ589842 SRC589841:SRF589842 TAY589841:TBB589842 TKU589841:TKX589842 TUQ589841:TUT589842 UEM589841:UEP589842 UOI589841:UOL589842 UYE589841:UYH589842 VIA589841:VID589842 VRW589841:VRZ589842 WBS589841:WBV589842 WLO589841:WLR589842 WVK589841:WVN589842 C655373:G655374 IY655377:JB655378 SU655377:SX655378 ACQ655377:ACT655378 AMM655377:AMP655378 AWI655377:AWL655378 BGE655377:BGH655378 BQA655377:BQD655378 BZW655377:BZZ655378 CJS655377:CJV655378 CTO655377:CTR655378 DDK655377:DDN655378 DNG655377:DNJ655378 DXC655377:DXF655378 EGY655377:EHB655378 EQU655377:EQX655378 FAQ655377:FAT655378 FKM655377:FKP655378 FUI655377:FUL655378 GEE655377:GEH655378 GOA655377:GOD655378 GXW655377:GXZ655378 HHS655377:HHV655378 HRO655377:HRR655378 IBK655377:IBN655378 ILG655377:ILJ655378 IVC655377:IVF655378 JEY655377:JFB655378 JOU655377:JOX655378 JYQ655377:JYT655378 KIM655377:KIP655378 KSI655377:KSL655378 LCE655377:LCH655378 LMA655377:LMD655378 LVW655377:LVZ655378 MFS655377:MFV655378 MPO655377:MPR655378 MZK655377:MZN655378 NJG655377:NJJ655378 NTC655377:NTF655378 OCY655377:ODB655378 OMU655377:OMX655378 OWQ655377:OWT655378 PGM655377:PGP655378 PQI655377:PQL655378 QAE655377:QAH655378 QKA655377:QKD655378 QTW655377:QTZ655378 RDS655377:RDV655378 RNO655377:RNR655378 RXK655377:RXN655378 SHG655377:SHJ655378 SRC655377:SRF655378 TAY655377:TBB655378 TKU655377:TKX655378 TUQ655377:TUT655378 UEM655377:UEP655378 UOI655377:UOL655378 UYE655377:UYH655378 VIA655377:VID655378 VRW655377:VRZ655378 WBS655377:WBV655378 WLO655377:WLR655378 WVK655377:WVN655378 C720909:G720910 IY720913:JB720914 SU720913:SX720914 ACQ720913:ACT720914 AMM720913:AMP720914 AWI720913:AWL720914 BGE720913:BGH720914 BQA720913:BQD720914 BZW720913:BZZ720914 CJS720913:CJV720914 CTO720913:CTR720914 DDK720913:DDN720914 DNG720913:DNJ720914 DXC720913:DXF720914 EGY720913:EHB720914 EQU720913:EQX720914 FAQ720913:FAT720914 FKM720913:FKP720914 FUI720913:FUL720914 GEE720913:GEH720914 GOA720913:GOD720914 GXW720913:GXZ720914 HHS720913:HHV720914 HRO720913:HRR720914 IBK720913:IBN720914 ILG720913:ILJ720914 IVC720913:IVF720914 JEY720913:JFB720914 JOU720913:JOX720914 JYQ720913:JYT720914 KIM720913:KIP720914 KSI720913:KSL720914 LCE720913:LCH720914 LMA720913:LMD720914 LVW720913:LVZ720914 MFS720913:MFV720914 MPO720913:MPR720914 MZK720913:MZN720914 NJG720913:NJJ720914 NTC720913:NTF720914 OCY720913:ODB720914 OMU720913:OMX720914 OWQ720913:OWT720914 PGM720913:PGP720914 PQI720913:PQL720914 QAE720913:QAH720914 QKA720913:QKD720914 QTW720913:QTZ720914 RDS720913:RDV720914 RNO720913:RNR720914 RXK720913:RXN720914 SHG720913:SHJ720914 SRC720913:SRF720914 TAY720913:TBB720914 TKU720913:TKX720914 TUQ720913:TUT720914 UEM720913:UEP720914 UOI720913:UOL720914 UYE720913:UYH720914 VIA720913:VID720914 VRW720913:VRZ720914 WBS720913:WBV720914 WLO720913:WLR720914 WVK720913:WVN720914 C786445:G786446 IY786449:JB786450 SU786449:SX786450 ACQ786449:ACT786450 AMM786449:AMP786450 AWI786449:AWL786450 BGE786449:BGH786450 BQA786449:BQD786450 BZW786449:BZZ786450 CJS786449:CJV786450 CTO786449:CTR786450 DDK786449:DDN786450 DNG786449:DNJ786450 DXC786449:DXF786450 EGY786449:EHB786450 EQU786449:EQX786450 FAQ786449:FAT786450 FKM786449:FKP786450 FUI786449:FUL786450 GEE786449:GEH786450 GOA786449:GOD786450 GXW786449:GXZ786450 HHS786449:HHV786450 HRO786449:HRR786450 IBK786449:IBN786450 ILG786449:ILJ786450 IVC786449:IVF786450 JEY786449:JFB786450 JOU786449:JOX786450 JYQ786449:JYT786450 KIM786449:KIP786450 KSI786449:KSL786450 LCE786449:LCH786450 LMA786449:LMD786450 LVW786449:LVZ786450 MFS786449:MFV786450 MPO786449:MPR786450 MZK786449:MZN786450 NJG786449:NJJ786450 NTC786449:NTF786450 OCY786449:ODB786450 OMU786449:OMX786450 OWQ786449:OWT786450 PGM786449:PGP786450 PQI786449:PQL786450 QAE786449:QAH786450 QKA786449:QKD786450 QTW786449:QTZ786450 RDS786449:RDV786450 RNO786449:RNR786450 RXK786449:RXN786450 SHG786449:SHJ786450 SRC786449:SRF786450 TAY786449:TBB786450 TKU786449:TKX786450 TUQ786449:TUT786450 UEM786449:UEP786450 UOI786449:UOL786450 UYE786449:UYH786450 VIA786449:VID786450 VRW786449:VRZ786450 WBS786449:WBV786450 WLO786449:WLR786450 WVK786449:WVN786450 C851981:G851982 IY851985:JB851986 SU851985:SX851986 ACQ851985:ACT851986 AMM851985:AMP851986 AWI851985:AWL851986 BGE851985:BGH851986 BQA851985:BQD851986 BZW851985:BZZ851986 CJS851985:CJV851986 CTO851985:CTR851986 DDK851985:DDN851986 DNG851985:DNJ851986 DXC851985:DXF851986 EGY851985:EHB851986 EQU851985:EQX851986 FAQ851985:FAT851986 FKM851985:FKP851986 FUI851985:FUL851986 GEE851985:GEH851986 GOA851985:GOD851986 GXW851985:GXZ851986 HHS851985:HHV851986 HRO851985:HRR851986 IBK851985:IBN851986 ILG851985:ILJ851986 IVC851985:IVF851986 JEY851985:JFB851986 JOU851985:JOX851986 JYQ851985:JYT851986 KIM851985:KIP851986 KSI851985:KSL851986 LCE851985:LCH851986 LMA851985:LMD851986 LVW851985:LVZ851986 MFS851985:MFV851986 MPO851985:MPR851986 MZK851985:MZN851986 NJG851985:NJJ851986 NTC851985:NTF851986 OCY851985:ODB851986 OMU851985:OMX851986 OWQ851985:OWT851986 PGM851985:PGP851986 PQI851985:PQL851986 QAE851985:QAH851986 QKA851985:QKD851986 QTW851985:QTZ851986 RDS851985:RDV851986 RNO851985:RNR851986 RXK851985:RXN851986 SHG851985:SHJ851986 SRC851985:SRF851986 TAY851985:TBB851986 TKU851985:TKX851986 TUQ851985:TUT851986 UEM851985:UEP851986 UOI851985:UOL851986 UYE851985:UYH851986 VIA851985:VID851986 VRW851985:VRZ851986 WBS851985:WBV851986 WLO851985:WLR851986 WVK851985:WVN851986 C917517:G917518 IY917521:JB917522 SU917521:SX917522 ACQ917521:ACT917522 AMM917521:AMP917522 AWI917521:AWL917522 BGE917521:BGH917522 BQA917521:BQD917522 BZW917521:BZZ917522 CJS917521:CJV917522 CTO917521:CTR917522 DDK917521:DDN917522 DNG917521:DNJ917522 DXC917521:DXF917522 EGY917521:EHB917522 EQU917521:EQX917522 FAQ917521:FAT917522 FKM917521:FKP917522 FUI917521:FUL917522 GEE917521:GEH917522 GOA917521:GOD917522 GXW917521:GXZ917522 HHS917521:HHV917522 HRO917521:HRR917522 IBK917521:IBN917522 ILG917521:ILJ917522 IVC917521:IVF917522 JEY917521:JFB917522 JOU917521:JOX917522 JYQ917521:JYT917522 KIM917521:KIP917522 KSI917521:KSL917522 LCE917521:LCH917522 LMA917521:LMD917522 LVW917521:LVZ917522 MFS917521:MFV917522 MPO917521:MPR917522 MZK917521:MZN917522 NJG917521:NJJ917522 NTC917521:NTF917522 OCY917521:ODB917522 OMU917521:OMX917522 OWQ917521:OWT917522 PGM917521:PGP917522 PQI917521:PQL917522 QAE917521:QAH917522 QKA917521:QKD917522 QTW917521:QTZ917522 RDS917521:RDV917522 RNO917521:RNR917522 RXK917521:RXN917522 SHG917521:SHJ917522 SRC917521:SRF917522 TAY917521:TBB917522 TKU917521:TKX917522 TUQ917521:TUT917522 UEM917521:UEP917522 UOI917521:UOL917522 UYE917521:UYH917522 VIA917521:VID917522 VRW917521:VRZ917522 WBS917521:WBV917522 WLO917521:WLR917522 WVK917521:WVN917522 C983053:G983054 IY983057:JB983058 SU983057:SX983058 ACQ983057:ACT983058 AMM983057:AMP983058 AWI983057:AWL983058 BGE983057:BGH983058 BQA983057:BQD983058 BZW983057:BZZ983058 CJS983057:CJV983058 CTO983057:CTR983058 DDK983057:DDN983058 DNG983057:DNJ983058 DXC983057:DXF983058 EGY983057:EHB983058 EQU983057:EQX983058 FAQ983057:FAT983058 FKM983057:FKP983058 FUI983057:FUL983058 GEE983057:GEH983058 GOA983057:GOD983058 GXW983057:GXZ983058 HHS983057:HHV983058 HRO983057:HRR983058 IBK983057:IBN983058 ILG983057:ILJ983058 IVC983057:IVF983058 JEY983057:JFB983058 JOU983057:JOX983058 JYQ983057:JYT983058 KIM983057:KIP983058 KSI983057:KSL983058 LCE983057:LCH983058 LMA983057:LMD983058 LVW983057:LVZ983058 MFS983057:MFV983058 MPO983057:MPR983058 MZK983057:MZN983058 NJG983057:NJJ983058 NTC983057:NTF983058 OCY983057:ODB983058 OMU983057:OMX983058 OWQ983057:OWT983058 PGM983057:PGP983058 PQI983057:PQL983058 QAE983057:QAH983058 QKA983057:QKD983058 QTW983057:QTZ983058 RDS983057:RDV983058 RNO983057:RNR983058 RXK983057:RXN983058 SHG983057:SHJ983058 SRC983057:SRF983058 TAY983057:TBB983058 TKU983057:TKX983058 TUQ983057:TUT983058 UEM983057:UEP983058 UOI983057:UOL983058 UYE983057:UYH983058 VIA983057:VID983058 VRW983057:VRZ983058 WBS983057:WBV983058 WLO983057:WLR983058 WVK983057:WVN983058 IY19:JB20 SU25:SX25 ACQ25:ACT25 AMM25:AMP25 AWI25:AWL25 BGE25:BGH25 BQA25:BQD25 BZW25:BZZ25 CJS25:CJV25 CTO25:CTR25 DDK25:DDN25 DNG25:DNJ25 DXC25:DXF25 EGY25:EHB25 EQU25:EQX25 FAQ25:FAT25 FKM25:FKP25 FUI25:FUL25 GEE25:GEH25 GOA25:GOD25 GXW25:GXZ25 HHS25:HHV25 HRO25:HRR25 IBK25:IBN25 ILG25:ILJ25 IVC25:IVF25 JEY25:JFB25 JOU25:JOX25 JYQ25:JYT25 KIM25:KIP25 KSI25:KSL25 LCE25:LCH25 LMA25:LMD25 LVW25:LVZ25 MFS25:MFV25 MPO25:MPR25 MZK25:MZN25 NJG25:NJJ25 NTC25:NTF25 OCY25:ODB25 OMU25:OMX25 OWQ25:OWT25 PGM25:PGP25 PQI25:PQL25 QAE25:QAH25 QKA25:QKD25 QTW25:QTZ25 RDS25:RDV25 RNO25:RNR25 RXK25:RXN25 SHG25:SHJ25 SRC25:SRF25 TAY25:TBB25 TKU25:TKX25 TUQ25:TUT25 UEM25:UEP25 UOI25:UOL25 UYE25:UYH25 VIA25:VID25 VRW25:VRZ25 WBS25:WBV25 WLO25:WLR25 WVK25:WVN25 C65555:G65555 IY65559:JB65559 SU65559:SX65559 ACQ65559:ACT65559 AMM65559:AMP65559 AWI65559:AWL65559 BGE65559:BGH65559 BQA65559:BQD65559 BZW65559:BZZ65559 CJS65559:CJV65559 CTO65559:CTR65559 DDK65559:DDN65559 DNG65559:DNJ65559 DXC65559:DXF65559 EGY65559:EHB65559 EQU65559:EQX65559 FAQ65559:FAT65559 FKM65559:FKP65559 FUI65559:FUL65559 GEE65559:GEH65559 GOA65559:GOD65559 GXW65559:GXZ65559 HHS65559:HHV65559 HRO65559:HRR65559 IBK65559:IBN65559 ILG65559:ILJ65559 IVC65559:IVF65559 JEY65559:JFB65559 JOU65559:JOX65559 JYQ65559:JYT65559 KIM65559:KIP65559 KSI65559:KSL65559 LCE65559:LCH65559 LMA65559:LMD65559 LVW65559:LVZ65559 MFS65559:MFV65559 MPO65559:MPR65559 MZK65559:MZN65559 NJG65559:NJJ65559 NTC65559:NTF65559 OCY65559:ODB65559 OMU65559:OMX65559 OWQ65559:OWT65559 PGM65559:PGP65559 PQI65559:PQL65559 QAE65559:QAH65559 QKA65559:QKD65559 QTW65559:QTZ65559 RDS65559:RDV65559 RNO65559:RNR65559 RXK65559:RXN65559 SHG65559:SHJ65559 SRC65559:SRF65559 TAY65559:TBB65559 TKU65559:TKX65559 TUQ65559:TUT65559 UEM65559:UEP65559 UOI65559:UOL65559 UYE65559:UYH65559 VIA65559:VID65559 VRW65559:VRZ65559 WBS65559:WBV65559 WLO65559:WLR65559 WVK65559:WVN65559 C131091:G131091 IY131095:JB131095 SU131095:SX131095 ACQ131095:ACT131095 AMM131095:AMP131095 AWI131095:AWL131095 BGE131095:BGH131095 BQA131095:BQD131095 BZW131095:BZZ131095 CJS131095:CJV131095 CTO131095:CTR131095 DDK131095:DDN131095 DNG131095:DNJ131095 DXC131095:DXF131095 EGY131095:EHB131095 EQU131095:EQX131095 FAQ131095:FAT131095 FKM131095:FKP131095 FUI131095:FUL131095 GEE131095:GEH131095 GOA131095:GOD131095 GXW131095:GXZ131095 HHS131095:HHV131095 HRO131095:HRR131095 IBK131095:IBN131095 ILG131095:ILJ131095 IVC131095:IVF131095 JEY131095:JFB131095 JOU131095:JOX131095 JYQ131095:JYT131095 KIM131095:KIP131095 KSI131095:KSL131095 LCE131095:LCH131095 LMA131095:LMD131095 LVW131095:LVZ131095 MFS131095:MFV131095 MPO131095:MPR131095 MZK131095:MZN131095 NJG131095:NJJ131095 NTC131095:NTF131095 OCY131095:ODB131095 OMU131095:OMX131095 OWQ131095:OWT131095 PGM131095:PGP131095 PQI131095:PQL131095 QAE131095:QAH131095 QKA131095:QKD131095 QTW131095:QTZ131095 RDS131095:RDV131095 RNO131095:RNR131095 RXK131095:RXN131095 SHG131095:SHJ131095 SRC131095:SRF131095 TAY131095:TBB131095 TKU131095:TKX131095 TUQ131095:TUT131095 UEM131095:UEP131095 UOI131095:UOL131095 UYE131095:UYH131095 VIA131095:VID131095 VRW131095:VRZ131095 WBS131095:WBV131095 WLO131095:WLR131095 WVK131095:WVN131095 C196627:G196627 IY196631:JB196631 SU196631:SX196631 ACQ196631:ACT196631 AMM196631:AMP196631 AWI196631:AWL196631 BGE196631:BGH196631 BQA196631:BQD196631 BZW196631:BZZ196631 CJS196631:CJV196631 CTO196631:CTR196631 DDK196631:DDN196631 DNG196631:DNJ196631 DXC196631:DXF196631 EGY196631:EHB196631 EQU196631:EQX196631 FAQ196631:FAT196631 FKM196631:FKP196631 FUI196631:FUL196631 GEE196631:GEH196631 GOA196631:GOD196631 GXW196631:GXZ196631 HHS196631:HHV196631 HRO196631:HRR196631 IBK196631:IBN196631 ILG196631:ILJ196631 IVC196631:IVF196631 JEY196631:JFB196631 JOU196631:JOX196631 JYQ196631:JYT196631 KIM196631:KIP196631 KSI196631:KSL196631 LCE196631:LCH196631 LMA196631:LMD196631 LVW196631:LVZ196631 MFS196631:MFV196631 MPO196631:MPR196631 MZK196631:MZN196631 NJG196631:NJJ196631 NTC196631:NTF196631 OCY196631:ODB196631 OMU196631:OMX196631 OWQ196631:OWT196631 PGM196631:PGP196631 PQI196631:PQL196631 QAE196631:QAH196631 QKA196631:QKD196631 QTW196631:QTZ196631 RDS196631:RDV196631 RNO196631:RNR196631 RXK196631:RXN196631 SHG196631:SHJ196631 SRC196631:SRF196631 TAY196631:TBB196631 TKU196631:TKX196631 TUQ196631:TUT196631 UEM196631:UEP196631 UOI196631:UOL196631 UYE196631:UYH196631 VIA196631:VID196631 VRW196631:VRZ196631 WBS196631:WBV196631 WLO196631:WLR196631 WVK196631:WVN196631 C262163:G262163 IY262167:JB262167 SU262167:SX262167 ACQ262167:ACT262167 AMM262167:AMP262167 AWI262167:AWL262167 BGE262167:BGH262167 BQA262167:BQD262167 BZW262167:BZZ262167 CJS262167:CJV262167 CTO262167:CTR262167 DDK262167:DDN262167 DNG262167:DNJ262167 DXC262167:DXF262167 EGY262167:EHB262167 EQU262167:EQX262167 FAQ262167:FAT262167 FKM262167:FKP262167 FUI262167:FUL262167 GEE262167:GEH262167 GOA262167:GOD262167 GXW262167:GXZ262167 HHS262167:HHV262167 HRO262167:HRR262167 IBK262167:IBN262167 ILG262167:ILJ262167 IVC262167:IVF262167 JEY262167:JFB262167 JOU262167:JOX262167 JYQ262167:JYT262167 KIM262167:KIP262167 KSI262167:KSL262167 LCE262167:LCH262167 LMA262167:LMD262167 LVW262167:LVZ262167 MFS262167:MFV262167 MPO262167:MPR262167 MZK262167:MZN262167 NJG262167:NJJ262167 NTC262167:NTF262167 OCY262167:ODB262167 OMU262167:OMX262167 OWQ262167:OWT262167 PGM262167:PGP262167 PQI262167:PQL262167 QAE262167:QAH262167 QKA262167:QKD262167 QTW262167:QTZ262167 RDS262167:RDV262167 RNO262167:RNR262167 RXK262167:RXN262167 SHG262167:SHJ262167 SRC262167:SRF262167 TAY262167:TBB262167 TKU262167:TKX262167 TUQ262167:TUT262167 UEM262167:UEP262167 UOI262167:UOL262167 UYE262167:UYH262167 VIA262167:VID262167 VRW262167:VRZ262167 WBS262167:WBV262167 WLO262167:WLR262167 WVK262167:WVN262167 C327699:G327699 IY327703:JB327703 SU327703:SX327703 ACQ327703:ACT327703 AMM327703:AMP327703 AWI327703:AWL327703 BGE327703:BGH327703 BQA327703:BQD327703 BZW327703:BZZ327703 CJS327703:CJV327703 CTO327703:CTR327703 DDK327703:DDN327703 DNG327703:DNJ327703 DXC327703:DXF327703 EGY327703:EHB327703 EQU327703:EQX327703 FAQ327703:FAT327703 FKM327703:FKP327703 FUI327703:FUL327703 GEE327703:GEH327703 GOA327703:GOD327703 GXW327703:GXZ327703 HHS327703:HHV327703 HRO327703:HRR327703 IBK327703:IBN327703 ILG327703:ILJ327703 IVC327703:IVF327703 JEY327703:JFB327703 JOU327703:JOX327703 JYQ327703:JYT327703 KIM327703:KIP327703 KSI327703:KSL327703 LCE327703:LCH327703 LMA327703:LMD327703 LVW327703:LVZ327703 MFS327703:MFV327703 MPO327703:MPR327703 MZK327703:MZN327703 NJG327703:NJJ327703 NTC327703:NTF327703 OCY327703:ODB327703 OMU327703:OMX327703 OWQ327703:OWT327703 PGM327703:PGP327703 PQI327703:PQL327703 QAE327703:QAH327703 QKA327703:QKD327703 QTW327703:QTZ327703 RDS327703:RDV327703 RNO327703:RNR327703 RXK327703:RXN327703 SHG327703:SHJ327703 SRC327703:SRF327703 TAY327703:TBB327703 TKU327703:TKX327703 TUQ327703:TUT327703 UEM327703:UEP327703 UOI327703:UOL327703 UYE327703:UYH327703 VIA327703:VID327703 VRW327703:VRZ327703 WBS327703:WBV327703 WLO327703:WLR327703 WVK327703:WVN327703 C393235:G393235 IY393239:JB393239 SU393239:SX393239 ACQ393239:ACT393239 AMM393239:AMP393239 AWI393239:AWL393239 BGE393239:BGH393239 BQA393239:BQD393239 BZW393239:BZZ393239 CJS393239:CJV393239 CTO393239:CTR393239 DDK393239:DDN393239 DNG393239:DNJ393239 DXC393239:DXF393239 EGY393239:EHB393239 EQU393239:EQX393239 FAQ393239:FAT393239 FKM393239:FKP393239 FUI393239:FUL393239 GEE393239:GEH393239 GOA393239:GOD393239 GXW393239:GXZ393239 HHS393239:HHV393239 HRO393239:HRR393239 IBK393239:IBN393239 ILG393239:ILJ393239 IVC393239:IVF393239 JEY393239:JFB393239 JOU393239:JOX393239 JYQ393239:JYT393239 KIM393239:KIP393239 KSI393239:KSL393239 LCE393239:LCH393239 LMA393239:LMD393239 LVW393239:LVZ393239 MFS393239:MFV393239 MPO393239:MPR393239 MZK393239:MZN393239 NJG393239:NJJ393239 NTC393239:NTF393239 OCY393239:ODB393239 OMU393239:OMX393239 OWQ393239:OWT393239 PGM393239:PGP393239 PQI393239:PQL393239 QAE393239:QAH393239 QKA393239:QKD393239 QTW393239:QTZ393239 RDS393239:RDV393239 RNO393239:RNR393239 RXK393239:RXN393239 SHG393239:SHJ393239 SRC393239:SRF393239 TAY393239:TBB393239 TKU393239:TKX393239 TUQ393239:TUT393239 UEM393239:UEP393239 UOI393239:UOL393239 UYE393239:UYH393239 VIA393239:VID393239 VRW393239:VRZ393239 WBS393239:WBV393239 WLO393239:WLR393239 WVK393239:WVN393239 C458771:G458771 IY458775:JB458775 SU458775:SX458775 ACQ458775:ACT458775 AMM458775:AMP458775 AWI458775:AWL458775 BGE458775:BGH458775 BQA458775:BQD458775 BZW458775:BZZ458775 CJS458775:CJV458775 CTO458775:CTR458775 DDK458775:DDN458775 DNG458775:DNJ458775 DXC458775:DXF458775 EGY458775:EHB458775 EQU458775:EQX458775 FAQ458775:FAT458775 FKM458775:FKP458775 FUI458775:FUL458775 GEE458775:GEH458775 GOA458775:GOD458775 GXW458775:GXZ458775 HHS458775:HHV458775 HRO458775:HRR458775 IBK458775:IBN458775 ILG458775:ILJ458775 IVC458775:IVF458775 JEY458775:JFB458775 JOU458775:JOX458775 JYQ458775:JYT458775 KIM458775:KIP458775 KSI458775:KSL458775 LCE458775:LCH458775 LMA458775:LMD458775 LVW458775:LVZ458775 MFS458775:MFV458775 MPO458775:MPR458775 MZK458775:MZN458775 NJG458775:NJJ458775 NTC458775:NTF458775 OCY458775:ODB458775 OMU458775:OMX458775 OWQ458775:OWT458775 PGM458775:PGP458775 PQI458775:PQL458775 QAE458775:QAH458775 QKA458775:QKD458775 QTW458775:QTZ458775 RDS458775:RDV458775 RNO458775:RNR458775 RXK458775:RXN458775 SHG458775:SHJ458775 SRC458775:SRF458775 TAY458775:TBB458775 TKU458775:TKX458775 TUQ458775:TUT458775 UEM458775:UEP458775 UOI458775:UOL458775 UYE458775:UYH458775 VIA458775:VID458775 VRW458775:VRZ458775 WBS458775:WBV458775 WLO458775:WLR458775 WVK458775:WVN458775 C524307:G524307 IY524311:JB524311 SU524311:SX524311 ACQ524311:ACT524311 AMM524311:AMP524311 AWI524311:AWL524311 BGE524311:BGH524311 BQA524311:BQD524311 BZW524311:BZZ524311 CJS524311:CJV524311 CTO524311:CTR524311 DDK524311:DDN524311 DNG524311:DNJ524311 DXC524311:DXF524311 EGY524311:EHB524311 EQU524311:EQX524311 FAQ524311:FAT524311 FKM524311:FKP524311 FUI524311:FUL524311 GEE524311:GEH524311 GOA524311:GOD524311 GXW524311:GXZ524311 HHS524311:HHV524311 HRO524311:HRR524311 IBK524311:IBN524311 ILG524311:ILJ524311 IVC524311:IVF524311 JEY524311:JFB524311 JOU524311:JOX524311 JYQ524311:JYT524311 KIM524311:KIP524311 KSI524311:KSL524311 LCE524311:LCH524311 LMA524311:LMD524311 LVW524311:LVZ524311 MFS524311:MFV524311 MPO524311:MPR524311 MZK524311:MZN524311 NJG524311:NJJ524311 NTC524311:NTF524311 OCY524311:ODB524311 OMU524311:OMX524311 OWQ524311:OWT524311 PGM524311:PGP524311 PQI524311:PQL524311 QAE524311:QAH524311 QKA524311:QKD524311 QTW524311:QTZ524311 RDS524311:RDV524311 RNO524311:RNR524311 RXK524311:RXN524311 SHG524311:SHJ524311 SRC524311:SRF524311 TAY524311:TBB524311 TKU524311:TKX524311 TUQ524311:TUT524311 UEM524311:UEP524311 UOI524311:UOL524311 UYE524311:UYH524311 VIA524311:VID524311 VRW524311:VRZ524311 WBS524311:WBV524311 WLO524311:WLR524311 WVK524311:WVN524311 C589843:G589843 IY589847:JB589847 SU589847:SX589847 ACQ589847:ACT589847 AMM589847:AMP589847 AWI589847:AWL589847 BGE589847:BGH589847 BQA589847:BQD589847 BZW589847:BZZ589847 CJS589847:CJV589847 CTO589847:CTR589847 DDK589847:DDN589847 DNG589847:DNJ589847 DXC589847:DXF589847 EGY589847:EHB589847 EQU589847:EQX589847 FAQ589847:FAT589847 FKM589847:FKP589847 FUI589847:FUL589847 GEE589847:GEH589847 GOA589847:GOD589847 GXW589847:GXZ589847 HHS589847:HHV589847 HRO589847:HRR589847 IBK589847:IBN589847 ILG589847:ILJ589847 IVC589847:IVF589847 JEY589847:JFB589847 JOU589847:JOX589847 JYQ589847:JYT589847 KIM589847:KIP589847 KSI589847:KSL589847 LCE589847:LCH589847 LMA589847:LMD589847 LVW589847:LVZ589847 MFS589847:MFV589847 MPO589847:MPR589847 MZK589847:MZN589847 NJG589847:NJJ589847 NTC589847:NTF589847 OCY589847:ODB589847 OMU589847:OMX589847 OWQ589847:OWT589847 PGM589847:PGP589847 PQI589847:PQL589847 QAE589847:QAH589847 QKA589847:QKD589847 QTW589847:QTZ589847 RDS589847:RDV589847 RNO589847:RNR589847 RXK589847:RXN589847 SHG589847:SHJ589847 SRC589847:SRF589847 TAY589847:TBB589847 TKU589847:TKX589847 TUQ589847:TUT589847 UEM589847:UEP589847 UOI589847:UOL589847 UYE589847:UYH589847 VIA589847:VID589847 VRW589847:VRZ589847 WBS589847:WBV589847 WLO589847:WLR589847 WVK589847:WVN589847 C655379:G655379 IY655383:JB655383 SU655383:SX655383 ACQ655383:ACT655383 AMM655383:AMP655383 AWI655383:AWL655383 BGE655383:BGH655383 BQA655383:BQD655383 BZW655383:BZZ655383 CJS655383:CJV655383 CTO655383:CTR655383 DDK655383:DDN655383 DNG655383:DNJ655383 DXC655383:DXF655383 EGY655383:EHB655383 EQU655383:EQX655383 FAQ655383:FAT655383 FKM655383:FKP655383 FUI655383:FUL655383 GEE655383:GEH655383 GOA655383:GOD655383 GXW655383:GXZ655383 HHS655383:HHV655383 HRO655383:HRR655383 IBK655383:IBN655383 ILG655383:ILJ655383 IVC655383:IVF655383 JEY655383:JFB655383 JOU655383:JOX655383 JYQ655383:JYT655383 KIM655383:KIP655383 KSI655383:KSL655383 LCE655383:LCH655383 LMA655383:LMD655383 LVW655383:LVZ655383 MFS655383:MFV655383 MPO655383:MPR655383 MZK655383:MZN655383 NJG655383:NJJ655383 NTC655383:NTF655383 OCY655383:ODB655383 OMU655383:OMX655383 OWQ655383:OWT655383 PGM655383:PGP655383 PQI655383:PQL655383 QAE655383:QAH655383 QKA655383:QKD655383 QTW655383:QTZ655383 RDS655383:RDV655383 RNO655383:RNR655383 RXK655383:RXN655383 SHG655383:SHJ655383 SRC655383:SRF655383 TAY655383:TBB655383 TKU655383:TKX655383 TUQ655383:TUT655383 UEM655383:UEP655383 UOI655383:UOL655383 UYE655383:UYH655383 VIA655383:VID655383 VRW655383:VRZ655383 WBS655383:WBV655383 WLO655383:WLR655383 WVK655383:WVN655383 C720915:G720915 IY720919:JB720919 SU720919:SX720919 ACQ720919:ACT720919 AMM720919:AMP720919 AWI720919:AWL720919 BGE720919:BGH720919 BQA720919:BQD720919 BZW720919:BZZ720919 CJS720919:CJV720919 CTO720919:CTR720919 DDK720919:DDN720919 DNG720919:DNJ720919 DXC720919:DXF720919 EGY720919:EHB720919 EQU720919:EQX720919 FAQ720919:FAT720919 FKM720919:FKP720919 FUI720919:FUL720919 GEE720919:GEH720919 GOA720919:GOD720919 GXW720919:GXZ720919 HHS720919:HHV720919 HRO720919:HRR720919 IBK720919:IBN720919 ILG720919:ILJ720919 IVC720919:IVF720919 JEY720919:JFB720919 JOU720919:JOX720919 JYQ720919:JYT720919 KIM720919:KIP720919 KSI720919:KSL720919 LCE720919:LCH720919 LMA720919:LMD720919 LVW720919:LVZ720919 MFS720919:MFV720919 MPO720919:MPR720919 MZK720919:MZN720919 NJG720919:NJJ720919 NTC720919:NTF720919 OCY720919:ODB720919 OMU720919:OMX720919 OWQ720919:OWT720919 PGM720919:PGP720919 PQI720919:PQL720919 QAE720919:QAH720919 QKA720919:QKD720919 QTW720919:QTZ720919 RDS720919:RDV720919 RNO720919:RNR720919 RXK720919:RXN720919 SHG720919:SHJ720919 SRC720919:SRF720919 TAY720919:TBB720919 TKU720919:TKX720919 TUQ720919:TUT720919 UEM720919:UEP720919 UOI720919:UOL720919 UYE720919:UYH720919 VIA720919:VID720919 VRW720919:VRZ720919 WBS720919:WBV720919 WLO720919:WLR720919 WVK720919:WVN720919 C786451:G786451 IY786455:JB786455 SU786455:SX786455 ACQ786455:ACT786455 AMM786455:AMP786455 AWI786455:AWL786455 BGE786455:BGH786455 BQA786455:BQD786455 BZW786455:BZZ786455 CJS786455:CJV786455 CTO786455:CTR786455 DDK786455:DDN786455 DNG786455:DNJ786455 DXC786455:DXF786455 EGY786455:EHB786455 EQU786455:EQX786455 FAQ786455:FAT786455 FKM786455:FKP786455 FUI786455:FUL786455 GEE786455:GEH786455 GOA786455:GOD786455 GXW786455:GXZ786455 HHS786455:HHV786455 HRO786455:HRR786455 IBK786455:IBN786455 ILG786455:ILJ786455 IVC786455:IVF786455 JEY786455:JFB786455 JOU786455:JOX786455 JYQ786455:JYT786455 KIM786455:KIP786455 KSI786455:KSL786455 LCE786455:LCH786455 LMA786455:LMD786455 LVW786455:LVZ786455 MFS786455:MFV786455 MPO786455:MPR786455 MZK786455:MZN786455 NJG786455:NJJ786455 NTC786455:NTF786455 OCY786455:ODB786455 OMU786455:OMX786455 OWQ786455:OWT786455 PGM786455:PGP786455 PQI786455:PQL786455 QAE786455:QAH786455 QKA786455:QKD786455 QTW786455:QTZ786455 RDS786455:RDV786455 RNO786455:RNR786455 RXK786455:RXN786455 SHG786455:SHJ786455 SRC786455:SRF786455 TAY786455:TBB786455 TKU786455:TKX786455 TUQ786455:TUT786455 UEM786455:UEP786455 UOI786455:UOL786455 UYE786455:UYH786455 VIA786455:VID786455 VRW786455:VRZ786455 WBS786455:WBV786455 WLO786455:WLR786455 WVK786455:WVN786455 C851987:G851987 IY851991:JB851991 SU851991:SX851991 ACQ851991:ACT851991 AMM851991:AMP851991 AWI851991:AWL851991 BGE851991:BGH851991 BQA851991:BQD851991 BZW851991:BZZ851991 CJS851991:CJV851991 CTO851991:CTR851991 DDK851991:DDN851991 DNG851991:DNJ851991 DXC851991:DXF851991 EGY851991:EHB851991 EQU851991:EQX851991 FAQ851991:FAT851991 FKM851991:FKP851991 FUI851991:FUL851991 GEE851991:GEH851991 GOA851991:GOD851991 GXW851991:GXZ851991 HHS851991:HHV851991 HRO851991:HRR851991 IBK851991:IBN851991 ILG851991:ILJ851991 IVC851991:IVF851991 JEY851991:JFB851991 JOU851991:JOX851991 JYQ851991:JYT851991 KIM851991:KIP851991 KSI851991:KSL851991 LCE851991:LCH851991 LMA851991:LMD851991 LVW851991:LVZ851991 MFS851991:MFV851991 MPO851991:MPR851991 MZK851991:MZN851991 NJG851991:NJJ851991 NTC851991:NTF851991 OCY851991:ODB851991 OMU851991:OMX851991 OWQ851991:OWT851991 PGM851991:PGP851991 PQI851991:PQL851991 QAE851991:QAH851991 QKA851991:QKD851991 QTW851991:QTZ851991 RDS851991:RDV851991 RNO851991:RNR851991 RXK851991:RXN851991 SHG851991:SHJ851991 SRC851991:SRF851991 TAY851991:TBB851991 TKU851991:TKX851991 TUQ851991:TUT851991 UEM851991:UEP851991 UOI851991:UOL851991 UYE851991:UYH851991 VIA851991:VID851991 VRW851991:VRZ851991 WBS851991:WBV851991 WLO851991:WLR851991 WVK851991:WVN851991 C917523:G917523 IY917527:JB917527 SU917527:SX917527 ACQ917527:ACT917527 AMM917527:AMP917527 AWI917527:AWL917527 BGE917527:BGH917527 BQA917527:BQD917527 BZW917527:BZZ917527 CJS917527:CJV917527 CTO917527:CTR917527 DDK917527:DDN917527 DNG917527:DNJ917527 DXC917527:DXF917527 EGY917527:EHB917527 EQU917527:EQX917527 FAQ917527:FAT917527 FKM917527:FKP917527 FUI917527:FUL917527 GEE917527:GEH917527 GOA917527:GOD917527 GXW917527:GXZ917527 HHS917527:HHV917527 HRO917527:HRR917527 IBK917527:IBN917527 ILG917527:ILJ917527 IVC917527:IVF917527 JEY917527:JFB917527 JOU917527:JOX917527 JYQ917527:JYT917527 KIM917527:KIP917527 KSI917527:KSL917527 LCE917527:LCH917527 LMA917527:LMD917527 LVW917527:LVZ917527 MFS917527:MFV917527 MPO917527:MPR917527 MZK917527:MZN917527 NJG917527:NJJ917527 NTC917527:NTF917527 OCY917527:ODB917527 OMU917527:OMX917527 OWQ917527:OWT917527 PGM917527:PGP917527 PQI917527:PQL917527 QAE917527:QAH917527 QKA917527:QKD917527 QTW917527:QTZ917527 RDS917527:RDV917527 RNO917527:RNR917527 RXK917527:RXN917527 SHG917527:SHJ917527 SRC917527:SRF917527 TAY917527:TBB917527 TKU917527:TKX917527 TUQ917527:TUT917527 UEM917527:UEP917527 UOI917527:UOL917527 UYE917527:UYH917527 VIA917527:VID917527 VRW917527:VRZ917527 WBS917527:WBV917527 WLO917527:WLR917527 WVK917527:WVN917527 C983059:G983059 IY983063:JB983063 SU983063:SX983063 ACQ983063:ACT983063 AMM983063:AMP983063 AWI983063:AWL983063 BGE983063:BGH983063 BQA983063:BQD983063 BZW983063:BZZ983063 CJS983063:CJV983063 CTO983063:CTR983063 DDK983063:DDN983063 DNG983063:DNJ983063 DXC983063:DXF983063 EGY983063:EHB983063 EQU983063:EQX983063 FAQ983063:FAT983063 FKM983063:FKP983063 FUI983063:FUL983063 GEE983063:GEH983063 GOA983063:GOD983063 GXW983063:GXZ983063 HHS983063:HHV983063 HRO983063:HRR983063 IBK983063:IBN983063 ILG983063:ILJ983063 IVC983063:IVF983063 JEY983063:JFB983063 JOU983063:JOX983063 JYQ983063:JYT983063 KIM983063:KIP983063 KSI983063:KSL983063 LCE983063:LCH983063 LMA983063:LMD983063 LVW983063:LVZ983063 MFS983063:MFV983063 MPO983063:MPR983063 MZK983063:MZN983063 NJG983063:NJJ983063 NTC983063:NTF983063 OCY983063:ODB983063 OMU983063:OMX983063 OWQ983063:OWT983063 PGM983063:PGP983063 PQI983063:PQL983063 QAE983063:QAH983063 QKA983063:QKD983063 QTW983063:QTZ983063 RDS983063:RDV983063 RNO983063:RNR983063 RXK983063:RXN983063 SHG983063:SHJ983063 SRC983063:SRF983063 TAY983063:TBB983063 TKU983063:TKX983063 TUQ983063:TUT983063 UEM983063:UEP983063 UOI983063:UOL983063 UYE983063:UYH983063 VIA983063:VID983063 VRW983063:VRZ983063 WBS983063:WBV983063 WLO983063:WLR983063 WVK983063:WVN983064 IY25:JB25</xm:sqref>
        </x14:dataValidation>
        <x14:dataValidation type="list" errorStyle="warning" allowBlank="1" showInputMessage="1" showErrorMessage="1" errorTitle="No Gender Selected">
          <x14:formula1>
            <xm:f>Data!#REF!</xm:f>
          </x14:formula1>
          <xm:sqref>WVK983062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pageSetUpPr fitToPage="1"/>
  </sheetPr>
  <dimension ref="A1:WXB48"/>
  <sheetViews>
    <sheetView showGridLines="0" showZeros="0" zoomScale="90" zoomScaleNormal="90" workbookViewId="0">
      <selection activeCell="E16" sqref="E16"/>
    </sheetView>
  </sheetViews>
  <sheetFormatPr defaultColWidth="0" defaultRowHeight="12.75" x14ac:dyDescent="0.2"/>
  <cols>
    <col min="1" max="1" width="2.85546875" style="44" customWidth="1"/>
    <col min="2" max="2" width="47.7109375" style="44" customWidth="1"/>
    <col min="3" max="3" width="15.28515625" style="44" bestFit="1" customWidth="1"/>
    <col min="4" max="4" width="11.28515625" style="44" customWidth="1"/>
    <col min="5" max="5" width="86.140625" style="44" customWidth="1"/>
    <col min="6" max="6" width="35.5703125" style="44" bestFit="1" customWidth="1"/>
    <col min="7" max="7" width="11" style="44" bestFit="1" customWidth="1"/>
    <col min="8" max="8" width="20.7109375" style="44" bestFit="1" customWidth="1"/>
    <col min="9" max="9" width="16.42578125" style="44" customWidth="1"/>
    <col min="10" max="10" width="13.28515625" style="44" bestFit="1" customWidth="1"/>
    <col min="11" max="11" width="11.85546875" style="44" customWidth="1"/>
    <col min="12" max="12" width="12" style="44" bestFit="1" customWidth="1"/>
    <col min="13" max="15" width="14.140625" style="44" customWidth="1"/>
    <col min="16" max="16" width="12.140625" style="44" bestFit="1" customWidth="1"/>
    <col min="17" max="17" width="15.140625" style="44" bestFit="1" customWidth="1"/>
    <col min="18" max="18" width="12.28515625" style="44" customWidth="1"/>
    <col min="19" max="19" width="11.85546875" style="131" bestFit="1" customWidth="1"/>
    <col min="20" max="20" width="11.85546875" style="44" hidden="1" customWidth="1"/>
    <col min="21" max="21" width="10" style="261" hidden="1" customWidth="1"/>
    <col min="22" max="22" width="22.140625" style="44" customWidth="1"/>
    <col min="23" max="23" width="11.42578125" style="44" customWidth="1"/>
    <col min="24" max="27" width="11.42578125" style="44" hidden="1"/>
    <col min="28" max="28" width="7.140625" style="44" hidden="1"/>
    <col min="29" max="29" width="7.7109375" style="44" hidden="1"/>
    <col min="30" max="30" width="5.85546875" style="44" hidden="1"/>
    <col min="31" max="31" width="10.42578125" style="44" hidden="1"/>
    <col min="32" max="32" width="24.5703125" style="44" hidden="1"/>
    <col min="33" max="33" width="26.5703125" style="44" hidden="1"/>
    <col min="34" max="34" width="14.42578125" style="44" hidden="1"/>
    <col min="35" max="35" width="16.140625" style="44" hidden="1"/>
    <col min="36" max="36" width="17.42578125" style="44" hidden="1"/>
    <col min="37" max="37" width="23.42578125" style="44" hidden="1"/>
    <col min="38" max="38" width="19.85546875" style="44" hidden="1"/>
    <col min="39" max="39" width="13.7109375" style="44" hidden="1"/>
    <col min="40" max="40" width="15.42578125" style="44" hidden="1"/>
    <col min="41" max="257" width="11.42578125" style="44" hidden="1"/>
    <col min="258" max="258" width="2.85546875" style="44" hidden="1"/>
    <col min="259" max="259" width="27.42578125" style="44" hidden="1"/>
    <col min="260" max="260" width="6.5703125" style="44" hidden="1"/>
    <col min="261" max="261" width="9.28515625" style="44" hidden="1"/>
    <col min="262" max="262" width="8" style="44" hidden="1"/>
    <col min="263" max="263" width="12.140625" style="44" hidden="1"/>
    <col min="264" max="264" width="11" style="44" hidden="1"/>
    <col min="265" max="265" width="23.42578125" style="44" hidden="1"/>
    <col min="266" max="266" width="12.5703125" style="44" hidden="1"/>
    <col min="267" max="267" width="12.7109375" style="44" hidden="1"/>
    <col min="268" max="268" width="12.5703125" style="44" hidden="1"/>
    <col min="269" max="269" width="12.7109375" style="44" hidden="1"/>
    <col min="270" max="270" width="10" style="44" hidden="1"/>
    <col min="271" max="271" width="23.28515625" style="44" hidden="1"/>
    <col min="272" max="272" width="11.85546875" style="44" hidden="1"/>
    <col min="273" max="273" width="9.7109375" style="44" hidden="1"/>
    <col min="274" max="274" width="7" style="44" hidden="1"/>
    <col min="275" max="276" width="18.7109375" style="44" hidden="1"/>
    <col min="277" max="282" width="11.42578125" style="44" hidden="1"/>
    <col min="283" max="283" width="7.140625" style="44" hidden="1"/>
    <col min="284" max="284" width="8" style="44" hidden="1"/>
    <col min="285" max="285" width="5.85546875" style="44" hidden="1"/>
    <col min="286" max="286" width="10.42578125" style="44" hidden="1"/>
    <col min="287" max="287" width="24.5703125" style="44" hidden="1"/>
    <col min="288" max="288" width="26.5703125" style="44" hidden="1"/>
    <col min="289" max="289" width="14.140625" style="44" hidden="1"/>
    <col min="290" max="290" width="16" style="44" hidden="1"/>
    <col min="291" max="294" width="11.42578125" style="44" hidden="1"/>
    <col min="295" max="295" width="13.7109375" style="44" hidden="1"/>
    <col min="296" max="296" width="15.42578125" style="44" hidden="1"/>
    <col min="297" max="513" width="11.42578125" style="44" hidden="1"/>
    <col min="514" max="514" width="2.85546875" style="44" hidden="1"/>
    <col min="515" max="515" width="27.42578125" style="44" hidden="1"/>
    <col min="516" max="516" width="6.5703125" style="44" hidden="1"/>
    <col min="517" max="517" width="9.28515625" style="44" hidden="1"/>
    <col min="518" max="518" width="8" style="44" hidden="1"/>
    <col min="519" max="519" width="12.140625" style="44" hidden="1"/>
    <col min="520" max="520" width="11" style="44" hidden="1"/>
    <col min="521" max="521" width="23.42578125" style="44" hidden="1"/>
    <col min="522" max="522" width="12.5703125" style="44" hidden="1"/>
    <col min="523" max="523" width="12.7109375" style="44" hidden="1"/>
    <col min="524" max="524" width="12.5703125" style="44" hidden="1"/>
    <col min="525" max="525" width="12.7109375" style="44" hidden="1"/>
    <col min="526" max="526" width="10" style="44" hidden="1"/>
    <col min="527" max="527" width="23.28515625" style="44" hidden="1"/>
    <col min="528" max="528" width="11.85546875" style="44" hidden="1"/>
    <col min="529" max="529" width="9.7109375" style="44" hidden="1"/>
    <col min="530" max="530" width="7" style="44" hidden="1"/>
    <col min="531" max="532" width="18.7109375" style="44" hidden="1"/>
    <col min="533" max="538" width="11.42578125" style="44" hidden="1"/>
    <col min="539" max="539" width="7.140625" style="44" hidden="1"/>
    <col min="540" max="540" width="8" style="44" hidden="1"/>
    <col min="541" max="541" width="5.85546875" style="44" hidden="1"/>
    <col min="542" max="542" width="10.42578125" style="44" hidden="1"/>
    <col min="543" max="543" width="24.5703125" style="44" hidden="1"/>
    <col min="544" max="544" width="26.5703125" style="44" hidden="1"/>
    <col min="545" max="545" width="14.140625" style="44" hidden="1"/>
    <col min="546" max="546" width="16" style="44" hidden="1"/>
    <col min="547" max="550" width="11.42578125" style="44" hidden="1"/>
    <col min="551" max="551" width="13.7109375" style="44" hidden="1"/>
    <col min="552" max="552" width="15.42578125" style="44" hidden="1"/>
    <col min="553" max="769" width="11.42578125" style="44" hidden="1"/>
    <col min="770" max="770" width="2.85546875" style="44" hidden="1"/>
    <col min="771" max="771" width="27.42578125" style="44" hidden="1"/>
    <col min="772" max="772" width="6.5703125" style="44" hidden="1"/>
    <col min="773" max="773" width="9.28515625" style="44" hidden="1"/>
    <col min="774" max="774" width="8" style="44" hidden="1"/>
    <col min="775" max="775" width="12.140625" style="44" hidden="1"/>
    <col min="776" max="776" width="11" style="44" hidden="1"/>
    <col min="777" max="777" width="23.42578125" style="44" hidden="1"/>
    <col min="778" max="778" width="12.5703125" style="44" hidden="1"/>
    <col min="779" max="779" width="12.7109375" style="44" hidden="1"/>
    <col min="780" max="780" width="12.5703125" style="44" hidden="1"/>
    <col min="781" max="781" width="12.7109375" style="44" hidden="1"/>
    <col min="782" max="782" width="10" style="44" hidden="1"/>
    <col min="783" max="783" width="23.28515625" style="44" hidden="1"/>
    <col min="784" max="784" width="11.85546875" style="44" hidden="1"/>
    <col min="785" max="785" width="9.7109375" style="44" hidden="1"/>
    <col min="786" max="786" width="7" style="44" hidden="1"/>
    <col min="787" max="788" width="18.7109375" style="44" hidden="1"/>
    <col min="789" max="794" width="11.42578125" style="44" hidden="1"/>
    <col min="795" max="795" width="7.140625" style="44" hidden="1"/>
    <col min="796" max="796" width="8" style="44" hidden="1"/>
    <col min="797" max="797" width="5.85546875" style="44" hidden="1"/>
    <col min="798" max="798" width="10.42578125" style="44" hidden="1"/>
    <col min="799" max="799" width="24.5703125" style="44" hidden="1"/>
    <col min="800" max="800" width="26.5703125" style="44" hidden="1"/>
    <col min="801" max="801" width="14.140625" style="44" hidden="1"/>
    <col min="802" max="802" width="16" style="44" hidden="1"/>
    <col min="803" max="806" width="11.42578125" style="44" hidden="1"/>
    <col min="807" max="807" width="13.7109375" style="44" hidden="1"/>
    <col min="808" max="808" width="15.42578125" style="44" hidden="1"/>
    <col min="809" max="1025" width="11.42578125" style="44" hidden="1"/>
    <col min="1026" max="1026" width="2.85546875" style="44" hidden="1"/>
    <col min="1027" max="1027" width="27.42578125" style="44" hidden="1"/>
    <col min="1028" max="1028" width="6.5703125" style="44" hidden="1"/>
    <col min="1029" max="1029" width="9.28515625" style="44" hidden="1"/>
    <col min="1030" max="1030" width="8" style="44" hidden="1"/>
    <col min="1031" max="1031" width="12.140625" style="44" hidden="1"/>
    <col min="1032" max="1032" width="11" style="44" hidden="1"/>
    <col min="1033" max="1033" width="23.42578125" style="44" hidden="1"/>
    <col min="1034" max="1034" width="12.5703125" style="44" hidden="1"/>
    <col min="1035" max="1035" width="12.7109375" style="44" hidden="1"/>
    <col min="1036" max="1036" width="12.5703125" style="44" hidden="1"/>
    <col min="1037" max="1037" width="12.7109375" style="44" hidden="1"/>
    <col min="1038" max="1038" width="10" style="44" hidden="1"/>
    <col min="1039" max="1039" width="23.28515625" style="44" hidden="1"/>
    <col min="1040" max="1040" width="11.85546875" style="44" hidden="1"/>
    <col min="1041" max="1041" width="9.7109375" style="44" hidden="1"/>
    <col min="1042" max="1042" width="7" style="44" hidden="1"/>
    <col min="1043" max="1044" width="18.7109375" style="44" hidden="1"/>
    <col min="1045" max="1050" width="11.42578125" style="44" hidden="1"/>
    <col min="1051" max="1051" width="7.140625" style="44" hidden="1"/>
    <col min="1052" max="1052" width="8" style="44" hidden="1"/>
    <col min="1053" max="1053" width="5.85546875" style="44" hidden="1"/>
    <col min="1054" max="1054" width="10.42578125" style="44" hidden="1"/>
    <col min="1055" max="1055" width="24.5703125" style="44" hidden="1"/>
    <col min="1056" max="1056" width="26.5703125" style="44" hidden="1"/>
    <col min="1057" max="1057" width="14.140625" style="44" hidden="1"/>
    <col min="1058" max="1058" width="16" style="44" hidden="1"/>
    <col min="1059" max="1062" width="11.42578125" style="44" hidden="1"/>
    <col min="1063" max="1063" width="13.7109375" style="44" hidden="1"/>
    <col min="1064" max="1064" width="15.42578125" style="44" hidden="1"/>
    <col min="1065" max="1281" width="11.42578125" style="44" hidden="1"/>
    <col min="1282" max="1282" width="2.85546875" style="44" hidden="1"/>
    <col min="1283" max="1283" width="27.42578125" style="44" hidden="1"/>
    <col min="1284" max="1284" width="6.5703125" style="44" hidden="1"/>
    <col min="1285" max="1285" width="9.28515625" style="44" hidden="1"/>
    <col min="1286" max="1286" width="8" style="44" hidden="1"/>
    <col min="1287" max="1287" width="12.140625" style="44" hidden="1"/>
    <col min="1288" max="1288" width="11" style="44" hidden="1"/>
    <col min="1289" max="1289" width="23.42578125" style="44" hidden="1"/>
    <col min="1290" max="1290" width="12.5703125" style="44" hidden="1"/>
    <col min="1291" max="1291" width="12.7109375" style="44" hidden="1"/>
    <col min="1292" max="1292" width="12.5703125" style="44" hidden="1"/>
    <col min="1293" max="1293" width="12.7109375" style="44" hidden="1"/>
    <col min="1294" max="1294" width="10" style="44" hidden="1"/>
    <col min="1295" max="1295" width="23.28515625" style="44" hidden="1"/>
    <col min="1296" max="1296" width="11.85546875" style="44" hidden="1"/>
    <col min="1297" max="1297" width="9.7109375" style="44" hidden="1"/>
    <col min="1298" max="1298" width="7" style="44" hidden="1"/>
    <col min="1299" max="1300" width="18.7109375" style="44" hidden="1"/>
    <col min="1301" max="1306" width="11.42578125" style="44" hidden="1"/>
    <col min="1307" max="1307" width="7.140625" style="44" hidden="1"/>
    <col min="1308" max="1308" width="8" style="44" hidden="1"/>
    <col min="1309" max="1309" width="5.85546875" style="44" hidden="1"/>
    <col min="1310" max="1310" width="10.42578125" style="44" hidden="1"/>
    <col min="1311" max="1311" width="24.5703125" style="44" hidden="1"/>
    <col min="1312" max="1312" width="26.5703125" style="44" hidden="1"/>
    <col min="1313" max="1313" width="14.140625" style="44" hidden="1"/>
    <col min="1314" max="1314" width="16" style="44" hidden="1"/>
    <col min="1315" max="1318" width="11.42578125" style="44" hidden="1"/>
    <col min="1319" max="1319" width="13.7109375" style="44" hidden="1"/>
    <col min="1320" max="1320" width="15.42578125" style="44" hidden="1"/>
    <col min="1321" max="1537" width="11.42578125" style="44" hidden="1"/>
    <col min="1538" max="1538" width="2.85546875" style="44" hidden="1"/>
    <col min="1539" max="1539" width="27.42578125" style="44" hidden="1"/>
    <col min="1540" max="1540" width="6.5703125" style="44" hidden="1"/>
    <col min="1541" max="1541" width="9.28515625" style="44" hidden="1"/>
    <col min="1542" max="1542" width="8" style="44" hidden="1"/>
    <col min="1543" max="1543" width="12.140625" style="44" hidden="1"/>
    <col min="1544" max="1544" width="11" style="44" hidden="1"/>
    <col min="1545" max="1545" width="23.42578125" style="44" hidden="1"/>
    <col min="1546" max="1546" width="12.5703125" style="44" hidden="1"/>
    <col min="1547" max="1547" width="12.7109375" style="44" hidden="1"/>
    <col min="1548" max="1548" width="12.5703125" style="44" hidden="1"/>
    <col min="1549" max="1549" width="12.7109375" style="44" hidden="1"/>
    <col min="1550" max="1550" width="10" style="44" hidden="1"/>
    <col min="1551" max="1551" width="23.28515625" style="44" hidden="1"/>
    <col min="1552" max="1552" width="11.85546875" style="44" hidden="1"/>
    <col min="1553" max="1553" width="9.7109375" style="44" hidden="1"/>
    <col min="1554" max="1554" width="7" style="44" hidden="1"/>
    <col min="1555" max="1556" width="18.7109375" style="44" hidden="1"/>
    <col min="1557" max="1562" width="11.42578125" style="44" hidden="1"/>
    <col min="1563" max="1563" width="7.140625" style="44" hidden="1"/>
    <col min="1564" max="1564" width="8" style="44" hidden="1"/>
    <col min="1565" max="1565" width="5.85546875" style="44" hidden="1"/>
    <col min="1566" max="1566" width="10.42578125" style="44" hidden="1"/>
    <col min="1567" max="1567" width="24.5703125" style="44" hidden="1"/>
    <col min="1568" max="1568" width="26.5703125" style="44" hidden="1"/>
    <col min="1569" max="1569" width="14.140625" style="44" hidden="1"/>
    <col min="1570" max="1570" width="16" style="44" hidden="1"/>
    <col min="1571" max="1574" width="11.42578125" style="44" hidden="1"/>
    <col min="1575" max="1575" width="13.7109375" style="44" hidden="1"/>
    <col min="1576" max="1576" width="15.42578125" style="44" hidden="1"/>
    <col min="1577" max="1793" width="11.42578125" style="44" hidden="1"/>
    <col min="1794" max="1794" width="2.85546875" style="44" hidden="1"/>
    <col min="1795" max="1795" width="27.42578125" style="44" hidden="1"/>
    <col min="1796" max="1796" width="6.5703125" style="44" hidden="1"/>
    <col min="1797" max="1797" width="9.28515625" style="44" hidden="1"/>
    <col min="1798" max="1798" width="8" style="44" hidden="1"/>
    <col min="1799" max="1799" width="12.140625" style="44" hidden="1"/>
    <col min="1800" max="1800" width="11" style="44" hidden="1"/>
    <col min="1801" max="1801" width="23.42578125" style="44" hidden="1"/>
    <col min="1802" max="1802" width="12.5703125" style="44" hidden="1"/>
    <col min="1803" max="1803" width="12.7109375" style="44" hidden="1"/>
    <col min="1804" max="1804" width="12.5703125" style="44" hidden="1"/>
    <col min="1805" max="1805" width="12.7109375" style="44" hidden="1"/>
    <col min="1806" max="1806" width="10" style="44" hidden="1"/>
    <col min="1807" max="1807" width="23.28515625" style="44" hidden="1"/>
    <col min="1808" max="1808" width="11.85546875" style="44" hidden="1"/>
    <col min="1809" max="1809" width="9.7109375" style="44" hidden="1"/>
    <col min="1810" max="1810" width="7" style="44" hidden="1"/>
    <col min="1811" max="1812" width="18.7109375" style="44" hidden="1"/>
    <col min="1813" max="1818" width="11.42578125" style="44" hidden="1"/>
    <col min="1819" max="1819" width="7.140625" style="44" hidden="1"/>
    <col min="1820" max="1820" width="8" style="44" hidden="1"/>
    <col min="1821" max="1821" width="5.85546875" style="44" hidden="1"/>
    <col min="1822" max="1822" width="10.42578125" style="44" hidden="1"/>
    <col min="1823" max="1823" width="24.5703125" style="44" hidden="1"/>
    <col min="1824" max="1824" width="26.5703125" style="44" hidden="1"/>
    <col min="1825" max="1825" width="14.140625" style="44" hidden="1"/>
    <col min="1826" max="1826" width="16" style="44" hidden="1"/>
    <col min="1827" max="1830" width="11.42578125" style="44" hidden="1"/>
    <col min="1831" max="1831" width="13.7109375" style="44" hidden="1"/>
    <col min="1832" max="1832" width="15.42578125" style="44" hidden="1"/>
    <col min="1833" max="2049" width="11.42578125" style="44" hidden="1"/>
    <col min="2050" max="2050" width="2.85546875" style="44" hidden="1"/>
    <col min="2051" max="2051" width="27.42578125" style="44" hidden="1"/>
    <col min="2052" max="2052" width="6.5703125" style="44" hidden="1"/>
    <col min="2053" max="2053" width="9.28515625" style="44" hidden="1"/>
    <col min="2054" max="2054" width="8" style="44" hidden="1"/>
    <col min="2055" max="2055" width="12.140625" style="44" hidden="1"/>
    <col min="2056" max="2056" width="11" style="44" hidden="1"/>
    <col min="2057" max="2057" width="23.42578125" style="44" hidden="1"/>
    <col min="2058" max="2058" width="12.5703125" style="44" hidden="1"/>
    <col min="2059" max="2059" width="12.7109375" style="44" hidden="1"/>
    <col min="2060" max="2060" width="12.5703125" style="44" hidden="1"/>
    <col min="2061" max="2061" width="12.7109375" style="44" hidden="1"/>
    <col min="2062" max="2062" width="10" style="44" hidden="1"/>
    <col min="2063" max="2063" width="23.28515625" style="44" hidden="1"/>
    <col min="2064" max="2064" width="11.85546875" style="44" hidden="1"/>
    <col min="2065" max="2065" width="9.7109375" style="44" hidden="1"/>
    <col min="2066" max="2066" width="7" style="44" hidden="1"/>
    <col min="2067" max="2068" width="18.7109375" style="44" hidden="1"/>
    <col min="2069" max="2074" width="11.42578125" style="44" hidden="1"/>
    <col min="2075" max="2075" width="7.140625" style="44" hidden="1"/>
    <col min="2076" max="2076" width="8" style="44" hidden="1"/>
    <col min="2077" max="2077" width="5.85546875" style="44" hidden="1"/>
    <col min="2078" max="2078" width="10.42578125" style="44" hidden="1"/>
    <col min="2079" max="2079" width="24.5703125" style="44" hidden="1"/>
    <col min="2080" max="2080" width="26.5703125" style="44" hidden="1"/>
    <col min="2081" max="2081" width="14.140625" style="44" hidden="1"/>
    <col min="2082" max="2082" width="16" style="44" hidden="1"/>
    <col min="2083" max="2086" width="11.42578125" style="44" hidden="1"/>
    <col min="2087" max="2087" width="13.7109375" style="44" hidden="1"/>
    <col min="2088" max="2088" width="15.42578125" style="44" hidden="1"/>
    <col min="2089" max="2305" width="11.42578125" style="44" hidden="1"/>
    <col min="2306" max="2306" width="2.85546875" style="44" hidden="1"/>
    <col min="2307" max="2307" width="27.42578125" style="44" hidden="1"/>
    <col min="2308" max="2308" width="6.5703125" style="44" hidden="1"/>
    <col min="2309" max="2309" width="9.28515625" style="44" hidden="1"/>
    <col min="2310" max="2310" width="8" style="44" hidden="1"/>
    <col min="2311" max="2311" width="12.140625" style="44" hidden="1"/>
    <col min="2312" max="2312" width="11" style="44" hidden="1"/>
    <col min="2313" max="2313" width="23.42578125" style="44" hidden="1"/>
    <col min="2314" max="2314" width="12.5703125" style="44" hidden="1"/>
    <col min="2315" max="2315" width="12.7109375" style="44" hidden="1"/>
    <col min="2316" max="2316" width="12.5703125" style="44" hidden="1"/>
    <col min="2317" max="2317" width="12.7109375" style="44" hidden="1"/>
    <col min="2318" max="2318" width="10" style="44" hidden="1"/>
    <col min="2319" max="2319" width="23.28515625" style="44" hidden="1"/>
    <col min="2320" max="2320" width="11.85546875" style="44" hidden="1"/>
    <col min="2321" max="2321" width="9.7109375" style="44" hidden="1"/>
    <col min="2322" max="2322" width="7" style="44" hidden="1"/>
    <col min="2323" max="2324" width="18.7109375" style="44" hidden="1"/>
    <col min="2325" max="2330" width="11.42578125" style="44" hidden="1"/>
    <col min="2331" max="2331" width="7.140625" style="44" hidden="1"/>
    <col min="2332" max="2332" width="8" style="44" hidden="1"/>
    <col min="2333" max="2333" width="5.85546875" style="44" hidden="1"/>
    <col min="2334" max="2334" width="10.42578125" style="44" hidden="1"/>
    <col min="2335" max="2335" width="24.5703125" style="44" hidden="1"/>
    <col min="2336" max="2336" width="26.5703125" style="44" hidden="1"/>
    <col min="2337" max="2337" width="14.140625" style="44" hidden="1"/>
    <col min="2338" max="2338" width="16" style="44" hidden="1"/>
    <col min="2339" max="2342" width="11.42578125" style="44" hidden="1"/>
    <col min="2343" max="2343" width="13.7109375" style="44" hidden="1"/>
    <col min="2344" max="2344" width="15.42578125" style="44" hidden="1"/>
    <col min="2345" max="2561" width="11.42578125" style="44" hidden="1"/>
    <col min="2562" max="2562" width="2.85546875" style="44" hidden="1"/>
    <col min="2563" max="2563" width="27.42578125" style="44" hidden="1"/>
    <col min="2564" max="2564" width="6.5703125" style="44" hidden="1"/>
    <col min="2565" max="2565" width="9.28515625" style="44" hidden="1"/>
    <col min="2566" max="2566" width="8" style="44" hidden="1"/>
    <col min="2567" max="2567" width="12.140625" style="44" hidden="1"/>
    <col min="2568" max="2568" width="11" style="44" hidden="1"/>
    <col min="2569" max="2569" width="23.42578125" style="44" hidden="1"/>
    <col min="2570" max="2570" width="12.5703125" style="44" hidden="1"/>
    <col min="2571" max="2571" width="12.7109375" style="44" hidden="1"/>
    <col min="2572" max="2572" width="12.5703125" style="44" hidden="1"/>
    <col min="2573" max="2573" width="12.7109375" style="44" hidden="1"/>
    <col min="2574" max="2574" width="10" style="44" hidden="1"/>
    <col min="2575" max="2575" width="23.28515625" style="44" hidden="1"/>
    <col min="2576" max="2576" width="11.85546875" style="44" hidden="1"/>
    <col min="2577" max="2577" width="9.7109375" style="44" hidden="1"/>
    <col min="2578" max="2578" width="7" style="44" hidden="1"/>
    <col min="2579" max="2580" width="18.7109375" style="44" hidden="1"/>
    <col min="2581" max="2586" width="11.42578125" style="44" hidden="1"/>
    <col min="2587" max="2587" width="7.140625" style="44" hidden="1"/>
    <col min="2588" max="2588" width="8" style="44" hidden="1"/>
    <col min="2589" max="2589" width="5.85546875" style="44" hidden="1"/>
    <col min="2590" max="2590" width="10.42578125" style="44" hidden="1"/>
    <col min="2591" max="2591" width="24.5703125" style="44" hidden="1"/>
    <col min="2592" max="2592" width="26.5703125" style="44" hidden="1"/>
    <col min="2593" max="2593" width="14.140625" style="44" hidden="1"/>
    <col min="2594" max="2594" width="16" style="44" hidden="1"/>
    <col min="2595" max="2598" width="11.42578125" style="44" hidden="1"/>
    <col min="2599" max="2599" width="13.7109375" style="44" hidden="1"/>
    <col min="2600" max="2600" width="15.42578125" style="44" hidden="1"/>
    <col min="2601" max="2817" width="11.42578125" style="44" hidden="1"/>
    <col min="2818" max="2818" width="2.85546875" style="44" hidden="1"/>
    <col min="2819" max="2819" width="27.42578125" style="44" hidden="1"/>
    <col min="2820" max="2820" width="6.5703125" style="44" hidden="1"/>
    <col min="2821" max="2821" width="9.28515625" style="44" hidden="1"/>
    <col min="2822" max="2822" width="8" style="44" hidden="1"/>
    <col min="2823" max="2823" width="12.140625" style="44" hidden="1"/>
    <col min="2824" max="2824" width="11" style="44" hidden="1"/>
    <col min="2825" max="2825" width="23.42578125" style="44" hidden="1"/>
    <col min="2826" max="2826" width="12.5703125" style="44" hidden="1"/>
    <col min="2827" max="2827" width="12.7109375" style="44" hidden="1"/>
    <col min="2828" max="2828" width="12.5703125" style="44" hidden="1"/>
    <col min="2829" max="2829" width="12.7109375" style="44" hidden="1"/>
    <col min="2830" max="2830" width="10" style="44" hidden="1"/>
    <col min="2831" max="2831" width="23.28515625" style="44" hidden="1"/>
    <col min="2832" max="2832" width="11.85546875" style="44" hidden="1"/>
    <col min="2833" max="2833" width="9.7109375" style="44" hidden="1"/>
    <col min="2834" max="2834" width="7" style="44" hidden="1"/>
    <col min="2835" max="2836" width="18.7109375" style="44" hidden="1"/>
    <col min="2837" max="2842" width="11.42578125" style="44" hidden="1"/>
    <col min="2843" max="2843" width="7.140625" style="44" hidden="1"/>
    <col min="2844" max="2844" width="8" style="44" hidden="1"/>
    <col min="2845" max="2845" width="5.85546875" style="44" hidden="1"/>
    <col min="2846" max="2846" width="10.42578125" style="44" hidden="1"/>
    <col min="2847" max="2847" width="24.5703125" style="44" hidden="1"/>
    <col min="2848" max="2848" width="26.5703125" style="44" hidden="1"/>
    <col min="2849" max="2849" width="14.140625" style="44" hidden="1"/>
    <col min="2850" max="2850" width="16" style="44" hidden="1"/>
    <col min="2851" max="2854" width="11.42578125" style="44" hidden="1"/>
    <col min="2855" max="2855" width="13.7109375" style="44" hidden="1"/>
    <col min="2856" max="2856" width="15.42578125" style="44" hidden="1"/>
    <col min="2857" max="3073" width="11.42578125" style="44" hidden="1"/>
    <col min="3074" max="3074" width="2.85546875" style="44" hidden="1"/>
    <col min="3075" max="3075" width="27.42578125" style="44" hidden="1"/>
    <col min="3076" max="3076" width="6.5703125" style="44" hidden="1"/>
    <col min="3077" max="3077" width="9.28515625" style="44" hidden="1"/>
    <col min="3078" max="3078" width="8" style="44" hidden="1"/>
    <col min="3079" max="3079" width="12.140625" style="44" hidden="1"/>
    <col min="3080" max="3080" width="11" style="44" hidden="1"/>
    <col min="3081" max="3081" width="23.42578125" style="44" hidden="1"/>
    <col min="3082" max="3082" width="12.5703125" style="44" hidden="1"/>
    <col min="3083" max="3083" width="12.7109375" style="44" hidden="1"/>
    <col min="3084" max="3084" width="12.5703125" style="44" hidden="1"/>
    <col min="3085" max="3085" width="12.7109375" style="44" hidden="1"/>
    <col min="3086" max="3086" width="10" style="44" hidden="1"/>
    <col min="3087" max="3087" width="23.28515625" style="44" hidden="1"/>
    <col min="3088" max="3088" width="11.85546875" style="44" hidden="1"/>
    <col min="3089" max="3089" width="9.7109375" style="44" hidden="1"/>
    <col min="3090" max="3090" width="7" style="44" hidden="1"/>
    <col min="3091" max="3092" width="18.7109375" style="44" hidden="1"/>
    <col min="3093" max="3098" width="11.42578125" style="44" hidden="1"/>
    <col min="3099" max="3099" width="7.140625" style="44" hidden="1"/>
    <col min="3100" max="3100" width="8" style="44" hidden="1"/>
    <col min="3101" max="3101" width="5.85546875" style="44" hidden="1"/>
    <col min="3102" max="3102" width="10.42578125" style="44" hidden="1"/>
    <col min="3103" max="3103" width="24.5703125" style="44" hidden="1"/>
    <col min="3104" max="3104" width="26.5703125" style="44" hidden="1"/>
    <col min="3105" max="3105" width="14.140625" style="44" hidden="1"/>
    <col min="3106" max="3106" width="16" style="44" hidden="1"/>
    <col min="3107" max="3110" width="11.42578125" style="44" hidden="1"/>
    <col min="3111" max="3111" width="13.7109375" style="44" hidden="1"/>
    <col min="3112" max="3112" width="15.42578125" style="44" hidden="1"/>
    <col min="3113" max="3329" width="11.42578125" style="44" hidden="1"/>
    <col min="3330" max="3330" width="2.85546875" style="44" hidden="1"/>
    <col min="3331" max="3331" width="27.42578125" style="44" hidden="1"/>
    <col min="3332" max="3332" width="6.5703125" style="44" hidden="1"/>
    <col min="3333" max="3333" width="9.28515625" style="44" hidden="1"/>
    <col min="3334" max="3334" width="8" style="44" hidden="1"/>
    <col min="3335" max="3335" width="12.140625" style="44" hidden="1"/>
    <col min="3336" max="3336" width="11" style="44" hidden="1"/>
    <col min="3337" max="3337" width="23.42578125" style="44" hidden="1"/>
    <col min="3338" max="3338" width="12.5703125" style="44" hidden="1"/>
    <col min="3339" max="3339" width="12.7109375" style="44" hidden="1"/>
    <col min="3340" max="3340" width="12.5703125" style="44" hidden="1"/>
    <col min="3341" max="3341" width="12.7109375" style="44" hidden="1"/>
    <col min="3342" max="3342" width="10" style="44" hidden="1"/>
    <col min="3343" max="3343" width="23.28515625" style="44" hidden="1"/>
    <col min="3344" max="3344" width="11.85546875" style="44" hidden="1"/>
    <col min="3345" max="3345" width="9.7109375" style="44" hidden="1"/>
    <col min="3346" max="3346" width="7" style="44" hidden="1"/>
    <col min="3347" max="3348" width="18.7109375" style="44" hidden="1"/>
    <col min="3349" max="3354" width="11.42578125" style="44" hidden="1"/>
    <col min="3355" max="3355" width="7.140625" style="44" hidden="1"/>
    <col min="3356" max="3356" width="8" style="44" hidden="1"/>
    <col min="3357" max="3357" width="5.85546875" style="44" hidden="1"/>
    <col min="3358" max="3358" width="10.42578125" style="44" hidden="1"/>
    <col min="3359" max="3359" width="24.5703125" style="44" hidden="1"/>
    <col min="3360" max="3360" width="26.5703125" style="44" hidden="1"/>
    <col min="3361" max="3361" width="14.140625" style="44" hidden="1"/>
    <col min="3362" max="3362" width="16" style="44" hidden="1"/>
    <col min="3363" max="3366" width="11.42578125" style="44" hidden="1"/>
    <col min="3367" max="3367" width="13.7109375" style="44" hidden="1"/>
    <col min="3368" max="3368" width="15.42578125" style="44" hidden="1"/>
    <col min="3369" max="3585" width="11.42578125" style="44" hidden="1"/>
    <col min="3586" max="3586" width="2.85546875" style="44" hidden="1"/>
    <col min="3587" max="3587" width="27.42578125" style="44" hidden="1"/>
    <col min="3588" max="3588" width="6.5703125" style="44" hidden="1"/>
    <col min="3589" max="3589" width="9.28515625" style="44" hidden="1"/>
    <col min="3590" max="3590" width="8" style="44" hidden="1"/>
    <col min="3591" max="3591" width="12.140625" style="44" hidden="1"/>
    <col min="3592" max="3592" width="11" style="44" hidden="1"/>
    <col min="3593" max="3593" width="23.42578125" style="44" hidden="1"/>
    <col min="3594" max="3594" width="12.5703125" style="44" hidden="1"/>
    <col min="3595" max="3595" width="12.7109375" style="44" hidden="1"/>
    <col min="3596" max="3596" width="12.5703125" style="44" hidden="1"/>
    <col min="3597" max="3597" width="12.7109375" style="44" hidden="1"/>
    <col min="3598" max="3598" width="10" style="44" hidden="1"/>
    <col min="3599" max="3599" width="23.28515625" style="44" hidden="1"/>
    <col min="3600" max="3600" width="11.85546875" style="44" hidden="1"/>
    <col min="3601" max="3601" width="9.7109375" style="44" hidden="1"/>
    <col min="3602" max="3602" width="7" style="44" hidden="1"/>
    <col min="3603" max="3604" width="18.7109375" style="44" hidden="1"/>
    <col min="3605" max="3610" width="11.42578125" style="44" hidden="1"/>
    <col min="3611" max="3611" width="7.140625" style="44" hidden="1"/>
    <col min="3612" max="3612" width="8" style="44" hidden="1"/>
    <col min="3613" max="3613" width="5.85546875" style="44" hidden="1"/>
    <col min="3614" max="3614" width="10.42578125" style="44" hidden="1"/>
    <col min="3615" max="3615" width="24.5703125" style="44" hidden="1"/>
    <col min="3616" max="3616" width="26.5703125" style="44" hidden="1"/>
    <col min="3617" max="3617" width="14.140625" style="44" hidden="1"/>
    <col min="3618" max="3618" width="16" style="44" hidden="1"/>
    <col min="3619" max="3622" width="11.42578125" style="44" hidden="1"/>
    <col min="3623" max="3623" width="13.7109375" style="44" hidden="1"/>
    <col min="3624" max="3624" width="15.42578125" style="44" hidden="1"/>
    <col min="3625" max="3841" width="11.42578125" style="44" hidden="1"/>
    <col min="3842" max="3842" width="2.85546875" style="44" hidden="1"/>
    <col min="3843" max="3843" width="27.42578125" style="44" hidden="1"/>
    <col min="3844" max="3844" width="6.5703125" style="44" hidden="1"/>
    <col min="3845" max="3845" width="9.28515625" style="44" hidden="1"/>
    <col min="3846" max="3846" width="8" style="44" hidden="1"/>
    <col min="3847" max="3847" width="12.140625" style="44" hidden="1"/>
    <col min="3848" max="3848" width="11" style="44" hidden="1"/>
    <col min="3849" max="3849" width="23.42578125" style="44" hidden="1"/>
    <col min="3850" max="3850" width="12.5703125" style="44" hidden="1"/>
    <col min="3851" max="3851" width="12.7109375" style="44" hidden="1"/>
    <col min="3852" max="3852" width="12.5703125" style="44" hidden="1"/>
    <col min="3853" max="3853" width="12.7109375" style="44" hidden="1"/>
    <col min="3854" max="3854" width="10" style="44" hidden="1"/>
    <col min="3855" max="3855" width="23.28515625" style="44" hidden="1"/>
    <col min="3856" max="3856" width="11.85546875" style="44" hidden="1"/>
    <col min="3857" max="3857" width="9.7109375" style="44" hidden="1"/>
    <col min="3858" max="3858" width="7" style="44" hidden="1"/>
    <col min="3859" max="3860" width="18.7109375" style="44" hidden="1"/>
    <col min="3861" max="3866" width="11.42578125" style="44" hidden="1"/>
    <col min="3867" max="3867" width="7.140625" style="44" hidden="1"/>
    <col min="3868" max="3868" width="8" style="44" hidden="1"/>
    <col min="3869" max="3869" width="5.85546875" style="44" hidden="1"/>
    <col min="3870" max="3870" width="10.42578125" style="44" hidden="1"/>
    <col min="3871" max="3871" width="24.5703125" style="44" hidden="1"/>
    <col min="3872" max="3872" width="26.5703125" style="44" hidden="1"/>
    <col min="3873" max="3873" width="14.140625" style="44" hidden="1"/>
    <col min="3874" max="3874" width="16" style="44" hidden="1"/>
    <col min="3875" max="3878" width="11.42578125" style="44" hidden="1"/>
    <col min="3879" max="3879" width="13.7109375" style="44" hidden="1"/>
    <col min="3880" max="3880" width="15.42578125" style="44" hidden="1"/>
    <col min="3881" max="4097" width="11.42578125" style="44" hidden="1"/>
    <col min="4098" max="4098" width="2.85546875" style="44" hidden="1"/>
    <col min="4099" max="4099" width="27.42578125" style="44" hidden="1"/>
    <col min="4100" max="4100" width="6.5703125" style="44" hidden="1"/>
    <col min="4101" max="4101" width="9.28515625" style="44" hidden="1"/>
    <col min="4102" max="4102" width="8" style="44" hidden="1"/>
    <col min="4103" max="4103" width="12.140625" style="44" hidden="1"/>
    <col min="4104" max="4104" width="11" style="44" hidden="1"/>
    <col min="4105" max="4105" width="23.42578125" style="44" hidden="1"/>
    <col min="4106" max="4106" width="12.5703125" style="44" hidden="1"/>
    <col min="4107" max="4107" width="12.7109375" style="44" hidden="1"/>
    <col min="4108" max="4108" width="12.5703125" style="44" hidden="1"/>
    <col min="4109" max="4109" width="12.7109375" style="44" hidden="1"/>
    <col min="4110" max="4110" width="10" style="44" hidden="1"/>
    <col min="4111" max="4111" width="23.28515625" style="44" hidden="1"/>
    <col min="4112" max="4112" width="11.85546875" style="44" hidden="1"/>
    <col min="4113" max="4113" width="9.7109375" style="44" hidden="1"/>
    <col min="4114" max="4114" width="7" style="44" hidden="1"/>
    <col min="4115" max="4116" width="18.7109375" style="44" hidden="1"/>
    <col min="4117" max="4122" width="11.42578125" style="44" hidden="1"/>
    <col min="4123" max="4123" width="7.140625" style="44" hidden="1"/>
    <col min="4124" max="4124" width="8" style="44" hidden="1"/>
    <col min="4125" max="4125" width="5.85546875" style="44" hidden="1"/>
    <col min="4126" max="4126" width="10.42578125" style="44" hidden="1"/>
    <col min="4127" max="4127" width="24.5703125" style="44" hidden="1"/>
    <col min="4128" max="4128" width="26.5703125" style="44" hidden="1"/>
    <col min="4129" max="4129" width="14.140625" style="44" hidden="1"/>
    <col min="4130" max="4130" width="16" style="44" hidden="1"/>
    <col min="4131" max="4134" width="11.42578125" style="44" hidden="1"/>
    <col min="4135" max="4135" width="13.7109375" style="44" hidden="1"/>
    <col min="4136" max="4136" width="15.42578125" style="44" hidden="1"/>
    <col min="4137" max="4353" width="11.42578125" style="44" hidden="1"/>
    <col min="4354" max="4354" width="2.85546875" style="44" hidden="1"/>
    <col min="4355" max="4355" width="27.42578125" style="44" hidden="1"/>
    <col min="4356" max="4356" width="6.5703125" style="44" hidden="1"/>
    <col min="4357" max="4357" width="9.28515625" style="44" hidden="1"/>
    <col min="4358" max="4358" width="8" style="44" hidden="1"/>
    <col min="4359" max="4359" width="12.140625" style="44" hidden="1"/>
    <col min="4360" max="4360" width="11" style="44" hidden="1"/>
    <col min="4361" max="4361" width="23.42578125" style="44" hidden="1"/>
    <col min="4362" max="4362" width="12.5703125" style="44" hidden="1"/>
    <col min="4363" max="4363" width="12.7109375" style="44" hidden="1"/>
    <col min="4364" max="4364" width="12.5703125" style="44" hidden="1"/>
    <col min="4365" max="4365" width="12.7109375" style="44" hidden="1"/>
    <col min="4366" max="4366" width="10" style="44" hidden="1"/>
    <col min="4367" max="4367" width="23.28515625" style="44" hidden="1"/>
    <col min="4368" max="4368" width="11.85546875" style="44" hidden="1"/>
    <col min="4369" max="4369" width="9.7109375" style="44" hidden="1"/>
    <col min="4370" max="4370" width="7" style="44" hidden="1"/>
    <col min="4371" max="4372" width="18.7109375" style="44" hidden="1"/>
    <col min="4373" max="4378" width="11.42578125" style="44" hidden="1"/>
    <col min="4379" max="4379" width="7.140625" style="44" hidden="1"/>
    <col min="4380" max="4380" width="8" style="44" hidden="1"/>
    <col min="4381" max="4381" width="5.85546875" style="44" hidden="1"/>
    <col min="4382" max="4382" width="10.42578125" style="44" hidden="1"/>
    <col min="4383" max="4383" width="24.5703125" style="44" hidden="1"/>
    <col min="4384" max="4384" width="26.5703125" style="44" hidden="1"/>
    <col min="4385" max="4385" width="14.140625" style="44" hidden="1"/>
    <col min="4386" max="4386" width="16" style="44" hidden="1"/>
    <col min="4387" max="4390" width="11.42578125" style="44" hidden="1"/>
    <col min="4391" max="4391" width="13.7109375" style="44" hidden="1"/>
    <col min="4392" max="4392" width="15.42578125" style="44" hidden="1"/>
    <col min="4393" max="4609" width="11.42578125" style="44" hidden="1"/>
    <col min="4610" max="4610" width="2.85546875" style="44" hidden="1"/>
    <col min="4611" max="4611" width="27.42578125" style="44" hidden="1"/>
    <col min="4612" max="4612" width="6.5703125" style="44" hidden="1"/>
    <col min="4613" max="4613" width="9.28515625" style="44" hidden="1"/>
    <col min="4614" max="4614" width="8" style="44" hidden="1"/>
    <col min="4615" max="4615" width="12.140625" style="44" hidden="1"/>
    <col min="4616" max="4616" width="11" style="44" hidden="1"/>
    <col min="4617" max="4617" width="23.42578125" style="44" hidden="1"/>
    <col min="4618" max="4618" width="12.5703125" style="44" hidden="1"/>
    <col min="4619" max="4619" width="12.7109375" style="44" hidden="1"/>
    <col min="4620" max="4620" width="12.5703125" style="44" hidden="1"/>
    <col min="4621" max="4621" width="12.7109375" style="44" hidden="1"/>
    <col min="4622" max="4622" width="10" style="44" hidden="1"/>
    <col min="4623" max="4623" width="23.28515625" style="44" hidden="1"/>
    <col min="4624" max="4624" width="11.85546875" style="44" hidden="1"/>
    <col min="4625" max="4625" width="9.7109375" style="44" hidden="1"/>
    <col min="4626" max="4626" width="7" style="44" hidden="1"/>
    <col min="4627" max="4628" width="18.7109375" style="44" hidden="1"/>
    <col min="4629" max="4634" width="11.42578125" style="44" hidden="1"/>
    <col min="4635" max="4635" width="7.140625" style="44" hidden="1"/>
    <col min="4636" max="4636" width="8" style="44" hidden="1"/>
    <col min="4637" max="4637" width="5.85546875" style="44" hidden="1"/>
    <col min="4638" max="4638" width="10.42578125" style="44" hidden="1"/>
    <col min="4639" max="4639" width="24.5703125" style="44" hidden="1"/>
    <col min="4640" max="4640" width="26.5703125" style="44" hidden="1"/>
    <col min="4641" max="4641" width="14.140625" style="44" hidden="1"/>
    <col min="4642" max="4642" width="16" style="44" hidden="1"/>
    <col min="4643" max="4646" width="11.42578125" style="44" hidden="1"/>
    <col min="4647" max="4647" width="13.7109375" style="44" hidden="1"/>
    <col min="4648" max="4648" width="15.42578125" style="44" hidden="1"/>
    <col min="4649" max="4865" width="11.42578125" style="44" hidden="1"/>
    <col min="4866" max="4866" width="2.85546875" style="44" hidden="1"/>
    <col min="4867" max="4867" width="27.42578125" style="44" hidden="1"/>
    <col min="4868" max="4868" width="6.5703125" style="44" hidden="1"/>
    <col min="4869" max="4869" width="9.28515625" style="44" hidden="1"/>
    <col min="4870" max="4870" width="8" style="44" hidden="1"/>
    <col min="4871" max="4871" width="12.140625" style="44" hidden="1"/>
    <col min="4872" max="4872" width="11" style="44" hidden="1"/>
    <col min="4873" max="4873" width="23.42578125" style="44" hidden="1"/>
    <col min="4874" max="4874" width="12.5703125" style="44" hidden="1"/>
    <col min="4875" max="4875" width="12.7109375" style="44" hidden="1"/>
    <col min="4876" max="4876" width="12.5703125" style="44" hidden="1"/>
    <col min="4877" max="4877" width="12.7109375" style="44" hidden="1"/>
    <col min="4878" max="4878" width="10" style="44" hidden="1"/>
    <col min="4879" max="4879" width="23.28515625" style="44" hidden="1"/>
    <col min="4880" max="4880" width="11.85546875" style="44" hidden="1"/>
    <col min="4881" max="4881" width="9.7109375" style="44" hidden="1"/>
    <col min="4882" max="4882" width="7" style="44" hidden="1"/>
    <col min="4883" max="4884" width="18.7109375" style="44" hidden="1"/>
    <col min="4885" max="4890" width="11.42578125" style="44" hidden="1"/>
    <col min="4891" max="4891" width="7.140625" style="44" hidden="1"/>
    <col min="4892" max="4892" width="8" style="44" hidden="1"/>
    <col min="4893" max="4893" width="5.85546875" style="44" hidden="1"/>
    <col min="4894" max="4894" width="10.42578125" style="44" hidden="1"/>
    <col min="4895" max="4895" width="24.5703125" style="44" hidden="1"/>
    <col min="4896" max="4896" width="26.5703125" style="44" hidden="1"/>
    <col min="4897" max="4897" width="14.140625" style="44" hidden="1"/>
    <col min="4898" max="4898" width="16" style="44" hidden="1"/>
    <col min="4899" max="4902" width="11.42578125" style="44" hidden="1"/>
    <col min="4903" max="4903" width="13.7109375" style="44" hidden="1"/>
    <col min="4904" max="4904" width="15.42578125" style="44" hidden="1"/>
    <col min="4905" max="5121" width="11.42578125" style="44" hidden="1"/>
    <col min="5122" max="5122" width="2.85546875" style="44" hidden="1"/>
    <col min="5123" max="5123" width="27.42578125" style="44" hidden="1"/>
    <col min="5124" max="5124" width="6.5703125" style="44" hidden="1"/>
    <col min="5125" max="5125" width="9.28515625" style="44" hidden="1"/>
    <col min="5126" max="5126" width="8" style="44" hidden="1"/>
    <col min="5127" max="5127" width="12.140625" style="44" hidden="1"/>
    <col min="5128" max="5128" width="11" style="44" hidden="1"/>
    <col min="5129" max="5129" width="23.42578125" style="44" hidden="1"/>
    <col min="5130" max="5130" width="12.5703125" style="44" hidden="1"/>
    <col min="5131" max="5131" width="12.7109375" style="44" hidden="1"/>
    <col min="5132" max="5132" width="12.5703125" style="44" hidden="1"/>
    <col min="5133" max="5133" width="12.7109375" style="44" hidden="1"/>
    <col min="5134" max="5134" width="10" style="44" hidden="1"/>
    <col min="5135" max="5135" width="23.28515625" style="44" hidden="1"/>
    <col min="5136" max="5136" width="11.85546875" style="44" hidden="1"/>
    <col min="5137" max="5137" width="9.7109375" style="44" hidden="1"/>
    <col min="5138" max="5138" width="7" style="44" hidden="1"/>
    <col min="5139" max="5140" width="18.7109375" style="44" hidden="1"/>
    <col min="5141" max="5146" width="11.42578125" style="44" hidden="1"/>
    <col min="5147" max="5147" width="7.140625" style="44" hidden="1"/>
    <col min="5148" max="5148" width="8" style="44" hidden="1"/>
    <col min="5149" max="5149" width="5.85546875" style="44" hidden="1"/>
    <col min="5150" max="5150" width="10.42578125" style="44" hidden="1"/>
    <col min="5151" max="5151" width="24.5703125" style="44" hidden="1"/>
    <col min="5152" max="5152" width="26.5703125" style="44" hidden="1"/>
    <col min="5153" max="5153" width="14.140625" style="44" hidden="1"/>
    <col min="5154" max="5154" width="16" style="44" hidden="1"/>
    <col min="5155" max="5158" width="11.42578125" style="44" hidden="1"/>
    <col min="5159" max="5159" width="13.7109375" style="44" hidden="1"/>
    <col min="5160" max="5160" width="15.42578125" style="44" hidden="1"/>
    <col min="5161" max="5377" width="11.42578125" style="44" hidden="1"/>
    <col min="5378" max="5378" width="2.85546875" style="44" hidden="1"/>
    <col min="5379" max="5379" width="27.42578125" style="44" hidden="1"/>
    <col min="5380" max="5380" width="6.5703125" style="44" hidden="1"/>
    <col min="5381" max="5381" width="9.28515625" style="44" hidden="1"/>
    <col min="5382" max="5382" width="8" style="44" hidden="1"/>
    <col min="5383" max="5383" width="12.140625" style="44" hidden="1"/>
    <col min="5384" max="5384" width="11" style="44" hidden="1"/>
    <col min="5385" max="5385" width="23.42578125" style="44" hidden="1"/>
    <col min="5386" max="5386" width="12.5703125" style="44" hidden="1"/>
    <col min="5387" max="5387" width="12.7109375" style="44" hidden="1"/>
    <col min="5388" max="5388" width="12.5703125" style="44" hidden="1"/>
    <col min="5389" max="5389" width="12.7109375" style="44" hidden="1"/>
    <col min="5390" max="5390" width="10" style="44" hidden="1"/>
    <col min="5391" max="5391" width="23.28515625" style="44" hidden="1"/>
    <col min="5392" max="5392" width="11.85546875" style="44" hidden="1"/>
    <col min="5393" max="5393" width="9.7109375" style="44" hidden="1"/>
    <col min="5394" max="5394" width="7" style="44" hidden="1"/>
    <col min="5395" max="5396" width="18.7109375" style="44" hidden="1"/>
    <col min="5397" max="5402" width="11.42578125" style="44" hidden="1"/>
    <col min="5403" max="5403" width="7.140625" style="44" hidden="1"/>
    <col min="5404" max="5404" width="8" style="44" hidden="1"/>
    <col min="5405" max="5405" width="5.85546875" style="44" hidden="1"/>
    <col min="5406" max="5406" width="10.42578125" style="44" hidden="1"/>
    <col min="5407" max="5407" width="24.5703125" style="44" hidden="1"/>
    <col min="5408" max="5408" width="26.5703125" style="44" hidden="1"/>
    <col min="5409" max="5409" width="14.140625" style="44" hidden="1"/>
    <col min="5410" max="5410" width="16" style="44" hidden="1"/>
    <col min="5411" max="5414" width="11.42578125" style="44" hidden="1"/>
    <col min="5415" max="5415" width="13.7109375" style="44" hidden="1"/>
    <col min="5416" max="5416" width="15.42578125" style="44" hidden="1"/>
    <col min="5417" max="5633" width="11.42578125" style="44" hidden="1"/>
    <col min="5634" max="5634" width="2.85546875" style="44" hidden="1"/>
    <col min="5635" max="5635" width="27.42578125" style="44" hidden="1"/>
    <col min="5636" max="5636" width="6.5703125" style="44" hidden="1"/>
    <col min="5637" max="5637" width="9.28515625" style="44" hidden="1"/>
    <col min="5638" max="5638" width="8" style="44" hidden="1"/>
    <col min="5639" max="5639" width="12.140625" style="44" hidden="1"/>
    <col min="5640" max="5640" width="11" style="44" hidden="1"/>
    <col min="5641" max="5641" width="23.42578125" style="44" hidden="1"/>
    <col min="5642" max="5642" width="12.5703125" style="44" hidden="1"/>
    <col min="5643" max="5643" width="12.7109375" style="44" hidden="1"/>
    <col min="5644" max="5644" width="12.5703125" style="44" hidden="1"/>
    <col min="5645" max="5645" width="12.7109375" style="44" hidden="1"/>
    <col min="5646" max="5646" width="10" style="44" hidden="1"/>
    <col min="5647" max="5647" width="23.28515625" style="44" hidden="1"/>
    <col min="5648" max="5648" width="11.85546875" style="44" hidden="1"/>
    <col min="5649" max="5649" width="9.7109375" style="44" hidden="1"/>
    <col min="5650" max="5650" width="7" style="44" hidden="1"/>
    <col min="5651" max="5652" width="18.7109375" style="44" hidden="1"/>
    <col min="5653" max="5658" width="11.42578125" style="44" hidden="1"/>
    <col min="5659" max="5659" width="7.140625" style="44" hidden="1"/>
    <col min="5660" max="5660" width="8" style="44" hidden="1"/>
    <col min="5661" max="5661" width="5.85546875" style="44" hidden="1"/>
    <col min="5662" max="5662" width="10.42578125" style="44" hidden="1"/>
    <col min="5663" max="5663" width="24.5703125" style="44" hidden="1"/>
    <col min="5664" max="5664" width="26.5703125" style="44" hidden="1"/>
    <col min="5665" max="5665" width="14.140625" style="44" hidden="1"/>
    <col min="5666" max="5666" width="16" style="44" hidden="1"/>
    <col min="5667" max="5670" width="11.42578125" style="44" hidden="1"/>
    <col min="5671" max="5671" width="13.7109375" style="44" hidden="1"/>
    <col min="5672" max="5672" width="15.42578125" style="44" hidden="1"/>
    <col min="5673" max="5889" width="11.42578125" style="44" hidden="1"/>
    <col min="5890" max="5890" width="2.85546875" style="44" hidden="1"/>
    <col min="5891" max="5891" width="27.42578125" style="44" hidden="1"/>
    <col min="5892" max="5892" width="6.5703125" style="44" hidden="1"/>
    <col min="5893" max="5893" width="9.28515625" style="44" hidden="1"/>
    <col min="5894" max="5894" width="8" style="44" hidden="1"/>
    <col min="5895" max="5895" width="12.140625" style="44" hidden="1"/>
    <col min="5896" max="5896" width="11" style="44" hidden="1"/>
    <col min="5897" max="5897" width="23.42578125" style="44" hidden="1"/>
    <col min="5898" max="5898" width="12.5703125" style="44" hidden="1"/>
    <col min="5899" max="5899" width="12.7109375" style="44" hidden="1"/>
    <col min="5900" max="5900" width="12.5703125" style="44" hidden="1"/>
    <col min="5901" max="5901" width="12.7109375" style="44" hidden="1"/>
    <col min="5902" max="5902" width="10" style="44" hidden="1"/>
    <col min="5903" max="5903" width="23.28515625" style="44" hidden="1"/>
    <col min="5904" max="5904" width="11.85546875" style="44" hidden="1"/>
    <col min="5905" max="5905" width="9.7109375" style="44" hidden="1"/>
    <col min="5906" max="5906" width="7" style="44" hidden="1"/>
    <col min="5907" max="5908" width="18.7109375" style="44" hidden="1"/>
    <col min="5909" max="5914" width="11.42578125" style="44" hidden="1"/>
    <col min="5915" max="5915" width="7.140625" style="44" hidden="1"/>
    <col min="5916" max="5916" width="8" style="44" hidden="1"/>
    <col min="5917" max="5917" width="5.85546875" style="44" hidden="1"/>
    <col min="5918" max="5918" width="10.42578125" style="44" hidden="1"/>
    <col min="5919" max="5919" width="24.5703125" style="44" hidden="1"/>
    <col min="5920" max="5920" width="26.5703125" style="44" hidden="1"/>
    <col min="5921" max="5921" width="14.140625" style="44" hidden="1"/>
    <col min="5922" max="5922" width="16" style="44" hidden="1"/>
    <col min="5923" max="5926" width="11.42578125" style="44" hidden="1"/>
    <col min="5927" max="5927" width="13.7109375" style="44" hidden="1"/>
    <col min="5928" max="5928" width="15.42578125" style="44" hidden="1"/>
    <col min="5929" max="6145" width="11.42578125" style="44" hidden="1"/>
    <col min="6146" max="6146" width="2.85546875" style="44" hidden="1"/>
    <col min="6147" max="6147" width="27.42578125" style="44" hidden="1"/>
    <col min="6148" max="6148" width="6.5703125" style="44" hidden="1"/>
    <col min="6149" max="6149" width="9.28515625" style="44" hidden="1"/>
    <col min="6150" max="6150" width="8" style="44" hidden="1"/>
    <col min="6151" max="6151" width="12.140625" style="44" hidden="1"/>
    <col min="6152" max="6152" width="11" style="44" hidden="1"/>
    <col min="6153" max="6153" width="23.42578125" style="44" hidden="1"/>
    <col min="6154" max="6154" width="12.5703125" style="44" hidden="1"/>
    <col min="6155" max="6155" width="12.7109375" style="44" hidden="1"/>
    <col min="6156" max="6156" width="12.5703125" style="44" hidden="1"/>
    <col min="6157" max="6157" width="12.7109375" style="44" hidden="1"/>
    <col min="6158" max="6158" width="10" style="44" hidden="1"/>
    <col min="6159" max="6159" width="23.28515625" style="44" hidden="1"/>
    <col min="6160" max="6160" width="11.85546875" style="44" hidden="1"/>
    <col min="6161" max="6161" width="9.7109375" style="44" hidden="1"/>
    <col min="6162" max="6162" width="7" style="44" hidden="1"/>
    <col min="6163" max="6164" width="18.7109375" style="44" hidden="1"/>
    <col min="6165" max="6170" width="11.42578125" style="44" hidden="1"/>
    <col min="6171" max="6171" width="7.140625" style="44" hidden="1"/>
    <col min="6172" max="6172" width="8" style="44" hidden="1"/>
    <col min="6173" max="6173" width="5.85546875" style="44" hidden="1"/>
    <col min="6174" max="6174" width="10.42578125" style="44" hidden="1"/>
    <col min="6175" max="6175" width="24.5703125" style="44" hidden="1"/>
    <col min="6176" max="6176" width="26.5703125" style="44" hidden="1"/>
    <col min="6177" max="6177" width="14.140625" style="44" hidden="1"/>
    <col min="6178" max="6178" width="16" style="44" hidden="1"/>
    <col min="6179" max="6182" width="11.42578125" style="44" hidden="1"/>
    <col min="6183" max="6183" width="13.7109375" style="44" hidden="1"/>
    <col min="6184" max="6184" width="15.42578125" style="44" hidden="1"/>
    <col min="6185" max="6401" width="11.42578125" style="44" hidden="1"/>
    <col min="6402" max="6402" width="2.85546875" style="44" hidden="1"/>
    <col min="6403" max="6403" width="27.42578125" style="44" hidden="1"/>
    <col min="6404" max="6404" width="6.5703125" style="44" hidden="1"/>
    <col min="6405" max="6405" width="9.28515625" style="44" hidden="1"/>
    <col min="6406" max="6406" width="8" style="44" hidden="1"/>
    <col min="6407" max="6407" width="12.140625" style="44" hidden="1"/>
    <col min="6408" max="6408" width="11" style="44" hidden="1"/>
    <col min="6409" max="6409" width="23.42578125" style="44" hidden="1"/>
    <col min="6410" max="6410" width="12.5703125" style="44" hidden="1"/>
    <col min="6411" max="6411" width="12.7109375" style="44" hidden="1"/>
    <col min="6412" max="6412" width="12.5703125" style="44" hidden="1"/>
    <col min="6413" max="6413" width="12.7109375" style="44" hidden="1"/>
    <col min="6414" max="6414" width="10" style="44" hidden="1"/>
    <col min="6415" max="6415" width="23.28515625" style="44" hidden="1"/>
    <col min="6416" max="6416" width="11.85546875" style="44" hidden="1"/>
    <col min="6417" max="6417" width="9.7109375" style="44" hidden="1"/>
    <col min="6418" max="6418" width="7" style="44" hidden="1"/>
    <col min="6419" max="6420" width="18.7109375" style="44" hidden="1"/>
    <col min="6421" max="6426" width="11.42578125" style="44" hidden="1"/>
    <col min="6427" max="6427" width="7.140625" style="44" hidden="1"/>
    <col min="6428" max="6428" width="8" style="44" hidden="1"/>
    <col min="6429" max="6429" width="5.85546875" style="44" hidden="1"/>
    <col min="6430" max="6430" width="10.42578125" style="44" hidden="1"/>
    <col min="6431" max="6431" width="24.5703125" style="44" hidden="1"/>
    <col min="6432" max="6432" width="26.5703125" style="44" hidden="1"/>
    <col min="6433" max="6433" width="14.140625" style="44" hidden="1"/>
    <col min="6434" max="6434" width="16" style="44" hidden="1"/>
    <col min="6435" max="6438" width="11.42578125" style="44" hidden="1"/>
    <col min="6439" max="6439" width="13.7109375" style="44" hidden="1"/>
    <col min="6440" max="6440" width="15.42578125" style="44" hidden="1"/>
    <col min="6441" max="6657" width="11.42578125" style="44" hidden="1"/>
    <col min="6658" max="6658" width="2.85546875" style="44" hidden="1"/>
    <col min="6659" max="6659" width="27.42578125" style="44" hidden="1"/>
    <col min="6660" max="6660" width="6.5703125" style="44" hidden="1"/>
    <col min="6661" max="6661" width="9.28515625" style="44" hidden="1"/>
    <col min="6662" max="6662" width="8" style="44" hidden="1"/>
    <col min="6663" max="6663" width="12.140625" style="44" hidden="1"/>
    <col min="6664" max="6664" width="11" style="44" hidden="1"/>
    <col min="6665" max="6665" width="23.42578125" style="44" hidden="1"/>
    <col min="6666" max="6666" width="12.5703125" style="44" hidden="1"/>
    <col min="6667" max="6667" width="12.7109375" style="44" hidden="1"/>
    <col min="6668" max="6668" width="12.5703125" style="44" hidden="1"/>
    <col min="6669" max="6669" width="12.7109375" style="44" hidden="1"/>
    <col min="6670" max="6670" width="10" style="44" hidden="1"/>
    <col min="6671" max="6671" width="23.28515625" style="44" hidden="1"/>
    <col min="6672" max="6672" width="11.85546875" style="44" hidden="1"/>
    <col min="6673" max="6673" width="9.7109375" style="44" hidden="1"/>
    <col min="6674" max="6674" width="7" style="44" hidden="1"/>
    <col min="6675" max="6676" width="18.7109375" style="44" hidden="1"/>
    <col min="6677" max="6682" width="11.42578125" style="44" hidden="1"/>
    <col min="6683" max="6683" width="7.140625" style="44" hidden="1"/>
    <col min="6684" max="6684" width="8" style="44" hidden="1"/>
    <col min="6685" max="6685" width="5.85546875" style="44" hidden="1"/>
    <col min="6686" max="6686" width="10.42578125" style="44" hidden="1"/>
    <col min="6687" max="6687" width="24.5703125" style="44" hidden="1"/>
    <col min="6688" max="6688" width="26.5703125" style="44" hidden="1"/>
    <col min="6689" max="6689" width="14.140625" style="44" hidden="1"/>
    <col min="6690" max="6690" width="16" style="44" hidden="1"/>
    <col min="6691" max="6694" width="11.42578125" style="44" hidden="1"/>
    <col min="6695" max="6695" width="13.7109375" style="44" hidden="1"/>
    <col min="6696" max="6696" width="15.42578125" style="44" hidden="1"/>
    <col min="6697" max="6913" width="11.42578125" style="44" hidden="1"/>
    <col min="6914" max="6914" width="2.85546875" style="44" hidden="1"/>
    <col min="6915" max="6915" width="27.42578125" style="44" hidden="1"/>
    <col min="6916" max="6916" width="6.5703125" style="44" hidden="1"/>
    <col min="6917" max="6917" width="9.28515625" style="44" hidden="1"/>
    <col min="6918" max="6918" width="8" style="44" hidden="1"/>
    <col min="6919" max="6919" width="12.140625" style="44" hidden="1"/>
    <col min="6920" max="6920" width="11" style="44" hidden="1"/>
    <col min="6921" max="6921" width="23.42578125" style="44" hidden="1"/>
    <col min="6922" max="6922" width="12.5703125" style="44" hidden="1"/>
    <col min="6923" max="6923" width="12.7109375" style="44" hidden="1"/>
    <col min="6924" max="6924" width="12.5703125" style="44" hidden="1"/>
    <col min="6925" max="6925" width="12.7109375" style="44" hidden="1"/>
    <col min="6926" max="6926" width="10" style="44" hidden="1"/>
    <col min="6927" max="6927" width="23.28515625" style="44" hidden="1"/>
    <col min="6928" max="6928" width="11.85546875" style="44" hidden="1"/>
    <col min="6929" max="6929" width="9.7109375" style="44" hidden="1"/>
    <col min="6930" max="6930" width="7" style="44" hidden="1"/>
    <col min="6931" max="6932" width="18.7109375" style="44" hidden="1"/>
    <col min="6933" max="6938" width="11.42578125" style="44" hidden="1"/>
    <col min="6939" max="6939" width="7.140625" style="44" hidden="1"/>
    <col min="6940" max="6940" width="8" style="44" hidden="1"/>
    <col min="6941" max="6941" width="5.85546875" style="44" hidden="1"/>
    <col min="6942" max="6942" width="10.42578125" style="44" hidden="1"/>
    <col min="6943" max="6943" width="24.5703125" style="44" hidden="1"/>
    <col min="6944" max="6944" width="26.5703125" style="44" hidden="1"/>
    <col min="6945" max="6945" width="14.140625" style="44" hidden="1"/>
    <col min="6946" max="6946" width="16" style="44" hidden="1"/>
    <col min="6947" max="6950" width="11.42578125" style="44" hidden="1"/>
    <col min="6951" max="6951" width="13.7109375" style="44" hidden="1"/>
    <col min="6952" max="6952" width="15.42578125" style="44" hidden="1"/>
    <col min="6953" max="7169" width="11.42578125" style="44" hidden="1"/>
    <col min="7170" max="7170" width="2.85546875" style="44" hidden="1"/>
    <col min="7171" max="7171" width="27.42578125" style="44" hidden="1"/>
    <col min="7172" max="7172" width="6.5703125" style="44" hidden="1"/>
    <col min="7173" max="7173" width="9.28515625" style="44" hidden="1"/>
    <col min="7174" max="7174" width="8" style="44" hidden="1"/>
    <col min="7175" max="7175" width="12.140625" style="44" hidden="1"/>
    <col min="7176" max="7176" width="11" style="44" hidden="1"/>
    <col min="7177" max="7177" width="23.42578125" style="44" hidden="1"/>
    <col min="7178" max="7178" width="12.5703125" style="44" hidden="1"/>
    <col min="7179" max="7179" width="12.7109375" style="44" hidden="1"/>
    <col min="7180" max="7180" width="12.5703125" style="44" hidden="1"/>
    <col min="7181" max="7181" width="12.7109375" style="44" hidden="1"/>
    <col min="7182" max="7182" width="10" style="44" hidden="1"/>
    <col min="7183" max="7183" width="23.28515625" style="44" hidden="1"/>
    <col min="7184" max="7184" width="11.85546875" style="44" hidden="1"/>
    <col min="7185" max="7185" width="9.7109375" style="44" hidden="1"/>
    <col min="7186" max="7186" width="7" style="44" hidden="1"/>
    <col min="7187" max="7188" width="18.7109375" style="44" hidden="1"/>
    <col min="7189" max="7194" width="11.42578125" style="44" hidden="1"/>
    <col min="7195" max="7195" width="7.140625" style="44" hidden="1"/>
    <col min="7196" max="7196" width="8" style="44" hidden="1"/>
    <col min="7197" max="7197" width="5.85546875" style="44" hidden="1"/>
    <col min="7198" max="7198" width="10.42578125" style="44" hidden="1"/>
    <col min="7199" max="7199" width="24.5703125" style="44" hidden="1"/>
    <col min="7200" max="7200" width="26.5703125" style="44" hidden="1"/>
    <col min="7201" max="7201" width="14.140625" style="44" hidden="1"/>
    <col min="7202" max="7202" width="16" style="44" hidden="1"/>
    <col min="7203" max="7206" width="11.42578125" style="44" hidden="1"/>
    <col min="7207" max="7207" width="13.7109375" style="44" hidden="1"/>
    <col min="7208" max="7208" width="15.42578125" style="44" hidden="1"/>
    <col min="7209" max="7425" width="11.42578125" style="44" hidden="1"/>
    <col min="7426" max="7426" width="2.85546875" style="44" hidden="1"/>
    <col min="7427" max="7427" width="27.42578125" style="44" hidden="1"/>
    <col min="7428" max="7428" width="6.5703125" style="44" hidden="1"/>
    <col min="7429" max="7429" width="9.28515625" style="44" hidden="1"/>
    <col min="7430" max="7430" width="8" style="44" hidden="1"/>
    <col min="7431" max="7431" width="12.140625" style="44" hidden="1"/>
    <col min="7432" max="7432" width="11" style="44" hidden="1"/>
    <col min="7433" max="7433" width="23.42578125" style="44" hidden="1"/>
    <col min="7434" max="7434" width="12.5703125" style="44" hidden="1"/>
    <col min="7435" max="7435" width="12.7109375" style="44" hidden="1"/>
    <col min="7436" max="7436" width="12.5703125" style="44" hidden="1"/>
    <col min="7437" max="7437" width="12.7109375" style="44" hidden="1"/>
    <col min="7438" max="7438" width="10" style="44" hidden="1"/>
    <col min="7439" max="7439" width="23.28515625" style="44" hidden="1"/>
    <col min="7440" max="7440" width="11.85546875" style="44" hidden="1"/>
    <col min="7441" max="7441" width="9.7109375" style="44" hidden="1"/>
    <col min="7442" max="7442" width="7" style="44" hidden="1"/>
    <col min="7443" max="7444" width="18.7109375" style="44" hidden="1"/>
    <col min="7445" max="7450" width="11.42578125" style="44" hidden="1"/>
    <col min="7451" max="7451" width="7.140625" style="44" hidden="1"/>
    <col min="7452" max="7452" width="8" style="44" hidden="1"/>
    <col min="7453" max="7453" width="5.85546875" style="44" hidden="1"/>
    <col min="7454" max="7454" width="10.42578125" style="44" hidden="1"/>
    <col min="7455" max="7455" width="24.5703125" style="44" hidden="1"/>
    <col min="7456" max="7456" width="26.5703125" style="44" hidden="1"/>
    <col min="7457" max="7457" width="14.140625" style="44" hidden="1"/>
    <col min="7458" max="7458" width="16" style="44" hidden="1"/>
    <col min="7459" max="7462" width="11.42578125" style="44" hidden="1"/>
    <col min="7463" max="7463" width="13.7109375" style="44" hidden="1"/>
    <col min="7464" max="7464" width="15.42578125" style="44" hidden="1"/>
    <col min="7465" max="7681" width="11.42578125" style="44" hidden="1"/>
    <col min="7682" max="7682" width="2.85546875" style="44" hidden="1"/>
    <col min="7683" max="7683" width="27.42578125" style="44" hidden="1"/>
    <col min="7684" max="7684" width="6.5703125" style="44" hidden="1"/>
    <col min="7685" max="7685" width="9.28515625" style="44" hidden="1"/>
    <col min="7686" max="7686" width="8" style="44" hidden="1"/>
    <col min="7687" max="7687" width="12.140625" style="44" hidden="1"/>
    <col min="7688" max="7688" width="11" style="44" hidden="1"/>
    <col min="7689" max="7689" width="23.42578125" style="44" hidden="1"/>
    <col min="7690" max="7690" width="12.5703125" style="44" hidden="1"/>
    <col min="7691" max="7691" width="12.7109375" style="44" hidden="1"/>
    <col min="7692" max="7692" width="12.5703125" style="44" hidden="1"/>
    <col min="7693" max="7693" width="12.7109375" style="44" hidden="1"/>
    <col min="7694" max="7694" width="10" style="44" hidden="1"/>
    <col min="7695" max="7695" width="23.28515625" style="44" hidden="1"/>
    <col min="7696" max="7696" width="11.85546875" style="44" hidden="1"/>
    <col min="7697" max="7697" width="9.7109375" style="44" hidden="1"/>
    <col min="7698" max="7698" width="7" style="44" hidden="1"/>
    <col min="7699" max="7700" width="18.7109375" style="44" hidden="1"/>
    <col min="7701" max="7706" width="11.42578125" style="44" hidden="1"/>
    <col min="7707" max="7707" width="7.140625" style="44" hidden="1"/>
    <col min="7708" max="7708" width="8" style="44" hidden="1"/>
    <col min="7709" max="7709" width="5.85546875" style="44" hidden="1"/>
    <col min="7710" max="7710" width="10.42578125" style="44" hidden="1"/>
    <col min="7711" max="7711" width="24.5703125" style="44" hidden="1"/>
    <col min="7712" max="7712" width="26.5703125" style="44" hidden="1"/>
    <col min="7713" max="7713" width="14.140625" style="44" hidden="1"/>
    <col min="7714" max="7714" width="16" style="44" hidden="1"/>
    <col min="7715" max="7718" width="11.42578125" style="44" hidden="1"/>
    <col min="7719" max="7719" width="13.7109375" style="44" hidden="1"/>
    <col min="7720" max="7720" width="15.42578125" style="44" hidden="1"/>
    <col min="7721" max="7937" width="11.42578125" style="44" hidden="1"/>
    <col min="7938" max="7938" width="2.85546875" style="44" hidden="1"/>
    <col min="7939" max="7939" width="27.42578125" style="44" hidden="1"/>
    <col min="7940" max="7940" width="6.5703125" style="44" hidden="1"/>
    <col min="7941" max="7941" width="9.28515625" style="44" hidden="1"/>
    <col min="7942" max="7942" width="8" style="44" hidden="1"/>
    <col min="7943" max="7943" width="12.140625" style="44" hidden="1"/>
    <col min="7944" max="7944" width="11" style="44" hidden="1"/>
    <col min="7945" max="7945" width="23.42578125" style="44" hidden="1"/>
    <col min="7946" max="7946" width="12.5703125" style="44" hidden="1"/>
    <col min="7947" max="7947" width="12.7109375" style="44" hidden="1"/>
    <col min="7948" max="7948" width="12.5703125" style="44" hidden="1"/>
    <col min="7949" max="7949" width="12.7109375" style="44" hidden="1"/>
    <col min="7950" max="7950" width="10" style="44" hidden="1"/>
    <col min="7951" max="7951" width="23.28515625" style="44" hidden="1"/>
    <col min="7952" max="7952" width="11.85546875" style="44" hidden="1"/>
    <col min="7953" max="7953" width="9.7109375" style="44" hidden="1"/>
    <col min="7954" max="7954" width="7" style="44" hidden="1"/>
    <col min="7955" max="7956" width="18.7109375" style="44" hidden="1"/>
    <col min="7957" max="7962" width="11.42578125" style="44" hidden="1"/>
    <col min="7963" max="7963" width="7.140625" style="44" hidden="1"/>
    <col min="7964" max="7964" width="8" style="44" hidden="1"/>
    <col min="7965" max="7965" width="5.85546875" style="44" hidden="1"/>
    <col min="7966" max="7966" width="10.42578125" style="44" hidden="1"/>
    <col min="7967" max="7967" width="24.5703125" style="44" hidden="1"/>
    <col min="7968" max="7968" width="26.5703125" style="44" hidden="1"/>
    <col min="7969" max="7969" width="14.140625" style="44" hidden="1"/>
    <col min="7970" max="7970" width="16" style="44" hidden="1"/>
    <col min="7971" max="7974" width="11.42578125" style="44" hidden="1"/>
    <col min="7975" max="7975" width="13.7109375" style="44" hidden="1"/>
    <col min="7976" max="7976" width="15.42578125" style="44" hidden="1"/>
    <col min="7977" max="8193" width="11.42578125" style="44" hidden="1"/>
    <col min="8194" max="8194" width="2.85546875" style="44" hidden="1"/>
    <col min="8195" max="8195" width="27.42578125" style="44" hidden="1"/>
    <col min="8196" max="8196" width="6.5703125" style="44" hidden="1"/>
    <col min="8197" max="8197" width="9.28515625" style="44" hidden="1"/>
    <col min="8198" max="8198" width="8" style="44" hidden="1"/>
    <col min="8199" max="8199" width="12.140625" style="44" hidden="1"/>
    <col min="8200" max="8200" width="11" style="44" hidden="1"/>
    <col min="8201" max="8201" width="23.42578125" style="44" hidden="1"/>
    <col min="8202" max="8202" width="12.5703125" style="44" hidden="1"/>
    <col min="8203" max="8203" width="12.7109375" style="44" hidden="1"/>
    <col min="8204" max="8204" width="12.5703125" style="44" hidden="1"/>
    <col min="8205" max="8205" width="12.7109375" style="44" hidden="1"/>
    <col min="8206" max="8206" width="10" style="44" hidden="1"/>
    <col min="8207" max="8207" width="23.28515625" style="44" hidden="1"/>
    <col min="8208" max="8208" width="11.85546875" style="44" hidden="1"/>
    <col min="8209" max="8209" width="9.7109375" style="44" hidden="1"/>
    <col min="8210" max="8210" width="7" style="44" hidden="1"/>
    <col min="8211" max="8212" width="18.7109375" style="44" hidden="1"/>
    <col min="8213" max="8218" width="11.42578125" style="44" hidden="1"/>
    <col min="8219" max="8219" width="7.140625" style="44" hidden="1"/>
    <col min="8220" max="8220" width="8" style="44" hidden="1"/>
    <col min="8221" max="8221" width="5.85546875" style="44" hidden="1"/>
    <col min="8222" max="8222" width="10.42578125" style="44" hidden="1"/>
    <col min="8223" max="8223" width="24.5703125" style="44" hidden="1"/>
    <col min="8224" max="8224" width="26.5703125" style="44" hidden="1"/>
    <col min="8225" max="8225" width="14.140625" style="44" hidden="1"/>
    <col min="8226" max="8226" width="16" style="44" hidden="1"/>
    <col min="8227" max="8230" width="11.42578125" style="44" hidden="1"/>
    <col min="8231" max="8231" width="13.7109375" style="44" hidden="1"/>
    <col min="8232" max="8232" width="15.42578125" style="44" hidden="1"/>
    <col min="8233" max="8449" width="11.42578125" style="44" hidden="1"/>
    <col min="8450" max="8450" width="2.85546875" style="44" hidden="1"/>
    <col min="8451" max="8451" width="27.42578125" style="44" hidden="1"/>
    <col min="8452" max="8452" width="6.5703125" style="44" hidden="1"/>
    <col min="8453" max="8453" width="9.28515625" style="44" hidden="1"/>
    <col min="8454" max="8454" width="8" style="44" hidden="1"/>
    <col min="8455" max="8455" width="12.140625" style="44" hidden="1"/>
    <col min="8456" max="8456" width="11" style="44" hidden="1"/>
    <col min="8457" max="8457" width="23.42578125" style="44" hidden="1"/>
    <col min="8458" max="8458" width="12.5703125" style="44" hidden="1"/>
    <col min="8459" max="8459" width="12.7109375" style="44" hidden="1"/>
    <col min="8460" max="8460" width="12.5703125" style="44" hidden="1"/>
    <col min="8461" max="8461" width="12.7109375" style="44" hidden="1"/>
    <col min="8462" max="8462" width="10" style="44" hidden="1"/>
    <col min="8463" max="8463" width="23.28515625" style="44" hidden="1"/>
    <col min="8464" max="8464" width="11.85546875" style="44" hidden="1"/>
    <col min="8465" max="8465" width="9.7109375" style="44" hidden="1"/>
    <col min="8466" max="8466" width="7" style="44" hidden="1"/>
    <col min="8467" max="8468" width="18.7109375" style="44" hidden="1"/>
    <col min="8469" max="8474" width="11.42578125" style="44" hidden="1"/>
    <col min="8475" max="8475" width="7.140625" style="44" hidden="1"/>
    <col min="8476" max="8476" width="8" style="44" hidden="1"/>
    <col min="8477" max="8477" width="5.85546875" style="44" hidden="1"/>
    <col min="8478" max="8478" width="10.42578125" style="44" hidden="1"/>
    <col min="8479" max="8479" width="24.5703125" style="44" hidden="1"/>
    <col min="8480" max="8480" width="26.5703125" style="44" hidden="1"/>
    <col min="8481" max="8481" width="14.140625" style="44" hidden="1"/>
    <col min="8482" max="8482" width="16" style="44" hidden="1"/>
    <col min="8483" max="8486" width="11.42578125" style="44" hidden="1"/>
    <col min="8487" max="8487" width="13.7109375" style="44" hidden="1"/>
    <col min="8488" max="8488" width="15.42578125" style="44" hidden="1"/>
    <col min="8489" max="8705" width="11.42578125" style="44" hidden="1"/>
    <col min="8706" max="8706" width="2.85546875" style="44" hidden="1"/>
    <col min="8707" max="8707" width="27.42578125" style="44" hidden="1"/>
    <col min="8708" max="8708" width="6.5703125" style="44" hidden="1"/>
    <col min="8709" max="8709" width="9.28515625" style="44" hidden="1"/>
    <col min="8710" max="8710" width="8" style="44" hidden="1"/>
    <col min="8711" max="8711" width="12.140625" style="44" hidden="1"/>
    <col min="8712" max="8712" width="11" style="44" hidden="1"/>
    <col min="8713" max="8713" width="23.42578125" style="44" hidden="1"/>
    <col min="8714" max="8714" width="12.5703125" style="44" hidden="1"/>
    <col min="8715" max="8715" width="12.7109375" style="44" hidden="1"/>
    <col min="8716" max="8716" width="12.5703125" style="44" hidden="1"/>
    <col min="8717" max="8717" width="12.7109375" style="44" hidden="1"/>
    <col min="8718" max="8718" width="10" style="44" hidden="1"/>
    <col min="8719" max="8719" width="23.28515625" style="44" hidden="1"/>
    <col min="8720" max="8720" width="11.85546875" style="44" hidden="1"/>
    <col min="8721" max="8721" width="9.7109375" style="44" hidden="1"/>
    <col min="8722" max="8722" width="7" style="44" hidden="1"/>
    <col min="8723" max="8724" width="18.7109375" style="44" hidden="1"/>
    <col min="8725" max="8730" width="11.42578125" style="44" hidden="1"/>
    <col min="8731" max="8731" width="7.140625" style="44" hidden="1"/>
    <col min="8732" max="8732" width="8" style="44" hidden="1"/>
    <col min="8733" max="8733" width="5.85546875" style="44" hidden="1"/>
    <col min="8734" max="8734" width="10.42578125" style="44" hidden="1"/>
    <col min="8735" max="8735" width="24.5703125" style="44" hidden="1"/>
    <col min="8736" max="8736" width="26.5703125" style="44" hidden="1"/>
    <col min="8737" max="8737" width="14.140625" style="44" hidden="1"/>
    <col min="8738" max="8738" width="16" style="44" hidden="1"/>
    <col min="8739" max="8742" width="11.42578125" style="44" hidden="1"/>
    <col min="8743" max="8743" width="13.7109375" style="44" hidden="1"/>
    <col min="8744" max="8744" width="15.42578125" style="44" hidden="1"/>
    <col min="8745" max="8961" width="11.42578125" style="44" hidden="1"/>
    <col min="8962" max="8962" width="2.85546875" style="44" hidden="1"/>
    <col min="8963" max="8963" width="27.42578125" style="44" hidden="1"/>
    <col min="8964" max="8964" width="6.5703125" style="44" hidden="1"/>
    <col min="8965" max="8965" width="9.28515625" style="44" hidden="1"/>
    <col min="8966" max="8966" width="8" style="44" hidden="1"/>
    <col min="8967" max="8967" width="12.140625" style="44" hidden="1"/>
    <col min="8968" max="8968" width="11" style="44" hidden="1"/>
    <col min="8969" max="8969" width="23.42578125" style="44" hidden="1"/>
    <col min="8970" max="8970" width="12.5703125" style="44" hidden="1"/>
    <col min="8971" max="8971" width="12.7109375" style="44" hidden="1"/>
    <col min="8972" max="8972" width="12.5703125" style="44" hidden="1"/>
    <col min="8973" max="8973" width="12.7109375" style="44" hidden="1"/>
    <col min="8974" max="8974" width="10" style="44" hidden="1"/>
    <col min="8975" max="8975" width="23.28515625" style="44" hidden="1"/>
    <col min="8976" max="8976" width="11.85546875" style="44" hidden="1"/>
    <col min="8977" max="8977" width="9.7109375" style="44" hidden="1"/>
    <col min="8978" max="8978" width="7" style="44" hidden="1"/>
    <col min="8979" max="8980" width="18.7109375" style="44" hidden="1"/>
    <col min="8981" max="8986" width="11.42578125" style="44" hidden="1"/>
    <col min="8987" max="8987" width="7.140625" style="44" hidden="1"/>
    <col min="8988" max="8988" width="8" style="44" hidden="1"/>
    <col min="8989" max="8989" width="5.85546875" style="44" hidden="1"/>
    <col min="8990" max="8990" width="10.42578125" style="44" hidden="1"/>
    <col min="8991" max="8991" width="24.5703125" style="44" hidden="1"/>
    <col min="8992" max="8992" width="26.5703125" style="44" hidden="1"/>
    <col min="8993" max="8993" width="14.140625" style="44" hidden="1"/>
    <col min="8994" max="8994" width="16" style="44" hidden="1"/>
    <col min="8995" max="8998" width="11.42578125" style="44" hidden="1"/>
    <col min="8999" max="8999" width="13.7109375" style="44" hidden="1"/>
    <col min="9000" max="9000" width="15.42578125" style="44" hidden="1"/>
    <col min="9001" max="9217" width="11.42578125" style="44" hidden="1"/>
    <col min="9218" max="9218" width="2.85546875" style="44" hidden="1"/>
    <col min="9219" max="9219" width="27.42578125" style="44" hidden="1"/>
    <col min="9220" max="9220" width="6.5703125" style="44" hidden="1"/>
    <col min="9221" max="9221" width="9.28515625" style="44" hidden="1"/>
    <col min="9222" max="9222" width="8" style="44" hidden="1"/>
    <col min="9223" max="9223" width="12.140625" style="44" hidden="1"/>
    <col min="9224" max="9224" width="11" style="44" hidden="1"/>
    <col min="9225" max="9225" width="23.42578125" style="44" hidden="1"/>
    <col min="9226" max="9226" width="12.5703125" style="44" hidden="1"/>
    <col min="9227" max="9227" width="12.7109375" style="44" hidden="1"/>
    <col min="9228" max="9228" width="12.5703125" style="44" hidden="1"/>
    <col min="9229" max="9229" width="12.7109375" style="44" hidden="1"/>
    <col min="9230" max="9230" width="10" style="44" hidden="1"/>
    <col min="9231" max="9231" width="23.28515625" style="44" hidden="1"/>
    <col min="9232" max="9232" width="11.85546875" style="44" hidden="1"/>
    <col min="9233" max="9233" width="9.7109375" style="44" hidden="1"/>
    <col min="9234" max="9234" width="7" style="44" hidden="1"/>
    <col min="9235" max="9236" width="18.7109375" style="44" hidden="1"/>
    <col min="9237" max="9242" width="11.42578125" style="44" hidden="1"/>
    <col min="9243" max="9243" width="7.140625" style="44" hidden="1"/>
    <col min="9244" max="9244" width="8" style="44" hidden="1"/>
    <col min="9245" max="9245" width="5.85546875" style="44" hidden="1"/>
    <col min="9246" max="9246" width="10.42578125" style="44" hidden="1"/>
    <col min="9247" max="9247" width="24.5703125" style="44" hidden="1"/>
    <col min="9248" max="9248" width="26.5703125" style="44" hidden="1"/>
    <col min="9249" max="9249" width="14.140625" style="44" hidden="1"/>
    <col min="9250" max="9250" width="16" style="44" hidden="1"/>
    <col min="9251" max="9254" width="11.42578125" style="44" hidden="1"/>
    <col min="9255" max="9255" width="13.7109375" style="44" hidden="1"/>
    <col min="9256" max="9256" width="15.42578125" style="44" hidden="1"/>
    <col min="9257" max="9473" width="11.42578125" style="44" hidden="1"/>
    <col min="9474" max="9474" width="2.85546875" style="44" hidden="1"/>
    <col min="9475" max="9475" width="27.42578125" style="44" hidden="1"/>
    <col min="9476" max="9476" width="6.5703125" style="44" hidden="1"/>
    <col min="9477" max="9477" width="9.28515625" style="44" hidden="1"/>
    <col min="9478" max="9478" width="8" style="44" hidden="1"/>
    <col min="9479" max="9479" width="12.140625" style="44" hidden="1"/>
    <col min="9480" max="9480" width="11" style="44" hidden="1"/>
    <col min="9481" max="9481" width="23.42578125" style="44" hidden="1"/>
    <col min="9482" max="9482" width="12.5703125" style="44" hidden="1"/>
    <col min="9483" max="9483" width="12.7109375" style="44" hidden="1"/>
    <col min="9484" max="9484" width="12.5703125" style="44" hidden="1"/>
    <col min="9485" max="9485" width="12.7109375" style="44" hidden="1"/>
    <col min="9486" max="9486" width="10" style="44" hidden="1"/>
    <col min="9487" max="9487" width="23.28515625" style="44" hidden="1"/>
    <col min="9488" max="9488" width="11.85546875" style="44" hidden="1"/>
    <col min="9489" max="9489" width="9.7109375" style="44" hidden="1"/>
    <col min="9490" max="9490" width="7" style="44" hidden="1"/>
    <col min="9491" max="9492" width="18.7109375" style="44" hidden="1"/>
    <col min="9493" max="9498" width="11.42578125" style="44" hidden="1"/>
    <col min="9499" max="9499" width="7.140625" style="44" hidden="1"/>
    <col min="9500" max="9500" width="8" style="44" hidden="1"/>
    <col min="9501" max="9501" width="5.85546875" style="44" hidden="1"/>
    <col min="9502" max="9502" width="10.42578125" style="44" hidden="1"/>
    <col min="9503" max="9503" width="24.5703125" style="44" hidden="1"/>
    <col min="9504" max="9504" width="26.5703125" style="44" hidden="1"/>
    <col min="9505" max="9505" width="14.140625" style="44" hidden="1"/>
    <col min="9506" max="9506" width="16" style="44" hidden="1"/>
    <col min="9507" max="9510" width="11.42578125" style="44" hidden="1"/>
    <col min="9511" max="9511" width="13.7109375" style="44" hidden="1"/>
    <col min="9512" max="9512" width="15.42578125" style="44" hidden="1"/>
    <col min="9513" max="9729" width="11.42578125" style="44" hidden="1"/>
    <col min="9730" max="9730" width="2.85546875" style="44" hidden="1"/>
    <col min="9731" max="9731" width="27.42578125" style="44" hidden="1"/>
    <col min="9732" max="9732" width="6.5703125" style="44" hidden="1"/>
    <col min="9733" max="9733" width="9.28515625" style="44" hidden="1"/>
    <col min="9734" max="9734" width="8" style="44" hidden="1"/>
    <col min="9735" max="9735" width="12.140625" style="44" hidden="1"/>
    <col min="9736" max="9736" width="11" style="44" hidden="1"/>
    <col min="9737" max="9737" width="23.42578125" style="44" hidden="1"/>
    <col min="9738" max="9738" width="12.5703125" style="44" hidden="1"/>
    <col min="9739" max="9739" width="12.7109375" style="44" hidden="1"/>
    <col min="9740" max="9740" width="12.5703125" style="44" hidden="1"/>
    <col min="9741" max="9741" width="12.7109375" style="44" hidden="1"/>
    <col min="9742" max="9742" width="10" style="44" hidden="1"/>
    <col min="9743" max="9743" width="23.28515625" style="44" hidden="1"/>
    <col min="9744" max="9744" width="11.85546875" style="44" hidden="1"/>
    <col min="9745" max="9745" width="9.7109375" style="44" hidden="1"/>
    <col min="9746" max="9746" width="7" style="44" hidden="1"/>
    <col min="9747" max="9748" width="18.7109375" style="44" hidden="1"/>
    <col min="9749" max="9754" width="11.42578125" style="44" hidden="1"/>
    <col min="9755" max="9755" width="7.140625" style="44" hidden="1"/>
    <col min="9756" max="9756" width="8" style="44" hidden="1"/>
    <col min="9757" max="9757" width="5.85546875" style="44" hidden="1"/>
    <col min="9758" max="9758" width="10.42578125" style="44" hidden="1"/>
    <col min="9759" max="9759" width="24.5703125" style="44" hidden="1"/>
    <col min="9760" max="9760" width="26.5703125" style="44" hidden="1"/>
    <col min="9761" max="9761" width="14.140625" style="44" hidden="1"/>
    <col min="9762" max="9762" width="16" style="44" hidden="1"/>
    <col min="9763" max="9766" width="11.42578125" style="44" hidden="1"/>
    <col min="9767" max="9767" width="13.7109375" style="44" hidden="1"/>
    <col min="9768" max="9768" width="15.42578125" style="44" hidden="1"/>
    <col min="9769" max="9985" width="11.42578125" style="44" hidden="1"/>
    <col min="9986" max="9986" width="2.85546875" style="44" hidden="1"/>
    <col min="9987" max="9987" width="27.42578125" style="44" hidden="1"/>
    <col min="9988" max="9988" width="6.5703125" style="44" hidden="1"/>
    <col min="9989" max="9989" width="9.28515625" style="44" hidden="1"/>
    <col min="9990" max="9990" width="8" style="44" hidden="1"/>
    <col min="9991" max="9991" width="12.140625" style="44" hidden="1"/>
    <col min="9992" max="9992" width="11" style="44" hidden="1"/>
    <col min="9993" max="9993" width="23.42578125" style="44" hidden="1"/>
    <col min="9994" max="9994" width="12.5703125" style="44" hidden="1"/>
    <col min="9995" max="9995" width="12.7109375" style="44" hidden="1"/>
    <col min="9996" max="9996" width="12.5703125" style="44" hidden="1"/>
    <col min="9997" max="9997" width="12.7109375" style="44" hidden="1"/>
    <col min="9998" max="9998" width="10" style="44" hidden="1"/>
    <col min="9999" max="9999" width="23.28515625" style="44" hidden="1"/>
    <col min="10000" max="10000" width="11.85546875" style="44" hidden="1"/>
    <col min="10001" max="10001" width="9.7109375" style="44" hidden="1"/>
    <col min="10002" max="10002" width="7" style="44" hidden="1"/>
    <col min="10003" max="10004" width="18.7109375" style="44" hidden="1"/>
    <col min="10005" max="10010" width="11.42578125" style="44" hidden="1"/>
    <col min="10011" max="10011" width="7.140625" style="44" hidden="1"/>
    <col min="10012" max="10012" width="8" style="44" hidden="1"/>
    <col min="10013" max="10013" width="5.85546875" style="44" hidden="1"/>
    <col min="10014" max="10014" width="10.42578125" style="44" hidden="1"/>
    <col min="10015" max="10015" width="24.5703125" style="44" hidden="1"/>
    <col min="10016" max="10016" width="26.5703125" style="44" hidden="1"/>
    <col min="10017" max="10017" width="14.140625" style="44" hidden="1"/>
    <col min="10018" max="10018" width="16" style="44" hidden="1"/>
    <col min="10019" max="10022" width="11.42578125" style="44" hidden="1"/>
    <col min="10023" max="10023" width="13.7109375" style="44" hidden="1"/>
    <col min="10024" max="10024" width="15.42578125" style="44" hidden="1"/>
    <col min="10025" max="10241" width="11.42578125" style="44" hidden="1"/>
    <col min="10242" max="10242" width="2.85546875" style="44" hidden="1"/>
    <col min="10243" max="10243" width="27.42578125" style="44" hidden="1"/>
    <col min="10244" max="10244" width="6.5703125" style="44" hidden="1"/>
    <col min="10245" max="10245" width="9.28515625" style="44" hidden="1"/>
    <col min="10246" max="10246" width="8" style="44" hidden="1"/>
    <col min="10247" max="10247" width="12.140625" style="44" hidden="1"/>
    <col min="10248" max="10248" width="11" style="44" hidden="1"/>
    <col min="10249" max="10249" width="23.42578125" style="44" hidden="1"/>
    <col min="10250" max="10250" width="12.5703125" style="44" hidden="1"/>
    <col min="10251" max="10251" width="12.7109375" style="44" hidden="1"/>
    <col min="10252" max="10252" width="12.5703125" style="44" hidden="1"/>
    <col min="10253" max="10253" width="12.7109375" style="44" hidden="1"/>
    <col min="10254" max="10254" width="10" style="44" hidden="1"/>
    <col min="10255" max="10255" width="23.28515625" style="44" hidden="1"/>
    <col min="10256" max="10256" width="11.85546875" style="44" hidden="1"/>
    <col min="10257" max="10257" width="9.7109375" style="44" hidden="1"/>
    <col min="10258" max="10258" width="7" style="44" hidden="1"/>
    <col min="10259" max="10260" width="18.7109375" style="44" hidden="1"/>
    <col min="10261" max="10266" width="11.42578125" style="44" hidden="1"/>
    <col min="10267" max="10267" width="7.140625" style="44" hidden="1"/>
    <col min="10268" max="10268" width="8" style="44" hidden="1"/>
    <col min="10269" max="10269" width="5.85546875" style="44" hidden="1"/>
    <col min="10270" max="10270" width="10.42578125" style="44" hidden="1"/>
    <col min="10271" max="10271" width="24.5703125" style="44" hidden="1"/>
    <col min="10272" max="10272" width="26.5703125" style="44" hidden="1"/>
    <col min="10273" max="10273" width="14.140625" style="44" hidden="1"/>
    <col min="10274" max="10274" width="16" style="44" hidden="1"/>
    <col min="10275" max="10278" width="11.42578125" style="44" hidden="1"/>
    <col min="10279" max="10279" width="13.7109375" style="44" hidden="1"/>
    <col min="10280" max="10280" width="15.42578125" style="44" hidden="1"/>
    <col min="10281" max="10497" width="11.42578125" style="44" hidden="1"/>
    <col min="10498" max="10498" width="2.85546875" style="44" hidden="1"/>
    <col min="10499" max="10499" width="27.42578125" style="44" hidden="1"/>
    <col min="10500" max="10500" width="6.5703125" style="44" hidden="1"/>
    <col min="10501" max="10501" width="9.28515625" style="44" hidden="1"/>
    <col min="10502" max="10502" width="8" style="44" hidden="1"/>
    <col min="10503" max="10503" width="12.140625" style="44" hidden="1"/>
    <col min="10504" max="10504" width="11" style="44" hidden="1"/>
    <col min="10505" max="10505" width="23.42578125" style="44" hidden="1"/>
    <col min="10506" max="10506" width="12.5703125" style="44" hidden="1"/>
    <col min="10507" max="10507" width="12.7109375" style="44" hidden="1"/>
    <col min="10508" max="10508" width="12.5703125" style="44" hidden="1"/>
    <col min="10509" max="10509" width="12.7109375" style="44" hidden="1"/>
    <col min="10510" max="10510" width="10" style="44" hidden="1"/>
    <col min="10511" max="10511" width="23.28515625" style="44" hidden="1"/>
    <col min="10512" max="10512" width="11.85546875" style="44" hidden="1"/>
    <col min="10513" max="10513" width="9.7109375" style="44" hidden="1"/>
    <col min="10514" max="10514" width="7" style="44" hidden="1"/>
    <col min="10515" max="10516" width="18.7109375" style="44" hidden="1"/>
    <col min="10517" max="10522" width="11.42578125" style="44" hidden="1"/>
    <col min="10523" max="10523" width="7.140625" style="44" hidden="1"/>
    <col min="10524" max="10524" width="8" style="44" hidden="1"/>
    <col min="10525" max="10525" width="5.85546875" style="44" hidden="1"/>
    <col min="10526" max="10526" width="10.42578125" style="44" hidden="1"/>
    <col min="10527" max="10527" width="24.5703125" style="44" hidden="1"/>
    <col min="10528" max="10528" width="26.5703125" style="44" hidden="1"/>
    <col min="10529" max="10529" width="14.140625" style="44" hidden="1"/>
    <col min="10530" max="10530" width="16" style="44" hidden="1"/>
    <col min="10531" max="10534" width="11.42578125" style="44" hidden="1"/>
    <col min="10535" max="10535" width="13.7109375" style="44" hidden="1"/>
    <col min="10536" max="10536" width="15.42578125" style="44" hidden="1"/>
    <col min="10537" max="10753" width="11.42578125" style="44" hidden="1"/>
    <col min="10754" max="10754" width="2.85546875" style="44" hidden="1"/>
    <col min="10755" max="10755" width="27.42578125" style="44" hidden="1"/>
    <col min="10756" max="10756" width="6.5703125" style="44" hidden="1"/>
    <col min="10757" max="10757" width="9.28515625" style="44" hidden="1"/>
    <col min="10758" max="10758" width="8" style="44" hidden="1"/>
    <col min="10759" max="10759" width="12.140625" style="44" hidden="1"/>
    <col min="10760" max="10760" width="11" style="44" hidden="1"/>
    <col min="10761" max="10761" width="23.42578125" style="44" hidden="1"/>
    <col min="10762" max="10762" width="12.5703125" style="44" hidden="1"/>
    <col min="10763" max="10763" width="12.7109375" style="44" hidden="1"/>
    <col min="10764" max="10764" width="12.5703125" style="44" hidden="1"/>
    <col min="10765" max="10765" width="12.7109375" style="44" hidden="1"/>
    <col min="10766" max="10766" width="10" style="44" hidden="1"/>
    <col min="10767" max="10767" width="23.28515625" style="44" hidden="1"/>
    <col min="10768" max="10768" width="11.85546875" style="44" hidden="1"/>
    <col min="10769" max="10769" width="9.7109375" style="44" hidden="1"/>
    <col min="10770" max="10770" width="7" style="44" hidden="1"/>
    <col min="10771" max="10772" width="18.7109375" style="44" hidden="1"/>
    <col min="10773" max="10778" width="11.42578125" style="44" hidden="1"/>
    <col min="10779" max="10779" width="7.140625" style="44" hidden="1"/>
    <col min="10780" max="10780" width="8" style="44" hidden="1"/>
    <col min="10781" max="10781" width="5.85546875" style="44" hidden="1"/>
    <col min="10782" max="10782" width="10.42578125" style="44" hidden="1"/>
    <col min="10783" max="10783" width="24.5703125" style="44" hidden="1"/>
    <col min="10784" max="10784" width="26.5703125" style="44" hidden="1"/>
    <col min="10785" max="10785" width="14.140625" style="44" hidden="1"/>
    <col min="10786" max="10786" width="16" style="44" hidden="1"/>
    <col min="10787" max="10790" width="11.42578125" style="44" hidden="1"/>
    <col min="10791" max="10791" width="13.7109375" style="44" hidden="1"/>
    <col min="10792" max="10792" width="15.42578125" style="44" hidden="1"/>
    <col min="10793" max="11009" width="11.42578125" style="44" hidden="1"/>
    <col min="11010" max="11010" width="2.85546875" style="44" hidden="1"/>
    <col min="11011" max="11011" width="27.42578125" style="44" hidden="1"/>
    <col min="11012" max="11012" width="6.5703125" style="44" hidden="1"/>
    <col min="11013" max="11013" width="9.28515625" style="44" hidden="1"/>
    <col min="11014" max="11014" width="8" style="44" hidden="1"/>
    <col min="11015" max="11015" width="12.140625" style="44" hidden="1"/>
    <col min="11016" max="11016" width="11" style="44" hidden="1"/>
    <col min="11017" max="11017" width="23.42578125" style="44" hidden="1"/>
    <col min="11018" max="11018" width="12.5703125" style="44" hidden="1"/>
    <col min="11019" max="11019" width="12.7109375" style="44" hidden="1"/>
    <col min="11020" max="11020" width="12.5703125" style="44" hidden="1"/>
    <col min="11021" max="11021" width="12.7109375" style="44" hidden="1"/>
    <col min="11022" max="11022" width="10" style="44" hidden="1"/>
    <col min="11023" max="11023" width="23.28515625" style="44" hidden="1"/>
    <col min="11024" max="11024" width="11.85546875" style="44" hidden="1"/>
    <col min="11025" max="11025" width="9.7109375" style="44" hidden="1"/>
    <col min="11026" max="11026" width="7" style="44" hidden="1"/>
    <col min="11027" max="11028" width="18.7109375" style="44" hidden="1"/>
    <col min="11029" max="11034" width="11.42578125" style="44" hidden="1"/>
    <col min="11035" max="11035" width="7.140625" style="44" hidden="1"/>
    <col min="11036" max="11036" width="8" style="44" hidden="1"/>
    <col min="11037" max="11037" width="5.85546875" style="44" hidden="1"/>
    <col min="11038" max="11038" width="10.42578125" style="44" hidden="1"/>
    <col min="11039" max="11039" width="24.5703125" style="44" hidden="1"/>
    <col min="11040" max="11040" width="26.5703125" style="44" hidden="1"/>
    <col min="11041" max="11041" width="14.140625" style="44" hidden="1"/>
    <col min="11042" max="11042" width="16" style="44" hidden="1"/>
    <col min="11043" max="11046" width="11.42578125" style="44" hidden="1"/>
    <col min="11047" max="11047" width="13.7109375" style="44" hidden="1"/>
    <col min="11048" max="11048" width="15.42578125" style="44" hidden="1"/>
    <col min="11049" max="11265" width="11.42578125" style="44" hidden="1"/>
    <col min="11266" max="11266" width="2.85546875" style="44" hidden="1"/>
    <col min="11267" max="11267" width="27.42578125" style="44" hidden="1"/>
    <col min="11268" max="11268" width="6.5703125" style="44" hidden="1"/>
    <col min="11269" max="11269" width="9.28515625" style="44" hidden="1"/>
    <col min="11270" max="11270" width="8" style="44" hidden="1"/>
    <col min="11271" max="11271" width="12.140625" style="44" hidden="1"/>
    <col min="11272" max="11272" width="11" style="44" hidden="1"/>
    <col min="11273" max="11273" width="23.42578125" style="44" hidden="1"/>
    <col min="11274" max="11274" width="12.5703125" style="44" hidden="1"/>
    <col min="11275" max="11275" width="12.7109375" style="44" hidden="1"/>
    <col min="11276" max="11276" width="12.5703125" style="44" hidden="1"/>
    <col min="11277" max="11277" width="12.7109375" style="44" hidden="1"/>
    <col min="11278" max="11278" width="10" style="44" hidden="1"/>
    <col min="11279" max="11279" width="23.28515625" style="44" hidden="1"/>
    <col min="11280" max="11280" width="11.85546875" style="44" hidden="1"/>
    <col min="11281" max="11281" width="9.7109375" style="44" hidden="1"/>
    <col min="11282" max="11282" width="7" style="44" hidden="1"/>
    <col min="11283" max="11284" width="18.7109375" style="44" hidden="1"/>
    <col min="11285" max="11290" width="11.42578125" style="44" hidden="1"/>
    <col min="11291" max="11291" width="7.140625" style="44" hidden="1"/>
    <col min="11292" max="11292" width="8" style="44" hidden="1"/>
    <col min="11293" max="11293" width="5.85546875" style="44" hidden="1"/>
    <col min="11294" max="11294" width="10.42578125" style="44" hidden="1"/>
    <col min="11295" max="11295" width="24.5703125" style="44" hidden="1"/>
    <col min="11296" max="11296" width="26.5703125" style="44" hidden="1"/>
    <col min="11297" max="11297" width="14.140625" style="44" hidden="1"/>
    <col min="11298" max="11298" width="16" style="44" hidden="1"/>
    <col min="11299" max="11302" width="11.42578125" style="44" hidden="1"/>
    <col min="11303" max="11303" width="13.7109375" style="44" hidden="1"/>
    <col min="11304" max="11304" width="15.42578125" style="44" hidden="1"/>
    <col min="11305" max="11521" width="11.42578125" style="44" hidden="1"/>
    <col min="11522" max="11522" width="2.85546875" style="44" hidden="1"/>
    <col min="11523" max="11523" width="27.42578125" style="44" hidden="1"/>
    <col min="11524" max="11524" width="6.5703125" style="44" hidden="1"/>
    <col min="11525" max="11525" width="9.28515625" style="44" hidden="1"/>
    <col min="11526" max="11526" width="8" style="44" hidden="1"/>
    <col min="11527" max="11527" width="12.140625" style="44" hidden="1"/>
    <col min="11528" max="11528" width="11" style="44" hidden="1"/>
    <col min="11529" max="11529" width="23.42578125" style="44" hidden="1"/>
    <col min="11530" max="11530" width="12.5703125" style="44" hidden="1"/>
    <col min="11531" max="11531" width="12.7109375" style="44" hidden="1"/>
    <col min="11532" max="11532" width="12.5703125" style="44" hidden="1"/>
    <col min="11533" max="11533" width="12.7109375" style="44" hidden="1"/>
    <col min="11534" max="11534" width="10" style="44" hidden="1"/>
    <col min="11535" max="11535" width="23.28515625" style="44" hidden="1"/>
    <col min="11536" max="11536" width="11.85546875" style="44" hidden="1"/>
    <col min="11537" max="11537" width="9.7109375" style="44" hidden="1"/>
    <col min="11538" max="11538" width="7" style="44" hidden="1"/>
    <col min="11539" max="11540" width="18.7109375" style="44" hidden="1"/>
    <col min="11541" max="11546" width="11.42578125" style="44" hidden="1"/>
    <col min="11547" max="11547" width="7.140625" style="44" hidden="1"/>
    <col min="11548" max="11548" width="8" style="44" hidden="1"/>
    <col min="11549" max="11549" width="5.85546875" style="44" hidden="1"/>
    <col min="11550" max="11550" width="10.42578125" style="44" hidden="1"/>
    <col min="11551" max="11551" width="24.5703125" style="44" hidden="1"/>
    <col min="11552" max="11552" width="26.5703125" style="44" hidden="1"/>
    <col min="11553" max="11553" width="14.140625" style="44" hidden="1"/>
    <col min="11554" max="11554" width="16" style="44" hidden="1"/>
    <col min="11555" max="11558" width="11.42578125" style="44" hidden="1"/>
    <col min="11559" max="11559" width="13.7109375" style="44" hidden="1"/>
    <col min="11560" max="11560" width="15.42578125" style="44" hidden="1"/>
    <col min="11561" max="11777" width="11.42578125" style="44" hidden="1"/>
    <col min="11778" max="11778" width="2.85546875" style="44" hidden="1"/>
    <col min="11779" max="11779" width="27.42578125" style="44" hidden="1"/>
    <col min="11780" max="11780" width="6.5703125" style="44" hidden="1"/>
    <col min="11781" max="11781" width="9.28515625" style="44" hidden="1"/>
    <col min="11782" max="11782" width="8" style="44" hidden="1"/>
    <col min="11783" max="11783" width="12.140625" style="44" hidden="1"/>
    <col min="11784" max="11784" width="11" style="44" hidden="1"/>
    <col min="11785" max="11785" width="23.42578125" style="44" hidden="1"/>
    <col min="11786" max="11786" width="12.5703125" style="44" hidden="1"/>
    <col min="11787" max="11787" width="12.7109375" style="44" hidden="1"/>
    <col min="11788" max="11788" width="12.5703125" style="44" hidden="1"/>
    <col min="11789" max="11789" width="12.7109375" style="44" hidden="1"/>
    <col min="11790" max="11790" width="10" style="44" hidden="1"/>
    <col min="11791" max="11791" width="23.28515625" style="44" hidden="1"/>
    <col min="11792" max="11792" width="11.85546875" style="44" hidden="1"/>
    <col min="11793" max="11793" width="9.7109375" style="44" hidden="1"/>
    <col min="11794" max="11794" width="7" style="44" hidden="1"/>
    <col min="11795" max="11796" width="18.7109375" style="44" hidden="1"/>
    <col min="11797" max="11802" width="11.42578125" style="44" hidden="1"/>
    <col min="11803" max="11803" width="7.140625" style="44" hidden="1"/>
    <col min="11804" max="11804" width="8" style="44" hidden="1"/>
    <col min="11805" max="11805" width="5.85546875" style="44" hidden="1"/>
    <col min="11806" max="11806" width="10.42578125" style="44" hidden="1"/>
    <col min="11807" max="11807" width="24.5703125" style="44" hidden="1"/>
    <col min="11808" max="11808" width="26.5703125" style="44" hidden="1"/>
    <col min="11809" max="11809" width="14.140625" style="44" hidden="1"/>
    <col min="11810" max="11810" width="16" style="44" hidden="1"/>
    <col min="11811" max="11814" width="11.42578125" style="44" hidden="1"/>
    <col min="11815" max="11815" width="13.7109375" style="44" hidden="1"/>
    <col min="11816" max="11816" width="15.42578125" style="44" hidden="1"/>
    <col min="11817" max="12033" width="11.42578125" style="44" hidden="1"/>
    <col min="12034" max="12034" width="2.85546875" style="44" hidden="1"/>
    <col min="12035" max="12035" width="27.42578125" style="44" hidden="1"/>
    <col min="12036" max="12036" width="6.5703125" style="44" hidden="1"/>
    <col min="12037" max="12037" width="9.28515625" style="44" hidden="1"/>
    <col min="12038" max="12038" width="8" style="44" hidden="1"/>
    <col min="12039" max="12039" width="12.140625" style="44" hidden="1"/>
    <col min="12040" max="12040" width="11" style="44" hidden="1"/>
    <col min="12041" max="12041" width="23.42578125" style="44" hidden="1"/>
    <col min="12042" max="12042" width="12.5703125" style="44" hidden="1"/>
    <col min="12043" max="12043" width="12.7109375" style="44" hidden="1"/>
    <col min="12044" max="12044" width="12.5703125" style="44" hidden="1"/>
    <col min="12045" max="12045" width="12.7109375" style="44" hidden="1"/>
    <col min="12046" max="12046" width="10" style="44" hidden="1"/>
    <col min="12047" max="12047" width="23.28515625" style="44" hidden="1"/>
    <col min="12048" max="12048" width="11.85546875" style="44" hidden="1"/>
    <col min="12049" max="12049" width="9.7109375" style="44" hidden="1"/>
    <col min="12050" max="12050" width="7" style="44" hidden="1"/>
    <col min="12051" max="12052" width="18.7109375" style="44" hidden="1"/>
    <col min="12053" max="12058" width="11.42578125" style="44" hidden="1"/>
    <col min="12059" max="12059" width="7.140625" style="44" hidden="1"/>
    <col min="12060" max="12060" width="8" style="44" hidden="1"/>
    <col min="12061" max="12061" width="5.85546875" style="44" hidden="1"/>
    <col min="12062" max="12062" width="10.42578125" style="44" hidden="1"/>
    <col min="12063" max="12063" width="24.5703125" style="44" hidden="1"/>
    <col min="12064" max="12064" width="26.5703125" style="44" hidden="1"/>
    <col min="12065" max="12065" width="14.140625" style="44" hidden="1"/>
    <col min="12066" max="12066" width="16" style="44" hidden="1"/>
    <col min="12067" max="12070" width="11.42578125" style="44" hidden="1"/>
    <col min="12071" max="12071" width="13.7109375" style="44" hidden="1"/>
    <col min="12072" max="12072" width="15.42578125" style="44" hidden="1"/>
    <col min="12073" max="12289" width="11.42578125" style="44" hidden="1"/>
    <col min="12290" max="12290" width="2.85546875" style="44" hidden="1"/>
    <col min="12291" max="12291" width="27.42578125" style="44" hidden="1"/>
    <col min="12292" max="12292" width="6.5703125" style="44" hidden="1"/>
    <col min="12293" max="12293" width="9.28515625" style="44" hidden="1"/>
    <col min="12294" max="12294" width="8" style="44" hidden="1"/>
    <col min="12295" max="12295" width="12.140625" style="44" hidden="1"/>
    <col min="12296" max="12296" width="11" style="44" hidden="1"/>
    <col min="12297" max="12297" width="23.42578125" style="44" hidden="1"/>
    <col min="12298" max="12298" width="12.5703125" style="44" hidden="1"/>
    <col min="12299" max="12299" width="12.7109375" style="44" hidden="1"/>
    <col min="12300" max="12300" width="12.5703125" style="44" hidden="1"/>
    <col min="12301" max="12301" width="12.7109375" style="44" hidden="1"/>
    <col min="12302" max="12302" width="10" style="44" hidden="1"/>
    <col min="12303" max="12303" width="23.28515625" style="44" hidden="1"/>
    <col min="12304" max="12304" width="11.85546875" style="44" hidden="1"/>
    <col min="12305" max="12305" width="9.7109375" style="44" hidden="1"/>
    <col min="12306" max="12306" width="7" style="44" hidden="1"/>
    <col min="12307" max="12308" width="18.7109375" style="44" hidden="1"/>
    <col min="12309" max="12314" width="11.42578125" style="44" hidden="1"/>
    <col min="12315" max="12315" width="7.140625" style="44" hidden="1"/>
    <col min="12316" max="12316" width="8" style="44" hidden="1"/>
    <col min="12317" max="12317" width="5.85546875" style="44" hidden="1"/>
    <col min="12318" max="12318" width="10.42578125" style="44" hidden="1"/>
    <col min="12319" max="12319" width="24.5703125" style="44" hidden="1"/>
    <col min="12320" max="12320" width="26.5703125" style="44" hidden="1"/>
    <col min="12321" max="12321" width="14.140625" style="44" hidden="1"/>
    <col min="12322" max="12322" width="16" style="44" hidden="1"/>
    <col min="12323" max="12326" width="11.42578125" style="44" hidden="1"/>
    <col min="12327" max="12327" width="13.7109375" style="44" hidden="1"/>
    <col min="12328" max="12328" width="15.42578125" style="44" hidden="1"/>
    <col min="12329" max="12545" width="11.42578125" style="44" hidden="1"/>
    <col min="12546" max="12546" width="2.85546875" style="44" hidden="1"/>
    <col min="12547" max="12547" width="27.42578125" style="44" hidden="1"/>
    <col min="12548" max="12548" width="6.5703125" style="44" hidden="1"/>
    <col min="12549" max="12549" width="9.28515625" style="44" hidden="1"/>
    <col min="12550" max="12550" width="8" style="44" hidden="1"/>
    <col min="12551" max="12551" width="12.140625" style="44" hidden="1"/>
    <col min="12552" max="12552" width="11" style="44" hidden="1"/>
    <col min="12553" max="12553" width="23.42578125" style="44" hidden="1"/>
    <col min="12554" max="12554" width="12.5703125" style="44" hidden="1"/>
    <col min="12555" max="12555" width="12.7109375" style="44" hidden="1"/>
    <col min="12556" max="12556" width="12.5703125" style="44" hidden="1"/>
    <col min="12557" max="12557" width="12.7109375" style="44" hidden="1"/>
    <col min="12558" max="12558" width="10" style="44" hidden="1"/>
    <col min="12559" max="12559" width="23.28515625" style="44" hidden="1"/>
    <col min="12560" max="12560" width="11.85546875" style="44" hidden="1"/>
    <col min="12561" max="12561" width="9.7109375" style="44" hidden="1"/>
    <col min="12562" max="12562" width="7" style="44" hidden="1"/>
    <col min="12563" max="12564" width="18.7109375" style="44" hidden="1"/>
    <col min="12565" max="12570" width="11.42578125" style="44" hidden="1"/>
    <col min="12571" max="12571" width="7.140625" style="44" hidden="1"/>
    <col min="12572" max="12572" width="8" style="44" hidden="1"/>
    <col min="12573" max="12573" width="5.85546875" style="44" hidden="1"/>
    <col min="12574" max="12574" width="10.42578125" style="44" hidden="1"/>
    <col min="12575" max="12575" width="24.5703125" style="44" hidden="1"/>
    <col min="12576" max="12576" width="26.5703125" style="44" hidden="1"/>
    <col min="12577" max="12577" width="14.140625" style="44" hidden="1"/>
    <col min="12578" max="12578" width="16" style="44" hidden="1"/>
    <col min="12579" max="12582" width="11.42578125" style="44" hidden="1"/>
    <col min="12583" max="12583" width="13.7109375" style="44" hidden="1"/>
    <col min="12584" max="12584" width="15.42578125" style="44" hidden="1"/>
    <col min="12585" max="12801" width="11.42578125" style="44" hidden="1"/>
    <col min="12802" max="12802" width="2.85546875" style="44" hidden="1"/>
    <col min="12803" max="12803" width="27.42578125" style="44" hidden="1"/>
    <col min="12804" max="12804" width="6.5703125" style="44" hidden="1"/>
    <col min="12805" max="12805" width="9.28515625" style="44" hidden="1"/>
    <col min="12806" max="12806" width="8" style="44" hidden="1"/>
    <col min="12807" max="12807" width="12.140625" style="44" hidden="1"/>
    <col min="12808" max="12808" width="11" style="44" hidden="1"/>
    <col min="12809" max="12809" width="23.42578125" style="44" hidden="1"/>
    <col min="12810" max="12810" width="12.5703125" style="44" hidden="1"/>
    <col min="12811" max="12811" width="12.7109375" style="44" hidden="1"/>
    <col min="12812" max="12812" width="12.5703125" style="44" hidden="1"/>
    <col min="12813" max="12813" width="12.7109375" style="44" hidden="1"/>
    <col min="12814" max="12814" width="10" style="44" hidden="1"/>
    <col min="12815" max="12815" width="23.28515625" style="44" hidden="1"/>
    <col min="12816" max="12816" width="11.85546875" style="44" hidden="1"/>
    <col min="12817" max="12817" width="9.7109375" style="44" hidden="1"/>
    <col min="12818" max="12818" width="7" style="44" hidden="1"/>
    <col min="12819" max="12820" width="18.7109375" style="44" hidden="1"/>
    <col min="12821" max="12826" width="11.42578125" style="44" hidden="1"/>
    <col min="12827" max="12827" width="7.140625" style="44" hidden="1"/>
    <col min="12828" max="12828" width="8" style="44" hidden="1"/>
    <col min="12829" max="12829" width="5.85546875" style="44" hidden="1"/>
    <col min="12830" max="12830" width="10.42578125" style="44" hidden="1"/>
    <col min="12831" max="12831" width="24.5703125" style="44" hidden="1"/>
    <col min="12832" max="12832" width="26.5703125" style="44" hidden="1"/>
    <col min="12833" max="12833" width="14.140625" style="44" hidden="1"/>
    <col min="12834" max="12834" width="16" style="44" hidden="1"/>
    <col min="12835" max="12838" width="11.42578125" style="44" hidden="1"/>
    <col min="12839" max="12839" width="13.7109375" style="44" hidden="1"/>
    <col min="12840" max="12840" width="15.42578125" style="44" hidden="1"/>
    <col min="12841" max="13057" width="11.42578125" style="44" hidden="1"/>
    <col min="13058" max="13058" width="2.85546875" style="44" hidden="1"/>
    <col min="13059" max="13059" width="27.42578125" style="44" hidden="1"/>
    <col min="13060" max="13060" width="6.5703125" style="44" hidden="1"/>
    <col min="13061" max="13061" width="9.28515625" style="44" hidden="1"/>
    <col min="13062" max="13062" width="8" style="44" hidden="1"/>
    <col min="13063" max="13063" width="12.140625" style="44" hidden="1"/>
    <col min="13064" max="13064" width="11" style="44" hidden="1"/>
    <col min="13065" max="13065" width="23.42578125" style="44" hidden="1"/>
    <col min="13066" max="13066" width="12.5703125" style="44" hidden="1"/>
    <col min="13067" max="13067" width="12.7109375" style="44" hidden="1"/>
    <col min="13068" max="13068" width="12.5703125" style="44" hidden="1"/>
    <col min="13069" max="13069" width="12.7109375" style="44" hidden="1"/>
    <col min="13070" max="13070" width="10" style="44" hidden="1"/>
    <col min="13071" max="13071" width="23.28515625" style="44" hidden="1"/>
    <col min="13072" max="13072" width="11.85546875" style="44" hidden="1"/>
    <col min="13073" max="13073" width="9.7109375" style="44" hidden="1"/>
    <col min="13074" max="13074" width="7" style="44" hidden="1"/>
    <col min="13075" max="13076" width="18.7109375" style="44" hidden="1"/>
    <col min="13077" max="13082" width="11.42578125" style="44" hidden="1"/>
    <col min="13083" max="13083" width="7.140625" style="44" hidden="1"/>
    <col min="13084" max="13084" width="8" style="44" hidden="1"/>
    <col min="13085" max="13085" width="5.85546875" style="44" hidden="1"/>
    <col min="13086" max="13086" width="10.42578125" style="44" hidden="1"/>
    <col min="13087" max="13087" width="24.5703125" style="44" hidden="1"/>
    <col min="13088" max="13088" width="26.5703125" style="44" hidden="1"/>
    <col min="13089" max="13089" width="14.140625" style="44" hidden="1"/>
    <col min="13090" max="13090" width="16" style="44" hidden="1"/>
    <col min="13091" max="13094" width="11.42578125" style="44" hidden="1"/>
    <col min="13095" max="13095" width="13.7109375" style="44" hidden="1"/>
    <col min="13096" max="13096" width="15.42578125" style="44" hidden="1"/>
    <col min="13097" max="13313" width="11.42578125" style="44" hidden="1"/>
    <col min="13314" max="13314" width="2.85546875" style="44" hidden="1"/>
    <col min="13315" max="13315" width="27.42578125" style="44" hidden="1"/>
    <col min="13316" max="13316" width="6.5703125" style="44" hidden="1"/>
    <col min="13317" max="13317" width="9.28515625" style="44" hidden="1"/>
    <col min="13318" max="13318" width="8" style="44" hidden="1"/>
    <col min="13319" max="13319" width="12.140625" style="44" hidden="1"/>
    <col min="13320" max="13320" width="11" style="44" hidden="1"/>
    <col min="13321" max="13321" width="23.42578125" style="44" hidden="1"/>
    <col min="13322" max="13322" width="12.5703125" style="44" hidden="1"/>
    <col min="13323" max="13323" width="12.7109375" style="44" hidden="1"/>
    <col min="13324" max="13324" width="12.5703125" style="44" hidden="1"/>
    <col min="13325" max="13325" width="12.7109375" style="44" hidden="1"/>
    <col min="13326" max="13326" width="10" style="44" hidden="1"/>
    <col min="13327" max="13327" width="23.28515625" style="44" hidden="1"/>
    <col min="13328" max="13328" width="11.85546875" style="44" hidden="1"/>
    <col min="13329" max="13329" width="9.7109375" style="44" hidden="1"/>
    <col min="13330" max="13330" width="7" style="44" hidden="1"/>
    <col min="13331" max="13332" width="18.7109375" style="44" hidden="1"/>
    <col min="13333" max="13338" width="11.42578125" style="44" hidden="1"/>
    <col min="13339" max="13339" width="7.140625" style="44" hidden="1"/>
    <col min="13340" max="13340" width="8" style="44" hidden="1"/>
    <col min="13341" max="13341" width="5.85546875" style="44" hidden="1"/>
    <col min="13342" max="13342" width="10.42578125" style="44" hidden="1"/>
    <col min="13343" max="13343" width="24.5703125" style="44" hidden="1"/>
    <col min="13344" max="13344" width="26.5703125" style="44" hidden="1"/>
    <col min="13345" max="13345" width="14.140625" style="44" hidden="1"/>
    <col min="13346" max="13346" width="16" style="44" hidden="1"/>
    <col min="13347" max="13350" width="11.42578125" style="44" hidden="1"/>
    <col min="13351" max="13351" width="13.7109375" style="44" hidden="1"/>
    <col min="13352" max="13352" width="15.42578125" style="44" hidden="1"/>
    <col min="13353" max="13569" width="11.42578125" style="44" hidden="1"/>
    <col min="13570" max="13570" width="2.85546875" style="44" hidden="1"/>
    <col min="13571" max="13571" width="27.42578125" style="44" hidden="1"/>
    <col min="13572" max="13572" width="6.5703125" style="44" hidden="1"/>
    <col min="13573" max="13573" width="9.28515625" style="44" hidden="1"/>
    <col min="13574" max="13574" width="8" style="44" hidden="1"/>
    <col min="13575" max="13575" width="12.140625" style="44" hidden="1"/>
    <col min="13576" max="13576" width="11" style="44" hidden="1"/>
    <col min="13577" max="13577" width="23.42578125" style="44" hidden="1"/>
    <col min="13578" max="13578" width="12.5703125" style="44" hidden="1"/>
    <col min="13579" max="13579" width="12.7109375" style="44" hidden="1"/>
    <col min="13580" max="13580" width="12.5703125" style="44" hidden="1"/>
    <col min="13581" max="13581" width="12.7109375" style="44" hidden="1"/>
    <col min="13582" max="13582" width="10" style="44" hidden="1"/>
    <col min="13583" max="13583" width="23.28515625" style="44" hidden="1"/>
    <col min="13584" max="13584" width="11.85546875" style="44" hidden="1"/>
    <col min="13585" max="13585" width="9.7109375" style="44" hidden="1"/>
    <col min="13586" max="13586" width="7" style="44" hidden="1"/>
    <col min="13587" max="13588" width="18.7109375" style="44" hidden="1"/>
    <col min="13589" max="13594" width="11.42578125" style="44" hidden="1"/>
    <col min="13595" max="13595" width="7.140625" style="44" hidden="1"/>
    <col min="13596" max="13596" width="8" style="44" hidden="1"/>
    <col min="13597" max="13597" width="5.85546875" style="44" hidden="1"/>
    <col min="13598" max="13598" width="10.42578125" style="44" hidden="1"/>
    <col min="13599" max="13599" width="24.5703125" style="44" hidden="1"/>
    <col min="13600" max="13600" width="26.5703125" style="44" hidden="1"/>
    <col min="13601" max="13601" width="14.140625" style="44" hidden="1"/>
    <col min="13602" max="13602" width="16" style="44" hidden="1"/>
    <col min="13603" max="13606" width="11.42578125" style="44" hidden="1"/>
    <col min="13607" max="13607" width="13.7109375" style="44" hidden="1"/>
    <col min="13608" max="13608" width="15.42578125" style="44" hidden="1"/>
    <col min="13609" max="13825" width="11.42578125" style="44" hidden="1"/>
    <col min="13826" max="13826" width="2.85546875" style="44" hidden="1"/>
    <col min="13827" max="13827" width="27.42578125" style="44" hidden="1"/>
    <col min="13828" max="13828" width="6.5703125" style="44" hidden="1"/>
    <col min="13829" max="13829" width="9.28515625" style="44" hidden="1"/>
    <col min="13830" max="13830" width="8" style="44" hidden="1"/>
    <col min="13831" max="13831" width="12.140625" style="44" hidden="1"/>
    <col min="13832" max="13832" width="11" style="44" hidden="1"/>
    <col min="13833" max="13833" width="23.42578125" style="44" hidden="1"/>
    <col min="13834" max="13834" width="12.5703125" style="44" hidden="1"/>
    <col min="13835" max="13835" width="12.7109375" style="44" hidden="1"/>
    <col min="13836" max="13836" width="12.5703125" style="44" hidden="1"/>
    <col min="13837" max="13837" width="12.7109375" style="44" hidden="1"/>
    <col min="13838" max="13838" width="10" style="44" hidden="1"/>
    <col min="13839" max="13839" width="23.28515625" style="44" hidden="1"/>
    <col min="13840" max="13840" width="11.85546875" style="44" hidden="1"/>
    <col min="13841" max="13841" width="9.7109375" style="44" hidden="1"/>
    <col min="13842" max="13842" width="7" style="44" hidden="1"/>
    <col min="13843" max="13844" width="18.7109375" style="44" hidden="1"/>
    <col min="13845" max="13850" width="11.42578125" style="44" hidden="1"/>
    <col min="13851" max="13851" width="7.140625" style="44" hidden="1"/>
    <col min="13852" max="13852" width="8" style="44" hidden="1"/>
    <col min="13853" max="13853" width="5.85546875" style="44" hidden="1"/>
    <col min="13854" max="13854" width="10.42578125" style="44" hidden="1"/>
    <col min="13855" max="13855" width="24.5703125" style="44" hidden="1"/>
    <col min="13856" max="13856" width="26.5703125" style="44" hidden="1"/>
    <col min="13857" max="13857" width="14.140625" style="44" hidden="1"/>
    <col min="13858" max="13858" width="16" style="44" hidden="1"/>
    <col min="13859" max="13862" width="11.42578125" style="44" hidden="1"/>
    <col min="13863" max="13863" width="13.7109375" style="44" hidden="1"/>
    <col min="13864" max="13864" width="15.42578125" style="44" hidden="1"/>
    <col min="13865" max="14081" width="11.42578125" style="44" hidden="1"/>
    <col min="14082" max="14082" width="2.85546875" style="44" hidden="1"/>
    <col min="14083" max="14083" width="27.42578125" style="44" hidden="1"/>
    <col min="14084" max="14084" width="6.5703125" style="44" hidden="1"/>
    <col min="14085" max="14085" width="9.28515625" style="44" hidden="1"/>
    <col min="14086" max="14086" width="8" style="44" hidden="1"/>
    <col min="14087" max="14087" width="12.140625" style="44" hidden="1"/>
    <col min="14088" max="14088" width="11" style="44" hidden="1"/>
    <col min="14089" max="14089" width="23.42578125" style="44" hidden="1"/>
    <col min="14090" max="14090" width="12.5703125" style="44" hidden="1"/>
    <col min="14091" max="14091" width="12.7109375" style="44" hidden="1"/>
    <col min="14092" max="14092" width="12.5703125" style="44" hidden="1"/>
    <col min="14093" max="14093" width="12.7109375" style="44" hidden="1"/>
    <col min="14094" max="14094" width="10" style="44" hidden="1"/>
    <col min="14095" max="14095" width="23.28515625" style="44" hidden="1"/>
    <col min="14096" max="14096" width="11.85546875" style="44" hidden="1"/>
    <col min="14097" max="14097" width="9.7109375" style="44" hidden="1"/>
    <col min="14098" max="14098" width="7" style="44" hidden="1"/>
    <col min="14099" max="14100" width="18.7109375" style="44" hidden="1"/>
    <col min="14101" max="14106" width="11.42578125" style="44" hidden="1"/>
    <col min="14107" max="14107" width="7.140625" style="44" hidden="1"/>
    <col min="14108" max="14108" width="8" style="44" hidden="1"/>
    <col min="14109" max="14109" width="5.85546875" style="44" hidden="1"/>
    <col min="14110" max="14110" width="10.42578125" style="44" hidden="1"/>
    <col min="14111" max="14111" width="24.5703125" style="44" hidden="1"/>
    <col min="14112" max="14112" width="26.5703125" style="44" hidden="1"/>
    <col min="14113" max="14113" width="14.140625" style="44" hidden="1"/>
    <col min="14114" max="14114" width="16" style="44" hidden="1"/>
    <col min="14115" max="14118" width="11.42578125" style="44" hidden="1"/>
    <col min="14119" max="14119" width="13.7109375" style="44" hidden="1"/>
    <col min="14120" max="14120" width="15.42578125" style="44" hidden="1"/>
    <col min="14121" max="14337" width="11.42578125" style="44" hidden="1"/>
    <col min="14338" max="14338" width="2.85546875" style="44" hidden="1"/>
    <col min="14339" max="14339" width="27.42578125" style="44" hidden="1"/>
    <col min="14340" max="14340" width="6.5703125" style="44" hidden="1"/>
    <col min="14341" max="14341" width="9.28515625" style="44" hidden="1"/>
    <col min="14342" max="14342" width="8" style="44" hidden="1"/>
    <col min="14343" max="14343" width="12.140625" style="44" hidden="1"/>
    <col min="14344" max="14344" width="11" style="44" hidden="1"/>
    <col min="14345" max="14345" width="23.42578125" style="44" hidden="1"/>
    <col min="14346" max="14346" width="12.5703125" style="44" hidden="1"/>
    <col min="14347" max="14347" width="12.7109375" style="44" hidden="1"/>
    <col min="14348" max="14348" width="12.5703125" style="44" hidden="1"/>
    <col min="14349" max="14349" width="12.7109375" style="44" hidden="1"/>
    <col min="14350" max="14350" width="10" style="44" hidden="1"/>
    <col min="14351" max="14351" width="23.28515625" style="44" hidden="1"/>
    <col min="14352" max="14352" width="11.85546875" style="44" hidden="1"/>
    <col min="14353" max="14353" width="9.7109375" style="44" hidden="1"/>
    <col min="14354" max="14354" width="7" style="44" hidden="1"/>
    <col min="14355" max="14356" width="18.7109375" style="44" hidden="1"/>
    <col min="14357" max="14362" width="11.42578125" style="44" hidden="1"/>
    <col min="14363" max="14363" width="7.140625" style="44" hidden="1"/>
    <col min="14364" max="14364" width="8" style="44" hidden="1"/>
    <col min="14365" max="14365" width="5.85546875" style="44" hidden="1"/>
    <col min="14366" max="14366" width="10.42578125" style="44" hidden="1"/>
    <col min="14367" max="14367" width="24.5703125" style="44" hidden="1"/>
    <col min="14368" max="14368" width="26.5703125" style="44" hidden="1"/>
    <col min="14369" max="14369" width="14.140625" style="44" hidden="1"/>
    <col min="14370" max="14370" width="16" style="44" hidden="1"/>
    <col min="14371" max="14374" width="11.42578125" style="44" hidden="1"/>
    <col min="14375" max="14375" width="13.7109375" style="44" hidden="1"/>
    <col min="14376" max="14376" width="15.42578125" style="44" hidden="1"/>
    <col min="14377" max="14593" width="11.42578125" style="44" hidden="1"/>
    <col min="14594" max="14594" width="2.85546875" style="44" hidden="1"/>
    <col min="14595" max="14595" width="27.42578125" style="44" hidden="1"/>
    <col min="14596" max="14596" width="6.5703125" style="44" hidden="1"/>
    <col min="14597" max="14597" width="9.28515625" style="44" hidden="1"/>
    <col min="14598" max="14598" width="8" style="44" hidden="1"/>
    <col min="14599" max="14599" width="12.140625" style="44" hidden="1"/>
    <col min="14600" max="14600" width="11" style="44" hidden="1"/>
    <col min="14601" max="14601" width="23.42578125" style="44" hidden="1"/>
    <col min="14602" max="14602" width="12.5703125" style="44" hidden="1"/>
    <col min="14603" max="14603" width="12.7109375" style="44" hidden="1"/>
    <col min="14604" max="14604" width="12.5703125" style="44" hidden="1"/>
    <col min="14605" max="14605" width="12.7109375" style="44" hidden="1"/>
    <col min="14606" max="14606" width="10" style="44" hidden="1"/>
    <col min="14607" max="14607" width="23.28515625" style="44" hidden="1"/>
    <col min="14608" max="14608" width="11.85546875" style="44" hidden="1"/>
    <col min="14609" max="14609" width="9.7109375" style="44" hidden="1"/>
    <col min="14610" max="14610" width="7" style="44" hidden="1"/>
    <col min="14611" max="14612" width="18.7109375" style="44" hidden="1"/>
    <col min="14613" max="14618" width="11.42578125" style="44" hidden="1"/>
    <col min="14619" max="14619" width="7.140625" style="44" hidden="1"/>
    <col min="14620" max="14620" width="8" style="44" hidden="1"/>
    <col min="14621" max="14621" width="5.85546875" style="44" hidden="1"/>
    <col min="14622" max="14622" width="10.42578125" style="44" hidden="1"/>
    <col min="14623" max="14623" width="24.5703125" style="44" hidden="1"/>
    <col min="14624" max="14624" width="26.5703125" style="44" hidden="1"/>
    <col min="14625" max="14625" width="14.140625" style="44" hidden="1"/>
    <col min="14626" max="14626" width="16" style="44" hidden="1"/>
    <col min="14627" max="14630" width="11.42578125" style="44" hidden="1"/>
    <col min="14631" max="14631" width="13.7109375" style="44" hidden="1"/>
    <col min="14632" max="14632" width="15.42578125" style="44" hidden="1"/>
    <col min="14633" max="14849" width="11.42578125" style="44" hidden="1"/>
    <col min="14850" max="14850" width="2.85546875" style="44" hidden="1"/>
    <col min="14851" max="14851" width="27.42578125" style="44" hidden="1"/>
    <col min="14852" max="14852" width="6.5703125" style="44" hidden="1"/>
    <col min="14853" max="14853" width="9.28515625" style="44" hidden="1"/>
    <col min="14854" max="14854" width="8" style="44" hidden="1"/>
    <col min="14855" max="14855" width="12.140625" style="44" hidden="1"/>
    <col min="14856" max="14856" width="11" style="44" hidden="1"/>
    <col min="14857" max="14857" width="23.42578125" style="44" hidden="1"/>
    <col min="14858" max="14858" width="12.5703125" style="44" hidden="1"/>
    <col min="14859" max="14859" width="12.7109375" style="44" hidden="1"/>
    <col min="14860" max="14860" width="12.5703125" style="44" hidden="1"/>
    <col min="14861" max="14861" width="12.7109375" style="44" hidden="1"/>
    <col min="14862" max="14862" width="10" style="44" hidden="1"/>
    <col min="14863" max="14863" width="23.28515625" style="44" hidden="1"/>
    <col min="14864" max="14864" width="11.85546875" style="44" hidden="1"/>
    <col min="14865" max="14865" width="9.7109375" style="44" hidden="1"/>
    <col min="14866" max="14866" width="7" style="44" hidden="1"/>
    <col min="14867" max="14868" width="18.7109375" style="44" hidden="1"/>
    <col min="14869" max="14874" width="11.42578125" style="44" hidden="1"/>
    <col min="14875" max="14875" width="7.140625" style="44" hidden="1"/>
    <col min="14876" max="14876" width="8" style="44" hidden="1"/>
    <col min="14877" max="14877" width="5.85546875" style="44" hidden="1"/>
    <col min="14878" max="14878" width="10.42578125" style="44" hidden="1"/>
    <col min="14879" max="14879" width="24.5703125" style="44" hidden="1"/>
    <col min="14880" max="14880" width="26.5703125" style="44" hidden="1"/>
    <col min="14881" max="14881" width="14.140625" style="44" hidden="1"/>
    <col min="14882" max="14882" width="16" style="44" hidden="1"/>
    <col min="14883" max="14886" width="11.42578125" style="44" hidden="1"/>
    <col min="14887" max="14887" width="13.7109375" style="44" hidden="1"/>
    <col min="14888" max="14888" width="15.42578125" style="44" hidden="1"/>
    <col min="14889" max="15105" width="11.42578125" style="44" hidden="1"/>
    <col min="15106" max="15106" width="2.85546875" style="44" hidden="1"/>
    <col min="15107" max="15107" width="27.42578125" style="44" hidden="1"/>
    <col min="15108" max="15108" width="6.5703125" style="44" hidden="1"/>
    <col min="15109" max="15109" width="9.28515625" style="44" hidden="1"/>
    <col min="15110" max="15110" width="8" style="44" hidden="1"/>
    <col min="15111" max="15111" width="12.140625" style="44" hidden="1"/>
    <col min="15112" max="15112" width="11" style="44" hidden="1"/>
    <col min="15113" max="15113" width="23.42578125" style="44" hidden="1"/>
    <col min="15114" max="15114" width="12.5703125" style="44" hidden="1"/>
    <col min="15115" max="15115" width="12.7109375" style="44" hidden="1"/>
    <col min="15116" max="15116" width="12.5703125" style="44" hidden="1"/>
    <col min="15117" max="15117" width="12.7109375" style="44" hidden="1"/>
    <col min="15118" max="15118" width="10" style="44" hidden="1"/>
    <col min="15119" max="15119" width="23.28515625" style="44" hidden="1"/>
    <col min="15120" max="15120" width="11.85546875" style="44" hidden="1"/>
    <col min="15121" max="15121" width="9.7109375" style="44" hidden="1"/>
    <col min="15122" max="15122" width="7" style="44" hidden="1"/>
    <col min="15123" max="15124" width="18.7109375" style="44" hidden="1"/>
    <col min="15125" max="15130" width="11.42578125" style="44" hidden="1"/>
    <col min="15131" max="15131" width="7.140625" style="44" hidden="1"/>
    <col min="15132" max="15132" width="8" style="44" hidden="1"/>
    <col min="15133" max="15133" width="5.85546875" style="44" hidden="1"/>
    <col min="15134" max="15134" width="10.42578125" style="44" hidden="1"/>
    <col min="15135" max="15135" width="24.5703125" style="44" hidden="1"/>
    <col min="15136" max="15136" width="26.5703125" style="44" hidden="1"/>
    <col min="15137" max="15137" width="14.140625" style="44" hidden="1"/>
    <col min="15138" max="15138" width="16" style="44" hidden="1"/>
    <col min="15139" max="15142" width="11.42578125" style="44" hidden="1"/>
    <col min="15143" max="15143" width="13.7109375" style="44" hidden="1"/>
    <col min="15144" max="15144" width="15.42578125" style="44" hidden="1"/>
    <col min="15145" max="15361" width="11.42578125" style="44" hidden="1"/>
    <col min="15362" max="15362" width="2.85546875" style="44" hidden="1"/>
    <col min="15363" max="15363" width="27.42578125" style="44" hidden="1"/>
    <col min="15364" max="15364" width="6.5703125" style="44" hidden="1"/>
    <col min="15365" max="15365" width="9.28515625" style="44" hidden="1"/>
    <col min="15366" max="15366" width="8" style="44" hidden="1"/>
    <col min="15367" max="15367" width="12.140625" style="44" hidden="1"/>
    <col min="15368" max="15368" width="11" style="44" hidden="1"/>
    <col min="15369" max="15369" width="23.42578125" style="44" hidden="1"/>
    <col min="15370" max="15370" width="12.5703125" style="44" hidden="1"/>
    <col min="15371" max="15371" width="12.7109375" style="44" hidden="1"/>
    <col min="15372" max="15372" width="12.5703125" style="44" hidden="1"/>
    <col min="15373" max="15373" width="12.7109375" style="44" hidden="1"/>
    <col min="15374" max="15374" width="10" style="44" hidden="1"/>
    <col min="15375" max="15375" width="23.28515625" style="44" hidden="1"/>
    <col min="15376" max="15376" width="11.85546875" style="44" hidden="1"/>
    <col min="15377" max="15377" width="9.7109375" style="44" hidden="1"/>
    <col min="15378" max="15378" width="7" style="44" hidden="1"/>
    <col min="15379" max="15380" width="18.7109375" style="44" hidden="1"/>
    <col min="15381" max="15386" width="11.42578125" style="44" hidden="1"/>
    <col min="15387" max="15387" width="7.140625" style="44" hidden="1"/>
    <col min="15388" max="15388" width="8" style="44" hidden="1"/>
    <col min="15389" max="15389" width="5.85546875" style="44" hidden="1"/>
    <col min="15390" max="15390" width="10.42578125" style="44" hidden="1"/>
    <col min="15391" max="15391" width="24.5703125" style="44" hidden="1"/>
    <col min="15392" max="15392" width="26.5703125" style="44" hidden="1"/>
    <col min="15393" max="15393" width="14.140625" style="44" hidden="1"/>
    <col min="15394" max="15394" width="16" style="44" hidden="1"/>
    <col min="15395" max="15398" width="11.42578125" style="44" hidden="1"/>
    <col min="15399" max="15399" width="13.7109375" style="44" hidden="1"/>
    <col min="15400" max="15400" width="15.42578125" style="44" hidden="1"/>
    <col min="15401" max="15617" width="11.42578125" style="44" hidden="1"/>
    <col min="15618" max="15618" width="2.85546875" style="44" hidden="1"/>
    <col min="15619" max="15619" width="27.42578125" style="44" hidden="1"/>
    <col min="15620" max="15620" width="6.5703125" style="44" hidden="1"/>
    <col min="15621" max="15621" width="9.28515625" style="44" hidden="1"/>
    <col min="15622" max="15622" width="8" style="44" hidden="1"/>
    <col min="15623" max="15623" width="12.140625" style="44" hidden="1"/>
    <col min="15624" max="15624" width="11" style="44" hidden="1"/>
    <col min="15625" max="15625" width="23.42578125" style="44" hidden="1"/>
    <col min="15626" max="15626" width="12.5703125" style="44" hidden="1"/>
    <col min="15627" max="15627" width="12.7109375" style="44" hidden="1"/>
    <col min="15628" max="15628" width="12.5703125" style="44" hidden="1"/>
    <col min="15629" max="15629" width="12.7109375" style="44" hidden="1"/>
    <col min="15630" max="15630" width="10" style="44" hidden="1"/>
    <col min="15631" max="15631" width="23.28515625" style="44" hidden="1"/>
    <col min="15632" max="15632" width="11.85546875" style="44" hidden="1"/>
    <col min="15633" max="15633" width="9.7109375" style="44" hidden="1"/>
    <col min="15634" max="15634" width="7" style="44" hidden="1"/>
    <col min="15635" max="15636" width="18.7109375" style="44" hidden="1"/>
    <col min="15637" max="15642" width="11.42578125" style="44" hidden="1"/>
    <col min="15643" max="15643" width="7.140625" style="44" hidden="1"/>
    <col min="15644" max="15644" width="8" style="44" hidden="1"/>
    <col min="15645" max="15645" width="5.85546875" style="44" hidden="1"/>
    <col min="15646" max="15646" width="10.42578125" style="44" hidden="1"/>
    <col min="15647" max="15647" width="24.5703125" style="44" hidden="1"/>
    <col min="15648" max="15648" width="26.5703125" style="44" hidden="1"/>
    <col min="15649" max="15649" width="14.140625" style="44" hidden="1"/>
    <col min="15650" max="15650" width="16" style="44" hidden="1"/>
    <col min="15651" max="15654" width="11.42578125" style="44" hidden="1"/>
    <col min="15655" max="15655" width="13.7109375" style="44" hidden="1"/>
    <col min="15656" max="15656" width="15.42578125" style="44" hidden="1"/>
    <col min="15657" max="15873" width="11.42578125" style="44" hidden="1"/>
    <col min="15874" max="15874" width="2.85546875" style="44" hidden="1"/>
    <col min="15875" max="15875" width="27.42578125" style="44" hidden="1"/>
    <col min="15876" max="15876" width="6.5703125" style="44" hidden="1"/>
    <col min="15877" max="15877" width="9.28515625" style="44" hidden="1"/>
    <col min="15878" max="15878" width="8" style="44" hidden="1"/>
    <col min="15879" max="15879" width="12.140625" style="44" hidden="1"/>
    <col min="15880" max="15880" width="11" style="44" hidden="1"/>
    <col min="15881" max="15881" width="23.42578125" style="44" hidden="1"/>
    <col min="15882" max="15882" width="12.5703125" style="44" hidden="1"/>
    <col min="15883" max="15883" width="12.7109375" style="44" hidden="1"/>
    <col min="15884" max="15884" width="12.5703125" style="44" hidden="1"/>
    <col min="15885" max="15885" width="12.7109375" style="44" hidden="1"/>
    <col min="15886" max="15886" width="10" style="44" hidden="1"/>
    <col min="15887" max="15887" width="23.28515625" style="44" hidden="1"/>
    <col min="15888" max="15888" width="11.85546875" style="44" hidden="1"/>
    <col min="15889" max="15889" width="9.7109375" style="44" hidden="1"/>
    <col min="15890" max="15890" width="7" style="44" hidden="1"/>
    <col min="15891" max="15892" width="18.7109375" style="44" hidden="1"/>
    <col min="15893" max="15898" width="11.42578125" style="44" hidden="1"/>
    <col min="15899" max="15899" width="7.140625" style="44" hidden="1"/>
    <col min="15900" max="15900" width="8" style="44" hidden="1"/>
    <col min="15901" max="15901" width="5.85546875" style="44" hidden="1"/>
    <col min="15902" max="15902" width="10.42578125" style="44" hidden="1"/>
    <col min="15903" max="15903" width="24.5703125" style="44" hidden="1"/>
    <col min="15904" max="15904" width="26.5703125" style="44" hidden="1"/>
    <col min="15905" max="15905" width="14.140625" style="44" hidden="1"/>
    <col min="15906" max="15906" width="16" style="44" hidden="1"/>
    <col min="15907" max="15910" width="11.42578125" style="44" hidden="1"/>
    <col min="15911" max="15911" width="13.7109375" style="44" hidden="1"/>
    <col min="15912" max="15912" width="15.42578125" style="44" hidden="1"/>
    <col min="15913" max="16129" width="11.42578125" style="44" hidden="1"/>
    <col min="16130" max="16130" width="2.85546875" style="44" hidden="1"/>
    <col min="16131" max="16131" width="27.42578125" style="44" hidden="1"/>
    <col min="16132" max="16132" width="6.5703125" style="44" hidden="1"/>
    <col min="16133" max="16133" width="9.28515625" style="44" hidden="1"/>
    <col min="16134" max="16134" width="8" style="44" hidden="1"/>
    <col min="16135" max="16135" width="12.140625" style="44" hidden="1"/>
    <col min="16136" max="16136" width="11" style="44" hidden="1"/>
    <col min="16137" max="16137" width="23.42578125" style="44" hidden="1"/>
    <col min="16138" max="16138" width="12.5703125" style="44" hidden="1"/>
    <col min="16139" max="16139" width="12.7109375" style="44" hidden="1"/>
    <col min="16140" max="16140" width="12.5703125" style="44" hidden="1"/>
    <col min="16141" max="16141" width="12.7109375" style="44" hidden="1"/>
    <col min="16142" max="16142" width="10" style="44" hidden="1"/>
    <col min="16143" max="16143" width="23.28515625" style="44" hidden="1"/>
    <col min="16144" max="16144" width="11.85546875" style="44" hidden="1"/>
    <col min="16145" max="16145" width="9.7109375" style="44" hidden="1"/>
    <col min="16146" max="16146" width="7" style="44" hidden="1"/>
    <col min="16147" max="16148" width="18.7109375" style="44" hidden="1"/>
    <col min="16149" max="16154" width="11.42578125" style="44" hidden="1"/>
    <col min="16155" max="16155" width="7.140625" style="44" hidden="1"/>
    <col min="16156" max="16156" width="8" style="44" hidden="1"/>
    <col min="16157" max="16157" width="5.85546875" style="44" hidden="1"/>
    <col min="16158" max="16158" width="10.42578125" style="44" hidden="1"/>
    <col min="16159" max="16159" width="24.5703125" style="44" hidden="1"/>
    <col min="16160" max="16160" width="26.5703125" style="44" hidden="1"/>
    <col min="16161" max="16161" width="14.140625" style="44" hidden="1"/>
    <col min="16162" max="16162" width="16" style="44" hidden="1"/>
    <col min="16163" max="16166" width="11.42578125" style="44" hidden="1"/>
    <col min="16167" max="16167" width="13.7109375" style="44" hidden="1"/>
    <col min="16168" max="16174" width="15.42578125" style="44" hidden="1"/>
    <col min="16175" max="16384" width="11.42578125" style="44" hidden="1"/>
  </cols>
  <sheetData>
    <row r="1" spans="2:22" x14ac:dyDescent="0.2">
      <c r="B1" s="297"/>
      <c r="C1" s="297"/>
      <c r="D1" s="297"/>
      <c r="E1" s="297"/>
      <c r="F1" s="297"/>
      <c r="G1" s="297"/>
      <c r="H1" s="297"/>
      <c r="I1" s="297"/>
      <c r="J1" s="297"/>
      <c r="K1" s="297"/>
      <c r="L1" s="297"/>
      <c r="M1" s="297"/>
      <c r="N1" s="297"/>
      <c r="O1" s="297"/>
      <c r="P1" s="297"/>
      <c r="Q1" s="297"/>
      <c r="R1" s="134"/>
      <c r="S1" s="172"/>
    </row>
    <row r="2" spans="2:22" ht="18.75" thickBot="1" x14ac:dyDescent="0.3">
      <c r="B2" s="504" t="s">
        <v>582</v>
      </c>
      <c r="C2" s="504"/>
      <c r="D2" s="504"/>
      <c r="E2" s="504"/>
      <c r="F2" s="504"/>
      <c r="G2" s="297"/>
      <c r="H2" s="297"/>
      <c r="I2" s="297"/>
      <c r="J2" s="297"/>
      <c r="K2" s="297"/>
      <c r="L2" s="297"/>
      <c r="M2" s="297"/>
      <c r="N2" s="297"/>
      <c r="O2" s="297"/>
      <c r="P2" s="297"/>
      <c r="Q2" s="297"/>
      <c r="R2" s="134"/>
      <c r="S2" s="172"/>
      <c r="U2" s="261" t="s">
        <v>619</v>
      </c>
    </row>
    <row r="3" spans="2:22" ht="15" x14ac:dyDescent="0.25">
      <c r="B3" s="140" t="s">
        <v>526</v>
      </c>
      <c r="C3" s="505">
        <v>20160043</v>
      </c>
      <c r="D3" s="505"/>
      <c r="E3" s="505"/>
      <c r="F3" s="506"/>
      <c r="G3" s="297"/>
      <c r="H3" s="480" t="s">
        <v>580</v>
      </c>
      <c r="I3" s="481"/>
      <c r="J3" s="481"/>
      <c r="K3" s="481"/>
      <c r="L3" s="482"/>
      <c r="M3" s="297"/>
      <c r="N3" s="297"/>
      <c r="O3" s="297"/>
      <c r="P3" s="297"/>
      <c r="Q3" s="297"/>
      <c r="R3" s="134"/>
      <c r="S3" s="172"/>
      <c r="T3" s="260" t="s">
        <v>616</v>
      </c>
      <c r="U3" s="261" t="str">
        <f>IF(ISNUMBER(SEARCH("Skynet",B25&amp;B26&amp;B27&amp;B28&amp;B37&amp;B38&amp;B40&amp;B41,1)),"2€",IF(C8="-","-","-"))</f>
        <v>-</v>
      </c>
    </row>
    <row r="4" spans="2:22" ht="15" x14ac:dyDescent="0.25">
      <c r="B4" s="141" t="s">
        <v>390</v>
      </c>
      <c r="C4" s="475" t="str">
        <f>VLOOKUP($C$3,SalesTracker!$B$9:$AM$1048576,2,0)</f>
        <v>Maxus</v>
      </c>
      <c r="D4" s="475"/>
      <c r="E4" s="475"/>
      <c r="F4" s="507"/>
      <c r="G4" s="297"/>
      <c r="H4" s="147" t="s">
        <v>571</v>
      </c>
      <c r="I4" s="218">
        <f>VLOOKUP($C$3,SalesTracker!$B$9:$AM$1048576,15,0)</f>
        <v>0</v>
      </c>
      <c r="J4" s="216"/>
      <c r="K4" s="216"/>
      <c r="L4" s="217"/>
      <c r="M4" s="297"/>
      <c r="N4" s="297"/>
      <c r="O4" s="297"/>
      <c r="P4" s="297"/>
      <c r="Q4" s="297"/>
      <c r="R4" s="134"/>
      <c r="S4" s="172"/>
      <c r="T4" s="260" t="s">
        <v>617</v>
      </c>
      <c r="U4" s="261" t="str">
        <f>IF(ISNUMBER(SEARCH("Mobile",C6,1)),"1.99€","-")</f>
        <v>-</v>
      </c>
    </row>
    <row r="5" spans="2:22" ht="15" x14ac:dyDescent="0.25">
      <c r="B5" s="141" t="s">
        <v>407</v>
      </c>
      <c r="C5" s="475" t="str">
        <f>VLOOKUP($C$3,SalesTracker!$B$9:$AM$1048576,4,0)</f>
        <v>Stad Antwerpen</v>
      </c>
      <c r="D5" s="475"/>
      <c r="E5" s="475"/>
      <c r="F5" s="507"/>
      <c r="G5" s="297"/>
      <c r="H5" s="147" t="s">
        <v>546</v>
      </c>
      <c r="I5" s="218" t="s">
        <v>545</v>
      </c>
      <c r="J5" s="214"/>
      <c r="K5" s="214"/>
      <c r="L5" s="215"/>
      <c r="M5" s="297"/>
      <c r="N5" s="297"/>
      <c r="O5" s="297"/>
      <c r="P5" s="297"/>
      <c r="Q5" s="297"/>
      <c r="R5" s="134"/>
      <c r="S5" s="172"/>
      <c r="T5" s="260" t="s">
        <v>528</v>
      </c>
      <c r="U5" s="261" t="str">
        <f>IF(ISNUMBER(SEARCH("Retargeting",H23&amp;H24&amp;H25&amp;H26&amp;H35&amp;H36&amp;H37&amp;H38,1)),"2.99€",C15)</f>
        <v>1.25€</v>
      </c>
    </row>
    <row r="6" spans="2:22" ht="15" x14ac:dyDescent="0.25">
      <c r="B6" s="141" t="s">
        <v>587</v>
      </c>
      <c r="C6" s="475" t="str">
        <f>C5&amp;"_"&amp;VLOOKUP($C$3,SalesTracker!$B$9:$AM$1048576,5,0)&amp;"_"&amp;VLOOKUP($C$3,SalesTracker!$B$9:$AM$1048576,9,0)&amp;"-"&amp;VLOOKUP($C$3,SalesTracker!$B$9:$AM$1048576,10,0)&amp;"_"&amp;C3</f>
        <v>Stad Antwerpen_450 Jaar Stadhuis VL W2_Xaxis Display-Desktop_20160043</v>
      </c>
      <c r="D6" s="475"/>
      <c r="E6" s="475"/>
      <c r="F6" s="507"/>
      <c r="G6" s="297"/>
      <c r="H6" s="219" t="s">
        <v>578</v>
      </c>
      <c r="I6" s="206" t="s">
        <v>544</v>
      </c>
      <c r="J6" s="207">
        <f>VLOOKUP($C$3,SalesTracker!$B$9:$AM$1048576,17,0)</f>
        <v>0</v>
      </c>
      <c r="K6" s="208" t="s">
        <v>543</v>
      </c>
      <c r="L6" s="207">
        <f>VLOOKUP($C$3,SalesTracker!$B$9:$AM$1048576,18,0)</f>
        <v>1</v>
      </c>
      <c r="M6" s="296"/>
      <c r="N6" s="296"/>
      <c r="O6" s="296"/>
      <c r="P6" s="296"/>
      <c r="Q6" s="296"/>
      <c r="R6" s="134"/>
      <c r="S6" s="172"/>
      <c r="T6" s="260" t="s">
        <v>561</v>
      </c>
      <c r="U6" s="261" t="str">
        <f>IF(ISNUMBER(SEARCH("Interest",H23&amp;H24&amp;H25&amp;H26&amp;H35&amp;H36&amp;H37&amp;H38,1)),"1.25€",C15)</f>
        <v>1.25€</v>
      </c>
    </row>
    <row r="7" spans="2:22" ht="15" x14ac:dyDescent="0.25">
      <c r="B7" s="141" t="s">
        <v>416</v>
      </c>
      <c r="C7" s="470">
        <f ca="1">NOW()</f>
        <v>42634.598941203702</v>
      </c>
      <c r="D7" s="470"/>
      <c r="E7" s="470"/>
      <c r="F7" s="503"/>
      <c r="G7" s="48"/>
      <c r="H7" s="147" t="s">
        <v>461</v>
      </c>
      <c r="I7" s="488">
        <f>VLOOKUP($C$3,SalesTracker!$B$9:$AM$1048576,23,0)</f>
        <v>2000</v>
      </c>
      <c r="J7" s="489"/>
      <c r="K7" s="489"/>
      <c r="L7" s="490"/>
      <c r="M7" s="296"/>
      <c r="N7" s="296"/>
      <c r="O7" s="296"/>
      <c r="P7" s="296"/>
      <c r="Q7" s="296"/>
      <c r="R7" s="134"/>
      <c r="S7" s="172"/>
      <c r="T7" s="260" t="s">
        <v>562</v>
      </c>
      <c r="U7" s="261" t="str">
        <f>IF(ISNUMBER(SEARCH("Socio-demo",H23&amp;H24&amp;H25&amp;H26&amp;H35&amp;H36&amp;H37&amp;H38,1)),"1.25€",C15)</f>
        <v>1.25€</v>
      </c>
    </row>
    <row r="8" spans="2:22" ht="14.25" customHeight="1" x14ac:dyDescent="0.25">
      <c r="B8" s="221" t="s">
        <v>596</v>
      </c>
      <c r="C8" s="486" t="str">
        <f>IF(ISNUMBER(SEARCH("TV",C6,1)),"-","See Below")</f>
        <v>See Below</v>
      </c>
      <c r="D8" s="486"/>
      <c r="E8" s="486"/>
      <c r="F8" s="487"/>
      <c r="H8" s="147" t="s">
        <v>463</v>
      </c>
      <c r="I8" s="488">
        <f>VLOOKUP($C$3,SalesTracker!$B$9:$AM$1048576,24,0)</f>
        <v>0</v>
      </c>
      <c r="J8" s="489"/>
      <c r="K8" s="489"/>
      <c r="L8" s="490"/>
      <c r="M8" s="296"/>
      <c r="N8" s="296"/>
      <c r="O8" s="296"/>
      <c r="P8" s="296"/>
      <c r="Q8" s="296"/>
      <c r="R8" s="195"/>
      <c r="S8" s="172"/>
      <c r="T8" s="260" t="s">
        <v>563</v>
      </c>
      <c r="U8" s="261" t="str">
        <f>IF(ISNUMBER(SEARCH("Context",H23&amp;H24&amp;H25&amp;H26&amp;H35&amp;H36&amp;H37&amp;H38,1)),"2.99€",C15)</f>
        <v>1.25€</v>
      </c>
      <c r="V8" s="261"/>
    </row>
    <row r="9" spans="2:22" ht="16.5" customHeight="1" x14ac:dyDescent="0.25">
      <c r="B9" s="75" t="s">
        <v>26</v>
      </c>
      <c r="C9" s="226">
        <f>VLOOKUP($C$3,SalesTracker!$B$9:$AM$1048576,6,0)</f>
        <v>42401</v>
      </c>
      <c r="D9" s="202"/>
      <c r="E9" s="202"/>
      <c r="F9" s="203"/>
      <c r="H9" s="148" t="s">
        <v>539</v>
      </c>
      <c r="I9" s="491">
        <f>VLOOKUP($C$3,SalesTracker!$B$9:$AR$1048576,26,0)</f>
        <v>0</v>
      </c>
      <c r="J9" s="502"/>
      <c r="K9" s="491">
        <f>VLOOKUP($C$3,SalesTracker!$B$9:$AR$1048576,25,0)</f>
        <v>2000</v>
      </c>
      <c r="L9" s="492"/>
      <c r="M9" s="296"/>
      <c r="N9" s="296"/>
      <c r="O9" s="296"/>
      <c r="P9" s="296"/>
      <c r="Q9" s="296"/>
      <c r="R9" s="195"/>
      <c r="S9" s="172"/>
      <c r="T9" s="260" t="s">
        <v>557</v>
      </c>
      <c r="U9" s="261" t="str">
        <f>C15</f>
        <v>1.25€</v>
      </c>
    </row>
    <row r="10" spans="2:22" ht="15" x14ac:dyDescent="0.25">
      <c r="B10" s="75" t="s">
        <v>27</v>
      </c>
      <c r="C10" s="226">
        <f>VLOOKUP($C$3,SalesTracker!$B$9:$AM$1048576,7,0)</f>
        <v>42427</v>
      </c>
      <c r="D10" s="202"/>
      <c r="E10" s="202"/>
      <c r="F10" s="203"/>
      <c r="H10" s="147" t="s">
        <v>538</v>
      </c>
      <c r="I10" s="209" t="str">
        <f>VLOOKUP($C$3,SalesTracker!$B$9:$AR$1048576,37,0)</f>
        <v>Government</v>
      </c>
      <c r="J10" s="199"/>
      <c r="K10" s="199"/>
      <c r="L10" s="200"/>
      <c r="M10" s="296"/>
      <c r="N10" s="296"/>
      <c r="O10" s="296"/>
      <c r="P10" s="296"/>
      <c r="Q10" s="296"/>
      <c r="R10" s="195"/>
      <c r="S10" s="172"/>
      <c r="T10" s="44" t="s">
        <v>618</v>
      </c>
      <c r="U10" s="262">
        <v>1.25</v>
      </c>
      <c r="V10" s="259"/>
    </row>
    <row r="11" spans="2:22" ht="15" x14ac:dyDescent="0.25">
      <c r="B11" s="75" t="s">
        <v>581</v>
      </c>
      <c r="C11" s="212">
        <f>VLOOKUP($C$3,SalesTracker!$B$9:$AM$1048576,21,0)</f>
        <v>500000</v>
      </c>
      <c r="D11" s="202"/>
      <c r="E11" s="202"/>
      <c r="F11" s="203"/>
      <c r="G11" s="48"/>
      <c r="H11" s="220" t="s">
        <v>568</v>
      </c>
      <c r="I11" s="209" t="str">
        <f>"TRB_BE_ITRS_"&amp;VLOOKUP($C$3,SalesTracker!$B$9:$AM$1048576,29,0)</f>
        <v>TRB_BE_ITRS_3</v>
      </c>
      <c r="J11" s="199"/>
      <c r="K11" s="199"/>
      <c r="L11" s="200"/>
      <c r="M11" s="297"/>
      <c r="N11" s="297"/>
      <c r="O11" s="297"/>
      <c r="P11" s="297"/>
      <c r="Q11" s="297"/>
      <c r="R11" s="134"/>
      <c r="S11" s="172"/>
    </row>
    <row r="12" spans="2:22" x14ac:dyDescent="0.2">
      <c r="B12" s="141" t="s">
        <v>426</v>
      </c>
      <c r="C12" s="359">
        <f>VLOOKUP($C$3,SalesTracker!$B$9:$AM$1048576,19,0)</f>
        <v>500000</v>
      </c>
      <c r="D12" s="360"/>
      <c r="E12" s="360"/>
      <c r="F12" s="361"/>
      <c r="G12" s="48"/>
      <c r="H12" s="198"/>
      <c r="I12" s="209" t="str">
        <f>"TRB_BE_ITRS_"&amp;VLOOKUP($C$3,SalesTracker!$B$9:$AM$1048576,30,0)</f>
        <v>TRB_BE_ITRS_25</v>
      </c>
      <c r="J12" s="199"/>
      <c r="K12" s="199"/>
      <c r="L12" s="200"/>
      <c r="M12" s="297"/>
      <c r="N12" s="297"/>
      <c r="O12" s="297"/>
      <c r="P12" s="297"/>
      <c r="Q12" s="297"/>
      <c r="R12" s="195"/>
      <c r="S12" s="172"/>
    </row>
    <row r="13" spans="2:22" x14ac:dyDescent="0.2">
      <c r="B13" s="141" t="s">
        <v>579</v>
      </c>
      <c r="C13" s="201" t="str">
        <f>"CPM € "&amp;VLOOKUP($C$3,SalesTracker!$B$9:$AM$1048576,20,0)</f>
        <v>CPM € 0</v>
      </c>
      <c r="D13" s="360"/>
      <c r="E13" s="360"/>
      <c r="F13" s="361"/>
      <c r="G13" s="144"/>
      <c r="H13" s="198"/>
      <c r="I13" s="209" t="str">
        <f>"TRB_BE_ITRS_"&amp;VLOOKUP($C$3,SalesTracker!$B$9:$AM$1048576,31,0)</f>
        <v>TRB_BE_ITRS_</v>
      </c>
      <c r="J13" s="199"/>
      <c r="K13" s="199"/>
      <c r="L13" s="200"/>
      <c r="M13" s="145"/>
      <c r="N13" s="145"/>
      <c r="O13" s="145"/>
      <c r="P13" s="297"/>
      <c r="Q13" s="297"/>
      <c r="R13" s="134"/>
      <c r="S13" s="172"/>
    </row>
    <row r="14" spans="2:22" x14ac:dyDescent="0.2">
      <c r="B14" s="141" t="s">
        <v>615</v>
      </c>
      <c r="C14" s="201" t="str">
        <f>IF(ISNUMBER(SEARCH("Skynet",C8,1)),"2€",IF(C8="-","-","-"))</f>
        <v>-</v>
      </c>
      <c r="D14" s="360"/>
      <c r="E14" s="360"/>
      <c r="F14" s="361"/>
      <c r="G14" s="144"/>
      <c r="H14" s="198"/>
      <c r="I14" s="209" t="str">
        <f>"TRB_BE_ITRS_"&amp;VLOOKUP($C$3,SalesTracker!$B$9:$AM$1048576,32,0)</f>
        <v>TRB_BE_ITRS_</v>
      </c>
      <c r="J14" s="199"/>
      <c r="K14" s="199"/>
      <c r="L14" s="200"/>
      <c r="M14" s="145"/>
      <c r="N14" s="145"/>
      <c r="O14" s="145"/>
      <c r="P14" s="297"/>
      <c r="Q14" s="297"/>
      <c r="R14" s="134"/>
      <c r="S14" s="172"/>
    </row>
    <row r="15" spans="2:22" ht="15" x14ac:dyDescent="0.25">
      <c r="B15" s="141" t="s">
        <v>620</v>
      </c>
      <c r="C15" s="201" t="str">
        <f>IF(ISNUMBER(SEARCH("Display",C6,1)),"1.25€",IF(C6="Mobile","1.99","-"))</f>
        <v>1.25€</v>
      </c>
      <c r="D15" s="360"/>
      <c r="E15" s="360"/>
      <c r="F15" s="361"/>
      <c r="G15" s="146"/>
      <c r="H15" s="210" t="s">
        <v>528</v>
      </c>
      <c r="I15" s="227">
        <f>IFERROR(VLOOKUP($C$3,SalesTracker!$B$9:$AP$1048576,35,0),)</f>
        <v>0</v>
      </c>
      <c r="J15" s="199"/>
      <c r="K15" s="199"/>
      <c r="L15" s="200"/>
      <c r="M15" s="204"/>
      <c r="N15" s="204"/>
      <c r="O15" s="204"/>
      <c r="P15" s="297"/>
      <c r="Q15" s="297"/>
      <c r="R15" s="134"/>
      <c r="S15" s="172"/>
    </row>
    <row r="16" spans="2:22" ht="15" x14ac:dyDescent="0.25">
      <c r="B16" s="221" t="s">
        <v>622</v>
      </c>
      <c r="C16" s="362" t="str">
        <f>IF(ISNUMBER(SEARCH("Google",B24&amp;B25&amp;B26&amp;B35&amp;B36&amp;B37&amp;B38,1)),"10%","-")</f>
        <v>-</v>
      </c>
      <c r="D16" s="360"/>
      <c r="E16" s="360"/>
      <c r="F16" s="361"/>
      <c r="G16" s="56"/>
      <c r="H16" s="211" t="s">
        <v>574</v>
      </c>
      <c r="I16" s="314">
        <f>IFERROR(VLOOKUP($C$3,SalesTracker!$B$9:$AP$1048576,36,0),)</f>
        <v>0</v>
      </c>
      <c r="J16" s="199"/>
      <c r="K16" s="199"/>
      <c r="L16" s="200"/>
      <c r="M16" s="204"/>
      <c r="N16" s="204"/>
      <c r="O16" s="204"/>
      <c r="P16" s="297"/>
      <c r="Q16" s="297"/>
      <c r="R16" s="139"/>
      <c r="S16" s="172"/>
    </row>
    <row r="17" spans="2:21" ht="15" x14ac:dyDescent="0.25">
      <c r="B17" s="221" t="s">
        <v>621</v>
      </c>
      <c r="C17" s="362" t="str">
        <f>IF(ISNUMBER(SEARCH("Context",H23&amp;H24&amp;H25&amp;H26&amp;H35&amp;H36&amp;H37&amp;H38,1)),"0.14 € CPM","-")</f>
        <v>-</v>
      </c>
      <c r="D17" s="360"/>
      <c r="E17" s="360"/>
      <c r="F17" s="361"/>
      <c r="G17" s="146"/>
      <c r="H17" s="149" t="s">
        <v>540</v>
      </c>
      <c r="I17" s="493">
        <f>VLOOKUP($C$3,SalesTracker!$B$9:$AR$1048576,38,0)</f>
        <v>0</v>
      </c>
      <c r="J17" s="494"/>
      <c r="K17" s="494"/>
      <c r="L17" s="495"/>
      <c r="M17" s="204"/>
      <c r="N17" s="204"/>
      <c r="O17" s="204"/>
      <c r="P17" s="297"/>
      <c r="Q17" s="297"/>
      <c r="R17" s="195"/>
      <c r="S17" s="172"/>
      <c r="U17" s="44"/>
    </row>
    <row r="18" spans="2:21" ht="15" customHeight="1" x14ac:dyDescent="0.25">
      <c r="B18" s="141" t="s">
        <v>669</v>
      </c>
      <c r="C18" s="364">
        <f>C12*L6</f>
        <v>500000</v>
      </c>
      <c r="D18" s="360"/>
      <c r="E18" s="360"/>
      <c r="F18" s="361"/>
      <c r="G18" s="146"/>
      <c r="H18" s="150"/>
      <c r="I18" s="496"/>
      <c r="J18" s="497"/>
      <c r="K18" s="497"/>
      <c r="L18" s="498"/>
      <c r="M18" s="2"/>
      <c r="N18" s="2"/>
      <c r="O18" s="2"/>
      <c r="P18" s="297"/>
      <c r="Q18" s="297"/>
      <c r="R18" s="134"/>
      <c r="S18" s="172"/>
      <c r="U18" s="44"/>
    </row>
    <row r="19" spans="2:21" ht="12.75" customHeight="1" thickBot="1" x14ac:dyDescent="0.3">
      <c r="B19" s="363" t="s">
        <v>668</v>
      </c>
      <c r="C19" s="365">
        <f>C12*J6</f>
        <v>0</v>
      </c>
      <c r="D19" s="142"/>
      <c r="E19" s="142"/>
      <c r="F19" s="143"/>
      <c r="G19" s="146"/>
      <c r="H19" s="151"/>
      <c r="I19" s="499"/>
      <c r="J19" s="500"/>
      <c r="K19" s="500"/>
      <c r="L19" s="501"/>
      <c r="M19" s="87"/>
      <c r="N19" s="87"/>
      <c r="O19" s="87"/>
      <c r="P19" s="205"/>
      <c r="U19" s="44"/>
    </row>
    <row r="20" spans="2:21" ht="15" x14ac:dyDescent="0.25">
      <c r="B20" s="260"/>
      <c r="G20" s="145"/>
      <c r="H20" s="76"/>
      <c r="I20" s="2"/>
      <c r="J20" s="2"/>
      <c r="K20" s="2"/>
      <c r="L20" s="86"/>
      <c r="M20" s="86"/>
      <c r="N20" s="86"/>
      <c r="O20" s="86"/>
      <c r="P20" s="205"/>
      <c r="U20" s="44"/>
    </row>
    <row r="21" spans="2:21" ht="13.5" thickBot="1" x14ac:dyDescent="0.25">
      <c r="B21" s="44" t="s">
        <v>586</v>
      </c>
      <c r="C21" s="297">
        <f>C3</f>
        <v>20160043</v>
      </c>
      <c r="E21" s="95" t="str">
        <f>C5&amp;"_"&amp;VLOOKUP($C$3,SalesTracker!$B$9:$AM$1048576,5,0)&amp;"_"&amp;I23&amp;"_"&amp;VLOOKUP($C$3,SalesTracker!$B$9:$AM$1048576,9,0)</f>
        <v>Stad Antwerpen_450 Jaar Stadhuis VL W2_NL_Xaxis Display</v>
      </c>
      <c r="F21" s="479" t="str">
        <f>IF($I$16="No Conversions","-","Please link conversion to line ITEM")</f>
        <v>Please link conversion to line ITEM</v>
      </c>
      <c r="G21" s="479"/>
      <c r="H21" s="479"/>
      <c r="I21" s="49"/>
      <c r="K21" s="49"/>
      <c r="L21" s="297"/>
      <c r="M21" s="297"/>
      <c r="N21" s="297"/>
      <c r="O21" s="297"/>
      <c r="P21" s="297"/>
      <c r="Q21" s="297"/>
      <c r="R21" s="134"/>
      <c r="S21" s="172"/>
      <c r="U21" s="44"/>
    </row>
    <row r="22" spans="2:21" ht="26.25" thickBot="1" x14ac:dyDescent="0.25">
      <c r="B22" s="58" t="s">
        <v>623</v>
      </c>
      <c r="C22" s="421" t="s">
        <v>588</v>
      </c>
      <c r="D22" s="422"/>
      <c r="E22" s="423"/>
      <c r="F22" s="59" t="s">
        <v>469</v>
      </c>
      <c r="G22" s="59" t="s">
        <v>470</v>
      </c>
      <c r="H22" s="59" t="s">
        <v>386</v>
      </c>
      <c r="I22" s="59" t="s">
        <v>542</v>
      </c>
      <c r="J22" s="59" t="s">
        <v>374</v>
      </c>
      <c r="K22" s="59" t="s">
        <v>375</v>
      </c>
      <c r="L22" s="59" t="s">
        <v>541</v>
      </c>
      <c r="M22" s="60" t="s">
        <v>581</v>
      </c>
      <c r="N22" s="60" t="s">
        <v>537</v>
      </c>
      <c r="O22" s="60" t="s">
        <v>579</v>
      </c>
      <c r="P22" s="60" t="s">
        <v>535</v>
      </c>
      <c r="S22" s="44"/>
      <c r="U22" s="44"/>
    </row>
    <row r="23" spans="2:21" ht="15" customHeight="1" thickBot="1" x14ac:dyDescent="0.25">
      <c r="B23" s="152" t="s">
        <v>647</v>
      </c>
      <c r="C23" s="483" t="str">
        <f>IF(B23=FALSE,"-",C$5&amp;"_"&amp;VLOOKUP($C$3,SalesTracker!$B$9:$AM$1048576,5,0)&amp;"_"&amp;I$23&amp;"_"&amp;VLOOKUP($C$3,SalesTracker!$B$9:$AM$1048576,9,0)&amp;"-"&amp;VLOOKUP($C$3,SalesTracker!$B$9:$AM$1048576,10,0)&amp;"_"&amp;H$23&amp;"_"&amp;B23)</f>
        <v>Stad Antwerpen_450 Jaar Stadhuis VL W2_NL_Xaxis Display-Desktop_Interest_Pebble - 35903</v>
      </c>
      <c r="D23" s="484"/>
      <c r="E23" s="485"/>
      <c r="F23" s="153">
        <f>VLOOKUP($C$3,SalesTracker!$B$9:$AM$1048576,6,0)</f>
        <v>42401</v>
      </c>
      <c r="G23" s="63">
        <f>VLOOKUP($C$3,SalesTracker!$B$9:$AM$1048576,7,0)</f>
        <v>42427</v>
      </c>
      <c r="H23" s="64" t="str">
        <f>IF(L$23&gt;0,VLOOKUP($C$3,SalesTracker!$B$9:$AM$1048576,11,0),FALSE)</f>
        <v>Interest</v>
      </c>
      <c r="I23" s="159" t="s">
        <v>543</v>
      </c>
      <c r="J23" s="65" t="s">
        <v>398</v>
      </c>
      <c r="K23" s="64" t="s">
        <v>30</v>
      </c>
      <c r="L23" s="66">
        <f>C12*L6</f>
        <v>500000</v>
      </c>
      <c r="M23" s="90">
        <f>C11*L6</f>
        <v>500000</v>
      </c>
      <c r="N23" s="90" t="str">
        <f>IF(ISNUMBER(SEARCH("Direct Inventory",B23,1)),"-",IF($U$4="-",IFERROR(VLOOKUP(H23,T3:V10,2,),"-"),$U$4))</f>
        <v>1.25€</v>
      </c>
      <c r="O23" s="90" t="str">
        <f>"CPM € "&amp;VLOOKUP($C$3,SalesTracker!$B$9:$AM$1048576,20,0)</f>
        <v>CPM € 0</v>
      </c>
      <c r="P23" s="154">
        <f>C3</f>
        <v>20160043</v>
      </c>
      <c r="S23" s="44"/>
      <c r="U23" s="44"/>
    </row>
    <row r="24" spans="2:21" ht="13.5" thickBot="1" x14ac:dyDescent="0.25">
      <c r="B24" s="152" t="s">
        <v>645</v>
      </c>
      <c r="C24" s="483" t="str">
        <f>IF(B24=FALSE,"-",C$5&amp;"_"&amp;VLOOKUP($C$3,SalesTracker!$B$9:$AM$1048576,5,0)&amp;"_"&amp;I$23&amp;"_"&amp;VLOOKUP($C$3,SalesTracker!$B$9:$AM$1048576,9,0)&amp;"-"&amp;VLOOKUP($C$3,SalesTracker!$B$9:$AM$1048576,10,0)&amp;"_"&amp;H$23&amp;"_"&amp;B24)</f>
        <v>Stad Antwerpen_450 Jaar Stadhuis VL W2_NL_Xaxis Display-Desktop_Interest_Microsoft Deals - 33001/33004/33006</v>
      </c>
      <c r="D24" s="484"/>
      <c r="E24" s="485"/>
      <c r="F24" s="44" t="str">
        <f>"TRB_BE_ITRS_"&amp;VLOOKUP($C$3,SalesTracker!$B$9:$AM$1048576,29,0)</f>
        <v>TRB_BE_ITRS_3</v>
      </c>
      <c r="H24" s="64">
        <f>IF(L$23&gt;0,VLOOKUP($C$3,SalesTracker!$B$9:$AM$1048576,12,0),FALSE)</f>
        <v>0</v>
      </c>
      <c r="J24" s="65" t="s">
        <v>433</v>
      </c>
      <c r="K24" s="64"/>
      <c r="L24" s="66"/>
      <c r="M24" s="66"/>
      <c r="N24" s="90" t="str">
        <f>IF(ISNUMBER(SEARCH("Direct Inventory",B24,1)),"-",IF($U$4="-",IFERROR(VLOOKUP(H24,T3:V10,2,),"-"),$U$4))</f>
        <v>-</v>
      </c>
      <c r="O24" s="66"/>
      <c r="P24" s="90"/>
      <c r="S24" s="44"/>
      <c r="U24" s="44"/>
    </row>
    <row r="25" spans="2:21" ht="13.5" thickBot="1" x14ac:dyDescent="0.25">
      <c r="B25" s="152" t="s">
        <v>651</v>
      </c>
      <c r="C25" s="483" t="str">
        <f>IF(B25=FALSE,"-",C$5&amp;"_"&amp;VLOOKUP($C$3,SalesTracker!$B$9:$AM$1048576,5,0)&amp;"_"&amp;I$23&amp;"_"&amp;VLOOKUP($C$3,SalesTracker!$B$9:$AM$1048576,9,0)&amp;"-"&amp;VLOOKUP($C$3,SalesTracker!$B$9:$AM$1048576,10,0)&amp;"_"&amp;H$23&amp;"_"&amp;B25)</f>
        <v>Stad Antwerpen_450 Jaar Stadhuis VL W2_NL_Xaxis Display-Desktop_Interest_2dehands - 3rd Party</v>
      </c>
      <c r="D25" s="484"/>
      <c r="E25" s="485"/>
      <c r="F25" s="44" t="str">
        <f>"TRB_BE_ITRS_"&amp;VLOOKUP($C$3,SalesTracker!$B$9:$AM$1048576,30,0)</f>
        <v>TRB_BE_ITRS_25</v>
      </c>
      <c r="H25" s="64">
        <f>IF(L$23&gt;0,VLOOKUP($C$3,SalesTracker!$B$9:$AM$1048576,13,0),FALSE)</f>
        <v>0</v>
      </c>
      <c r="J25" s="65" t="s">
        <v>406</v>
      </c>
      <c r="K25" s="64"/>
      <c r="L25" s="66"/>
      <c r="M25" s="66"/>
      <c r="N25" s="90" t="str">
        <f>IF(ISNUMBER(SEARCH("Direct Inventory",B25,1)),"-",IF($U$4="-",IFERROR(VLOOKUP(H25,T3:V10,2,),"-"),$U$4))</f>
        <v>-</v>
      </c>
      <c r="O25" s="66"/>
      <c r="P25" s="90"/>
      <c r="S25" s="44"/>
      <c r="U25" s="44"/>
    </row>
    <row r="26" spans="2:21" ht="13.5" thickBot="1" x14ac:dyDescent="0.25">
      <c r="B26" s="152" t="s">
        <v>660</v>
      </c>
      <c r="C26" s="483" t="str">
        <f>IF(B26=FALSE,"-",C$5&amp;"_"&amp;VLOOKUP($C$3,SalesTracker!$B$9:$AM$1048576,5,0)&amp;"_"&amp;I$23&amp;"_"&amp;VLOOKUP($C$3,SalesTracker!$B$9:$AM$1048576,9,0)&amp;"-"&amp;VLOOKUP($C$3,SalesTracker!$B$9:$AM$1048576,10,0)&amp;"_"&amp;H$23&amp;"_"&amp;B26)</f>
        <v>Stad Antwerpen_450 Jaar Stadhuis VL W2_NL_Xaxis Display-Desktop_Interest_Hi-Media - Deals - 46272/46278/46280/46288</v>
      </c>
      <c r="D26" s="484"/>
      <c r="E26" s="485"/>
      <c r="F26" s="44" t="str">
        <f>"TRB_BE_ITRS_"&amp;VLOOKUP($C$3,SalesTracker!$B$9:$AM$1048576,31,0)</f>
        <v>TRB_BE_ITRS_</v>
      </c>
      <c r="H26" s="64">
        <f>IF(L$23&gt;0,VLOOKUP($C$3,SalesTracker!$B$9:$AM$1048576,14,0),FALSE)</f>
        <v>0</v>
      </c>
      <c r="J26" s="65" t="s">
        <v>379</v>
      </c>
      <c r="K26" s="64"/>
      <c r="L26" s="66"/>
      <c r="M26" s="66"/>
      <c r="N26" s="90" t="str">
        <f>IF(ISNUMBER(SEARCH("Direct Inventory",B26,1)),"-",IF($U$4="-",IFERROR(VLOOKUP(H26,T3:V10,2,),"-"),$U$4))</f>
        <v>-</v>
      </c>
      <c r="O26" s="66"/>
      <c r="P26" s="90"/>
      <c r="S26" s="44"/>
      <c r="U26" s="44"/>
    </row>
    <row r="27" spans="2:21" ht="13.5" thickBot="1" x14ac:dyDescent="0.25">
      <c r="B27" s="152" t="s">
        <v>642</v>
      </c>
      <c r="C27" s="483" t="str">
        <f>IF(B27=FALSE,"-",C$5&amp;"_"&amp;VLOOKUP($C$3,SalesTracker!$B$9:$AM$1048576,5,0)&amp;"_"&amp;I$23&amp;"_"&amp;VLOOKUP($C$3,SalesTracker!$B$9:$AM$1048576,9,0)&amp;"-"&amp;VLOOKUP($C$3,SalesTracker!$B$9:$AM$1048576,10,0)&amp;"_"&amp;H23&amp;"_"&amp;B27)</f>
        <v>Stad Antwerpen_450 Jaar Stadhuis VL W2_NL_Xaxis Display-Desktop_Interest_Hi-Media - 3rd Party List</v>
      </c>
      <c r="D27" s="484"/>
      <c r="E27" s="485"/>
      <c r="F27" s="44" t="str">
        <f>"TRB_BE_ITRS_"&amp;VLOOKUP($C$3,SalesTracker!$B$9:$AM$1048576,32,0)</f>
        <v>TRB_BE_ITRS_</v>
      </c>
      <c r="H27" s="64"/>
      <c r="J27" s="65" t="s">
        <v>380</v>
      </c>
      <c r="K27" s="64"/>
      <c r="L27" s="66"/>
      <c r="M27" s="66"/>
      <c r="N27" s="90" t="str">
        <f>IF(ISNUMBER(SEARCH("pebble",B27,1)),"2€",IF(ISNUMBER(SEARCH("skynet",B27,1)),"2€",IF(ISNUMBER(SEARCH("Direct Inventory",B27,1)),"-",IF($U$4="-",IFERROR(VLOOKUP(H27,T4:V11,2,),"-"),$U$4))))</f>
        <v>-</v>
      </c>
      <c r="O27" s="66"/>
      <c r="P27" s="90"/>
      <c r="S27" s="44"/>
      <c r="U27" s="44"/>
    </row>
    <row r="28" spans="2:21" ht="13.5" thickBot="1" x14ac:dyDescent="0.25">
      <c r="B28" s="152" t="s">
        <v>650</v>
      </c>
      <c r="C28" s="483" t="str">
        <f>IF(B28=FALSE,"-",C$5&amp;"_"&amp;VLOOKUP($C$3,SalesTracker!$B$9:$AM$1048576,5,0)&amp;"_"&amp;I$23&amp;"_"&amp;VLOOKUP($C$3,SalesTracker!$B$9:$AM$1048576,9,0)&amp;"-"&amp;VLOOKUP($C$3,SalesTracker!$B$9:$AM$1048576,10,0)&amp;"_"&amp;H23&amp;"_"&amp;B28)</f>
        <v>Stad Antwerpen_450 Jaar Stadhuis VL W2_NL_Xaxis Display-Desktop_Interest_Google - 3rd Party Seller</v>
      </c>
      <c r="D28" s="484"/>
      <c r="E28" s="485"/>
      <c r="H28" s="64"/>
      <c r="J28" s="265"/>
      <c r="K28" s="205"/>
      <c r="L28" s="266"/>
      <c r="M28" s="266"/>
      <c r="N28" s="90" t="str">
        <f>IF(ISNUMBER(SEARCH("pebble",B28,1)),"2€",IF(ISNUMBER(SEARCH("skynet",B28,1)),"2€",IF(ISNUMBER(SEARCH("Direct Inventory",B28,1)),"-",IF($U$4="-",IFERROR(VLOOKUP(H28,T5:V12,2,),"-"),$U$4))))</f>
        <v>-</v>
      </c>
      <c r="O28" s="266"/>
      <c r="P28" s="267"/>
      <c r="S28" s="44"/>
      <c r="U28" s="44"/>
    </row>
    <row r="29" spans="2:21" ht="13.5" thickBot="1" x14ac:dyDescent="0.25">
      <c r="B29" s="152" t="s">
        <v>790</v>
      </c>
      <c r="C29" s="483" t="str">
        <f>IF(B29=FALSE,"-",C$5&amp;"_"&amp;VLOOKUP($C$3,SalesTracker!$B$9:$AM$1048576,5,0)&amp;"_"&amp;I$23&amp;"_"&amp;VLOOKUP($C$3,SalesTracker!$B$9:$AM$1048576,9,0)&amp;"-"&amp;VLOOKUP($C$3,SalesTracker!$B$9:$AM$1048576,10,0)&amp;"_"&amp;H24&amp;"_"&amp;B29)</f>
        <v>Stad Antwerpen_450 Jaar Stadhuis VL W2_NL_Xaxis Display-Desktop_0_WL Sellers</v>
      </c>
      <c r="D29" s="484"/>
      <c r="E29" s="485"/>
      <c r="J29" s="265"/>
      <c r="K29" s="205"/>
      <c r="L29" s="266"/>
      <c r="M29" s="266"/>
      <c r="N29" s="266"/>
      <c r="O29" s="266"/>
      <c r="P29" s="267"/>
      <c r="S29" s="44"/>
      <c r="U29" s="44"/>
    </row>
    <row r="30" spans="2:21" x14ac:dyDescent="0.2">
      <c r="C30" s="264"/>
      <c r="D30" s="264"/>
      <c r="E30" s="264"/>
      <c r="J30" s="265"/>
      <c r="K30" s="205"/>
      <c r="L30" s="266"/>
      <c r="M30" s="266"/>
      <c r="N30" s="266"/>
      <c r="O30" s="266"/>
      <c r="P30" s="267"/>
      <c r="S30" s="44"/>
      <c r="U30" s="44"/>
    </row>
    <row r="31" spans="2:21" x14ac:dyDescent="0.2">
      <c r="C31" s="264"/>
      <c r="D31" s="264"/>
      <c r="E31" s="264"/>
      <c r="J31" s="265"/>
      <c r="K31" s="205"/>
      <c r="L31" s="266"/>
      <c r="M31" s="266"/>
      <c r="N31" s="266"/>
      <c r="O31" s="266"/>
      <c r="P31" s="267"/>
      <c r="S31" s="44"/>
      <c r="U31" s="44"/>
    </row>
    <row r="32" spans="2:21" x14ac:dyDescent="0.2">
      <c r="S32" s="44"/>
      <c r="U32" s="44"/>
    </row>
    <row r="33" spans="2:21" ht="13.5" thickBot="1" x14ac:dyDescent="0.25">
      <c r="B33" s="44" t="s">
        <v>586</v>
      </c>
      <c r="C33" s="297">
        <f>C3</f>
        <v>20160043</v>
      </c>
      <c r="E33" s="95" t="str">
        <f>C5&amp;"_"&amp;VLOOKUP($C$3,SalesTracker!$B$9:$AM$1048576,5,0)&amp;"_"&amp;I35&amp;"_"&amp;VLOOKUP($C$3,SalesTracker!$B$9:$AM$1048576,9,0)</f>
        <v>Stad Antwerpen_450 Jaar Stadhuis VL W2_FR_Xaxis Display</v>
      </c>
      <c r="F33" s="479" t="str">
        <f>IF($I$16="No Conversions","-","Please link conversion to line ITEM")</f>
        <v>Please link conversion to line ITEM</v>
      </c>
      <c r="G33" s="479"/>
      <c r="H33" s="479"/>
      <c r="I33" s="49"/>
      <c r="K33" s="49"/>
      <c r="L33" s="297"/>
      <c r="M33" s="297"/>
      <c r="N33" s="297"/>
      <c r="O33" s="297"/>
      <c r="S33" s="44"/>
      <c r="U33" s="44"/>
    </row>
    <row r="34" spans="2:21" ht="26.25" thickBot="1" x14ac:dyDescent="0.25">
      <c r="B34" s="58" t="s">
        <v>623</v>
      </c>
      <c r="C34" s="421" t="s">
        <v>588</v>
      </c>
      <c r="D34" s="422"/>
      <c r="E34" s="423"/>
      <c r="F34" s="59" t="s">
        <v>469</v>
      </c>
      <c r="G34" s="59" t="s">
        <v>470</v>
      </c>
      <c r="H34" s="59" t="s">
        <v>386</v>
      </c>
      <c r="I34" s="59" t="s">
        <v>542</v>
      </c>
      <c r="J34" s="59" t="s">
        <v>374</v>
      </c>
      <c r="K34" s="59" t="s">
        <v>375</v>
      </c>
      <c r="L34" s="59" t="s">
        <v>541</v>
      </c>
      <c r="M34" s="60" t="s">
        <v>581</v>
      </c>
      <c r="N34" s="60" t="s">
        <v>537</v>
      </c>
      <c r="O34" s="60" t="s">
        <v>579</v>
      </c>
      <c r="P34" s="60" t="s">
        <v>535</v>
      </c>
      <c r="S34" s="44"/>
      <c r="U34" s="44"/>
    </row>
    <row r="35" spans="2:21" ht="15" customHeight="1" thickBot="1" x14ac:dyDescent="0.25">
      <c r="B35" s="152" t="s">
        <v>646</v>
      </c>
      <c r="C35" s="483" t="str">
        <f>IF(H35=FALSE,"-",C$5&amp;"_"&amp;VLOOKUP($C$3,SalesTracker!$B$9:$AM$1048576,5,0)&amp;"_"&amp;I$35&amp;"_"&amp;VLOOKUP($C$3,SalesTracker!$B$9:$AM$1048576,9,0)&amp;"-"&amp;VLOOKUP($C$3,SalesTracker!$B$9:$AM$1048576,10,0)&amp;"_"&amp;H35&amp;"_"&amp;B35)</f>
        <v>-</v>
      </c>
      <c r="D35" s="484"/>
      <c r="E35" s="485"/>
      <c r="F35" s="153">
        <f>VLOOKUP($C$3,SalesTracker!$B$9:$AM$1048576,6,0)</f>
        <v>42401</v>
      </c>
      <c r="G35" s="63">
        <f>VLOOKUP($C$3,SalesTracker!$B$9:$AM$1048576,7,0)</f>
        <v>42427</v>
      </c>
      <c r="H35" s="64" t="b">
        <f>IF(L$35&gt;0,VLOOKUP($C$3,SalesTracker!$B$9:$AM$1048576,11,0),FALSE)</f>
        <v>0</v>
      </c>
      <c r="I35" s="159" t="s">
        <v>544</v>
      </c>
      <c r="J35" s="65" t="s">
        <v>398</v>
      </c>
      <c r="K35" s="64" t="s">
        <v>30</v>
      </c>
      <c r="L35" s="66">
        <f>C12*J6</f>
        <v>0</v>
      </c>
      <c r="M35" s="90">
        <f>C11*J6</f>
        <v>0</v>
      </c>
      <c r="N35" s="90" t="str">
        <f>IF(ISNUMBER(SEARCH("Direct Inventory",B35,1)),"-",IF($U$4="-",IFERROR(VLOOKUP(H35,T3:V10,2,),"-"),$U$4))</f>
        <v>-</v>
      </c>
      <c r="O35" s="90" t="str">
        <f>"CPM € "&amp;VLOOKUP($C$3,SalesTracker!$B$9:$AM$1048576,20,0)</f>
        <v>CPM € 0</v>
      </c>
      <c r="P35" s="154">
        <f>C3</f>
        <v>20160043</v>
      </c>
      <c r="R35" s="213"/>
      <c r="S35" s="44"/>
      <c r="U35" s="44"/>
    </row>
    <row r="36" spans="2:21" ht="13.5" thickBot="1" x14ac:dyDescent="0.25">
      <c r="B36" s="152" t="s">
        <v>643</v>
      </c>
      <c r="C36" s="483" t="str">
        <f>IF(B36=FALSE,"-",C$5&amp;"_"&amp;VLOOKUP($C$3,SalesTracker!$B$9:$AM$1048576,5,0)&amp;"_"&amp;I$35&amp;"_"&amp;VLOOKUP($C$3,SalesTracker!$B$9:$AM$1048576,9,0)&amp;"-"&amp;VLOOKUP($C$3,SalesTracker!$B$9:$AM$1048576,10,0)&amp;"_"&amp;H35&amp;"_"&amp;B36)</f>
        <v>Stad Antwerpen_450 Jaar Stadhuis VL W2_FR_Xaxis Display-Desktop_FALSE_IP Deal - 43690</v>
      </c>
      <c r="D36" s="484"/>
      <c r="E36" s="485"/>
      <c r="F36" s="44" t="str">
        <f>"TRB_BE_ITRS_"&amp;VLOOKUP($C$3,SalesTracker!$B$9:$AM$1048576,29,0)</f>
        <v>TRB_BE_ITRS_3</v>
      </c>
      <c r="H36" s="65" t="b">
        <f>IF(L$35&gt;0,VLOOKUP($C$3,SalesTracker!$B$9:$AM$1048576,12,0),FALSE)</f>
        <v>0</v>
      </c>
      <c r="J36" s="65" t="s">
        <v>433</v>
      </c>
      <c r="K36" s="64"/>
      <c r="L36" s="66"/>
      <c r="M36" s="66"/>
      <c r="N36" s="90" t="str">
        <f>IF(ISNUMBER(SEARCH("Direct Inventory",B36,1)),"-",IF($U$4="-",IFERROR(VLOOKUP(H36,T3:V10,2,),"-"),$U$4))</f>
        <v>-</v>
      </c>
      <c r="O36" s="66"/>
      <c r="P36" s="90"/>
      <c r="S36" s="44"/>
      <c r="U36" s="44"/>
    </row>
    <row r="37" spans="2:21" ht="13.5" thickBot="1" x14ac:dyDescent="0.25">
      <c r="B37" s="152" t="s">
        <v>644</v>
      </c>
      <c r="C37" s="483" t="str">
        <f>IF(B37=FALSE,"-",C$5&amp;"_"&amp;VLOOKUP($C$3,SalesTracker!$B$9:$AM$1048576,5,0)&amp;"_"&amp;I$35&amp;"_"&amp;VLOOKUP($C$3,SalesTracker!$B$9:$AM$1048576,9,0)&amp;"-"&amp;VLOOKUP($C$3,SalesTracker!$B$9:$AM$1048576,10,0)&amp;"_"&amp;H35&amp;"_"&amp;B37)</f>
        <v>Stad Antwerpen_450 Jaar Stadhuis VL W2_FR_Xaxis Display-Desktop_FALSE_Microsoft Deals - 33000/33003/33005</v>
      </c>
      <c r="D37" s="484"/>
      <c r="E37" s="485"/>
      <c r="F37" s="44" t="str">
        <f>"TRB_BE_ITRS_"&amp;VLOOKUP($C$3,SalesTracker!$B$9:$AM$1048576,30,0)</f>
        <v>TRB_BE_ITRS_25</v>
      </c>
      <c r="H37" s="64" t="b">
        <f>IF(L$35&gt;0,VLOOKUP($C$3,SalesTracker!$B$9:$AM$1048576,13,0),FALSE)</f>
        <v>0</v>
      </c>
      <c r="J37" s="65" t="s">
        <v>406</v>
      </c>
      <c r="K37" s="64"/>
      <c r="L37" s="66"/>
      <c r="M37" s="66"/>
      <c r="N37" s="90" t="str">
        <f>IF(ISNUMBER(SEARCH("Direct Inventory",B37,1)),"-",IF($U$4="-",IFERROR(VLOOKUP(H37,T4:V11,2,),"-"),$U$4))</f>
        <v>-</v>
      </c>
      <c r="O37" s="66"/>
      <c r="P37" s="90"/>
      <c r="S37" s="44"/>
      <c r="U37" s="44"/>
    </row>
    <row r="38" spans="2:21" ht="13.5" thickBot="1" x14ac:dyDescent="0.25">
      <c r="B38" s="152" t="s">
        <v>651</v>
      </c>
      <c r="C38" s="483" t="str">
        <f>IF(B38=FALSE,"-",C$5&amp;"_"&amp;VLOOKUP($C$3,SalesTracker!$B$9:$AM$1048576,5,0)&amp;"_"&amp;I$35&amp;"_"&amp;VLOOKUP($C$3,SalesTracker!$B$9:$AM$1048576,9,0)&amp;"-"&amp;VLOOKUP($C$3,SalesTracker!$B$9:$AM$1048576,10,0)&amp;"_"&amp;H35&amp;"_"&amp;B38)</f>
        <v>Stad Antwerpen_450 Jaar Stadhuis VL W2_FR_Xaxis Display-Desktop_FALSE_2dehands - 3rd Party</v>
      </c>
      <c r="D38" s="484"/>
      <c r="E38" s="485"/>
      <c r="F38" s="44" t="str">
        <f>"TRB_BE_ITRS_"&amp;VLOOKUP($C$3,SalesTracker!$B$9:$AM$1048576,31,0)</f>
        <v>TRB_BE_ITRS_</v>
      </c>
      <c r="H38" s="64" t="b">
        <f>IF(L$35&gt;0,VLOOKUP($C$3,SalesTracker!$B$9:$AM$1048576,14,0),FALSE)</f>
        <v>0</v>
      </c>
      <c r="J38" s="65" t="s">
        <v>379</v>
      </c>
      <c r="K38" s="64"/>
      <c r="L38" s="66"/>
      <c r="M38" s="66"/>
      <c r="N38" s="90" t="str">
        <f>IF(ISNUMBER(SEARCH("Direct Inventory",B38,1)),"-",IF($U$4="-",IFERROR(VLOOKUP(H38,T5:V12,2,),"-"),$U$4))</f>
        <v>-</v>
      </c>
      <c r="O38" s="66"/>
      <c r="P38" s="90"/>
      <c r="S38" s="44"/>
      <c r="U38" s="44"/>
    </row>
    <row r="39" spans="2:21" ht="13.5" thickBot="1" x14ac:dyDescent="0.25">
      <c r="B39" s="152" t="s">
        <v>667</v>
      </c>
      <c r="C39" s="483" t="str">
        <f>IF(B39=FALSE,"-",C$5&amp;"_"&amp;VLOOKUP($C$3,SalesTracker!$B$9:$AM$1048576,5,0)&amp;"_"&amp;I$35&amp;"_"&amp;VLOOKUP($C$3,SalesTracker!$B$9:$AM$1048576,9,0)&amp;"-"&amp;VLOOKUP($C$3,SalesTracker!$B$9:$AM$1048576,10,0)&amp;"_"&amp;H35&amp;"_"&amp;B39)</f>
        <v>Stad Antwerpen_450 Jaar Stadhuis VL W2_FR_Xaxis Display-Desktop_FALSE_Hi-Media - Deals - 46271/46275/46279/46284/46285</v>
      </c>
      <c r="D39" s="484"/>
      <c r="E39" s="485"/>
      <c r="F39" s="44" t="str">
        <f>"TRB_BE_ITRS_"&amp;VLOOKUP($C$3,SalesTracker!$B$9:$AM$1048576,32,0)</f>
        <v>TRB_BE_ITRS_</v>
      </c>
      <c r="H39" s="64"/>
      <c r="J39" s="65" t="s">
        <v>380</v>
      </c>
      <c r="K39" s="64"/>
      <c r="L39" s="66"/>
      <c r="M39" s="66"/>
      <c r="N39" s="90" t="str">
        <f>IF(ISNUMBER(SEARCH("Direct Inventory",B39,1)),"-",IF($U$4="-",IFERROR(VLOOKUP(H39,T6:V13,2,),"-"),$U$4))</f>
        <v>-</v>
      </c>
      <c r="O39" s="66"/>
      <c r="P39" s="90"/>
      <c r="S39" s="44"/>
      <c r="U39" s="44"/>
    </row>
    <row r="40" spans="2:21" ht="13.5" thickBot="1" x14ac:dyDescent="0.25">
      <c r="B40" s="152" t="s">
        <v>642</v>
      </c>
      <c r="C40" s="483" t="str">
        <f>IF(B40=FALSE,"-",C$5&amp;"_"&amp;VLOOKUP($C$3,SalesTracker!$B$9:$AM$1048576,5,0)&amp;"_"&amp;I$35&amp;"_"&amp;VLOOKUP($C$3,SalesTracker!$B$9:$AM$1048576,9,0)&amp;"-"&amp;VLOOKUP($C$3,SalesTracker!$B$9:$AM$1048576,10,0)&amp;"_"&amp;$H$35&amp;"_"&amp;B40)</f>
        <v>Stad Antwerpen_450 Jaar Stadhuis VL W2_FR_Xaxis Display-Desktop_FALSE_Hi-Media - 3rd Party List</v>
      </c>
      <c r="D40" s="484"/>
      <c r="E40" s="485"/>
      <c r="H40" s="64"/>
      <c r="K40" s="64"/>
      <c r="L40" s="66"/>
      <c r="M40" s="66"/>
      <c r="N40" s="90" t="str">
        <f>IF(ISNUMBER(SEARCH("pebble",B40,1)),"2€",IF(ISNUMBER(SEARCH("skynet",B40,1)),"2€",IF(ISNUMBER(SEARCH("Direct Inventory",B40,1)),"-",IF($U$4="-",IFERROR(VLOOKUP(H40,T5:V12,2,),"-"),$U$4))))</f>
        <v>-</v>
      </c>
      <c r="O40" s="66"/>
      <c r="P40" s="90"/>
      <c r="S40" s="44"/>
      <c r="U40" s="44"/>
    </row>
    <row r="41" spans="2:21" ht="13.5" thickBot="1" x14ac:dyDescent="0.25">
      <c r="B41" s="152" t="s">
        <v>650</v>
      </c>
      <c r="C41" s="483" t="str">
        <f>IF(B41=FALSE,"-",C$5&amp;"_"&amp;VLOOKUP($C$3,SalesTracker!$B$9:$AM$1048576,5,0)&amp;"_"&amp;I$35&amp;"_"&amp;VLOOKUP($C$3,SalesTracker!$B$9:$AM$1048576,9,0)&amp;"-"&amp;VLOOKUP($C$3,SalesTracker!$B$9:$AM$1048576,10,0)&amp;"_"&amp;$H$35&amp;"_"&amp;B41)</f>
        <v>Stad Antwerpen_450 Jaar Stadhuis VL W2_FR_Xaxis Display-Desktop_FALSE_Google - 3rd Party Seller</v>
      </c>
      <c r="D41" s="484"/>
      <c r="E41" s="485"/>
      <c r="H41" s="64"/>
      <c r="N41" s="90" t="str">
        <f>IF(ISNUMBER(SEARCH("pebble",B41,1)),"2€",IF(ISNUMBER(SEARCH("skynet",B41,1)),"2€",IF(ISNUMBER(SEARCH("Direct Inventory",B41,1)),"-",IF($U$4="-",IFERROR(VLOOKUP(H41,T6:V13,2,),"-"),$U$4))))</f>
        <v>-</v>
      </c>
      <c r="S41" s="44"/>
      <c r="U41" s="44"/>
    </row>
    <row r="42" spans="2:21" ht="15.75" customHeight="1" thickBot="1" x14ac:dyDescent="0.25">
      <c r="B42" s="152" t="s">
        <v>790</v>
      </c>
      <c r="C42" s="483" t="str">
        <f>IF(B42=FALSE,"-",C$5&amp;"_"&amp;VLOOKUP($C$3,SalesTracker!$B$9:$AM$1048576,5,0)&amp;"_"&amp;I$35&amp;"_"&amp;VLOOKUP($C$3,SalesTracker!$B$9:$AM$1048576,9,0)&amp;"-"&amp;VLOOKUP($C$3,SalesTracker!$B$9:$AM$1048576,10,0)&amp;"_"&amp;$H$35&amp;"_"&amp;B42)</f>
        <v>Stad Antwerpen_450 Jaar Stadhuis VL W2_FR_Xaxis Display-Desktop_FALSE_WL Sellers</v>
      </c>
      <c r="D42" s="484"/>
      <c r="E42" s="485"/>
      <c r="I42" s="160" t="s">
        <v>583</v>
      </c>
      <c r="J42" s="155"/>
      <c r="K42" s="156"/>
      <c r="L42" s="157">
        <f>L35+L23</f>
        <v>500000</v>
      </c>
      <c r="M42" s="158">
        <f>M35+M23</f>
        <v>500000</v>
      </c>
      <c r="N42" s="258"/>
      <c r="O42" s="258"/>
      <c r="S42" s="44"/>
      <c r="U42" s="44"/>
    </row>
    <row r="45" spans="2:21" x14ac:dyDescent="0.2">
      <c r="B45" s="131"/>
      <c r="U45" s="44"/>
    </row>
    <row r="46" spans="2:21" x14ac:dyDescent="0.2">
      <c r="B46" s="131"/>
      <c r="U46" s="44"/>
    </row>
    <row r="48" spans="2:21" x14ac:dyDescent="0.2">
      <c r="B48" s="131"/>
      <c r="U48" s="44"/>
    </row>
  </sheetData>
  <mergeCells count="32">
    <mergeCell ref="C42:E42"/>
    <mergeCell ref="C29:E29"/>
    <mergeCell ref="C37:E37"/>
    <mergeCell ref="C23:E23"/>
    <mergeCell ref="C35:E35"/>
    <mergeCell ref="C39:E39"/>
    <mergeCell ref="C40:E40"/>
    <mergeCell ref="C38:E38"/>
    <mergeCell ref="C41:E41"/>
    <mergeCell ref="C34:E34"/>
    <mergeCell ref="C36:E36"/>
    <mergeCell ref="B2:F2"/>
    <mergeCell ref="C3:F3"/>
    <mergeCell ref="C4:F4"/>
    <mergeCell ref="C5:F5"/>
    <mergeCell ref="C6:F6"/>
    <mergeCell ref="F21:H21"/>
    <mergeCell ref="F33:H33"/>
    <mergeCell ref="H3:L3"/>
    <mergeCell ref="C27:E27"/>
    <mergeCell ref="C28:E28"/>
    <mergeCell ref="C8:F8"/>
    <mergeCell ref="I7:L7"/>
    <mergeCell ref="K9:L9"/>
    <mergeCell ref="I17:L19"/>
    <mergeCell ref="I8:L8"/>
    <mergeCell ref="I9:J9"/>
    <mergeCell ref="C7:F7"/>
    <mergeCell ref="C22:E22"/>
    <mergeCell ref="C24:E24"/>
    <mergeCell ref="C25:E25"/>
    <mergeCell ref="C26:E26"/>
  </mergeCells>
  <conditionalFormatting sqref="I11:I14 F24:F27 F36:F39">
    <cfRule type="endsWith" dxfId="67" priority="21" operator="endsWith" text="_">
      <formula>RIGHT(F11,LEN("_"))="_"</formula>
    </cfRule>
  </conditionalFormatting>
  <conditionalFormatting sqref="C23:E29">
    <cfRule type="containsText" dxfId="66" priority="17" operator="containsText" text="_0">
      <formula>NOT(ISERROR(SEARCH("_0",C23)))</formula>
    </cfRule>
  </conditionalFormatting>
  <conditionalFormatting sqref="C35:E42">
    <cfRule type="containsText" dxfId="65" priority="15" operator="containsText" text="_0">
      <formula>NOT(ISERROR(SEARCH("_0",C35)))</formula>
    </cfRule>
  </conditionalFormatting>
  <conditionalFormatting sqref="H23:H26 H35:H39">
    <cfRule type="containsText" dxfId="64" priority="14" operator="containsText" text="FALSE">
      <formula>NOT(ISERROR(SEARCH("FALSE",H23)))</formula>
    </cfRule>
  </conditionalFormatting>
  <conditionalFormatting sqref="C16:C17">
    <cfRule type="cellIs" dxfId="63" priority="11" operator="notEqual">
      <formula>"-"</formula>
    </cfRule>
  </conditionalFormatting>
  <conditionalFormatting sqref="C14">
    <cfRule type="cellIs" dxfId="62" priority="10" operator="notEqual">
      <formula>"-"</formula>
    </cfRule>
  </conditionalFormatting>
  <conditionalFormatting sqref="F21">
    <cfRule type="cellIs" dxfId="61" priority="9" operator="notEqual">
      <formula>"-"</formula>
    </cfRule>
  </conditionalFormatting>
  <conditionalFormatting sqref="F33">
    <cfRule type="cellIs" dxfId="60" priority="7" operator="notEqual">
      <formula>"-"</formula>
    </cfRule>
  </conditionalFormatting>
  <conditionalFormatting sqref="H27:H28">
    <cfRule type="containsText" dxfId="59" priority="5" operator="containsText" text="FALSE">
      <formula>NOT(ISERROR(SEARCH("FALSE",H27)))</formula>
    </cfRule>
  </conditionalFormatting>
  <conditionalFormatting sqref="H40:H41">
    <cfRule type="containsText" dxfId="58" priority="3" operator="containsText" text="FALSE">
      <formula>NOT(ISERROR(SEARCH("FALSE",H40)))</formula>
    </cfRule>
  </conditionalFormatting>
  <dataValidations count="12">
    <dataValidation type="list" allowBlank="1" showInputMessage="1" showErrorMessage="1" sqref="WCD983084 JJ65576 TF65576 ADB65576 AMX65576 AWT65576 BGP65576 BQL65576 CAH65576 CKD65576 CTZ65576 DDV65576 DNR65576 DXN65576 EHJ65576 ERF65576 FBB65576 FKX65576 FUT65576 GEP65576 GOL65576 GYH65576 HID65576 HRZ65576 IBV65576 ILR65576 IVN65576 JFJ65576 JPF65576 JZB65576 KIX65576 KST65576 LCP65576 LML65576 LWH65576 MGD65576 MPZ65576 MZV65576 NJR65576 NTN65576 ODJ65576 ONF65576 OXB65576 PGX65576 PQT65576 QAP65576 QKL65576 QUH65576 RED65576 RNZ65576 RXV65576 SHR65576 SRN65576 TBJ65576 TLF65576 TVB65576 UEX65576 UOT65576 UYP65576 VIL65576 VSH65576 WCD65576 WLZ65576 WVV65576 JJ131112 TF131112 ADB131112 AMX131112 AWT131112 BGP131112 BQL131112 CAH131112 CKD131112 CTZ131112 DDV131112 DNR131112 DXN131112 EHJ131112 ERF131112 FBB131112 FKX131112 FUT131112 GEP131112 GOL131112 GYH131112 HID131112 HRZ131112 IBV131112 ILR131112 IVN131112 JFJ131112 JPF131112 JZB131112 KIX131112 KST131112 LCP131112 LML131112 LWH131112 MGD131112 MPZ131112 MZV131112 NJR131112 NTN131112 ODJ131112 ONF131112 OXB131112 PGX131112 PQT131112 QAP131112 QKL131112 QUH131112 RED131112 RNZ131112 RXV131112 SHR131112 SRN131112 TBJ131112 TLF131112 TVB131112 UEX131112 UOT131112 UYP131112 VIL131112 VSH131112 WCD131112 WLZ131112 WVV131112 JJ196648 TF196648 ADB196648 AMX196648 AWT196648 BGP196648 BQL196648 CAH196648 CKD196648 CTZ196648 DDV196648 DNR196648 DXN196648 EHJ196648 ERF196648 FBB196648 FKX196648 FUT196648 GEP196648 GOL196648 GYH196648 HID196648 HRZ196648 IBV196648 ILR196648 IVN196648 JFJ196648 JPF196648 JZB196648 KIX196648 KST196648 LCP196648 LML196648 LWH196648 MGD196648 MPZ196648 MZV196648 NJR196648 NTN196648 ODJ196648 ONF196648 OXB196648 PGX196648 PQT196648 QAP196648 QKL196648 QUH196648 RED196648 RNZ196648 RXV196648 SHR196648 SRN196648 TBJ196648 TLF196648 TVB196648 UEX196648 UOT196648 UYP196648 VIL196648 VSH196648 WCD196648 WLZ196648 WVV196648 JJ262184 TF262184 ADB262184 AMX262184 AWT262184 BGP262184 BQL262184 CAH262184 CKD262184 CTZ262184 DDV262184 DNR262184 DXN262184 EHJ262184 ERF262184 FBB262184 FKX262184 FUT262184 GEP262184 GOL262184 GYH262184 HID262184 HRZ262184 IBV262184 ILR262184 IVN262184 JFJ262184 JPF262184 JZB262184 KIX262184 KST262184 LCP262184 LML262184 LWH262184 MGD262184 MPZ262184 MZV262184 NJR262184 NTN262184 ODJ262184 ONF262184 OXB262184 PGX262184 PQT262184 QAP262184 QKL262184 QUH262184 RED262184 RNZ262184 RXV262184 SHR262184 SRN262184 TBJ262184 TLF262184 TVB262184 UEX262184 UOT262184 UYP262184 VIL262184 VSH262184 WCD262184 WLZ262184 WVV262184 JJ327720 TF327720 ADB327720 AMX327720 AWT327720 BGP327720 BQL327720 CAH327720 CKD327720 CTZ327720 DDV327720 DNR327720 DXN327720 EHJ327720 ERF327720 FBB327720 FKX327720 FUT327720 GEP327720 GOL327720 GYH327720 HID327720 HRZ327720 IBV327720 ILR327720 IVN327720 JFJ327720 JPF327720 JZB327720 KIX327720 KST327720 LCP327720 LML327720 LWH327720 MGD327720 MPZ327720 MZV327720 NJR327720 NTN327720 ODJ327720 ONF327720 OXB327720 PGX327720 PQT327720 QAP327720 QKL327720 QUH327720 RED327720 RNZ327720 RXV327720 SHR327720 SRN327720 TBJ327720 TLF327720 TVB327720 UEX327720 UOT327720 UYP327720 VIL327720 VSH327720 WCD327720 WLZ327720 WVV327720 JJ393256 TF393256 ADB393256 AMX393256 AWT393256 BGP393256 BQL393256 CAH393256 CKD393256 CTZ393256 DDV393256 DNR393256 DXN393256 EHJ393256 ERF393256 FBB393256 FKX393256 FUT393256 GEP393256 GOL393256 GYH393256 HID393256 HRZ393256 IBV393256 ILR393256 IVN393256 JFJ393256 JPF393256 JZB393256 KIX393256 KST393256 LCP393256 LML393256 LWH393256 MGD393256 MPZ393256 MZV393256 NJR393256 NTN393256 ODJ393256 ONF393256 OXB393256 PGX393256 PQT393256 QAP393256 QKL393256 QUH393256 RED393256 RNZ393256 RXV393256 SHR393256 SRN393256 TBJ393256 TLF393256 TVB393256 UEX393256 UOT393256 UYP393256 VIL393256 VSH393256 WCD393256 WLZ393256 WVV393256 JJ458792 TF458792 ADB458792 AMX458792 AWT458792 BGP458792 BQL458792 CAH458792 CKD458792 CTZ458792 DDV458792 DNR458792 DXN458792 EHJ458792 ERF458792 FBB458792 FKX458792 FUT458792 GEP458792 GOL458792 GYH458792 HID458792 HRZ458792 IBV458792 ILR458792 IVN458792 JFJ458792 JPF458792 JZB458792 KIX458792 KST458792 LCP458792 LML458792 LWH458792 MGD458792 MPZ458792 MZV458792 NJR458792 NTN458792 ODJ458792 ONF458792 OXB458792 PGX458792 PQT458792 QAP458792 QKL458792 QUH458792 RED458792 RNZ458792 RXV458792 SHR458792 SRN458792 TBJ458792 TLF458792 TVB458792 UEX458792 UOT458792 UYP458792 VIL458792 VSH458792 WCD458792 WLZ458792 WVV458792 JJ524328 TF524328 ADB524328 AMX524328 AWT524328 BGP524328 BQL524328 CAH524328 CKD524328 CTZ524328 DDV524328 DNR524328 DXN524328 EHJ524328 ERF524328 FBB524328 FKX524328 FUT524328 GEP524328 GOL524328 GYH524328 HID524328 HRZ524328 IBV524328 ILR524328 IVN524328 JFJ524328 JPF524328 JZB524328 KIX524328 KST524328 LCP524328 LML524328 LWH524328 MGD524328 MPZ524328 MZV524328 NJR524328 NTN524328 ODJ524328 ONF524328 OXB524328 PGX524328 PQT524328 QAP524328 QKL524328 QUH524328 RED524328 RNZ524328 RXV524328 SHR524328 SRN524328 TBJ524328 TLF524328 TVB524328 UEX524328 UOT524328 UYP524328 VIL524328 VSH524328 WCD524328 WLZ524328 WVV524328 JJ589864 TF589864 ADB589864 AMX589864 AWT589864 BGP589864 BQL589864 CAH589864 CKD589864 CTZ589864 DDV589864 DNR589864 DXN589864 EHJ589864 ERF589864 FBB589864 FKX589864 FUT589864 GEP589864 GOL589864 GYH589864 HID589864 HRZ589864 IBV589864 ILR589864 IVN589864 JFJ589864 JPF589864 JZB589864 KIX589864 KST589864 LCP589864 LML589864 LWH589864 MGD589864 MPZ589864 MZV589864 NJR589864 NTN589864 ODJ589864 ONF589864 OXB589864 PGX589864 PQT589864 QAP589864 QKL589864 QUH589864 RED589864 RNZ589864 RXV589864 SHR589864 SRN589864 TBJ589864 TLF589864 TVB589864 UEX589864 UOT589864 UYP589864 VIL589864 VSH589864 WCD589864 WLZ589864 WVV589864 JJ655400 TF655400 ADB655400 AMX655400 AWT655400 BGP655400 BQL655400 CAH655400 CKD655400 CTZ655400 DDV655400 DNR655400 DXN655400 EHJ655400 ERF655400 FBB655400 FKX655400 FUT655400 GEP655400 GOL655400 GYH655400 HID655400 HRZ655400 IBV655400 ILR655400 IVN655400 JFJ655400 JPF655400 JZB655400 KIX655400 KST655400 LCP655400 LML655400 LWH655400 MGD655400 MPZ655400 MZV655400 NJR655400 NTN655400 ODJ655400 ONF655400 OXB655400 PGX655400 PQT655400 QAP655400 QKL655400 QUH655400 RED655400 RNZ655400 RXV655400 SHR655400 SRN655400 TBJ655400 TLF655400 TVB655400 UEX655400 UOT655400 UYP655400 VIL655400 VSH655400 WCD655400 WLZ655400 WVV655400 JJ720936 TF720936 ADB720936 AMX720936 AWT720936 BGP720936 BQL720936 CAH720936 CKD720936 CTZ720936 DDV720936 DNR720936 DXN720936 EHJ720936 ERF720936 FBB720936 FKX720936 FUT720936 GEP720936 GOL720936 GYH720936 HID720936 HRZ720936 IBV720936 ILR720936 IVN720936 JFJ720936 JPF720936 JZB720936 KIX720936 KST720936 LCP720936 LML720936 LWH720936 MGD720936 MPZ720936 MZV720936 NJR720936 NTN720936 ODJ720936 ONF720936 OXB720936 PGX720936 PQT720936 QAP720936 QKL720936 QUH720936 RED720936 RNZ720936 RXV720936 SHR720936 SRN720936 TBJ720936 TLF720936 TVB720936 UEX720936 UOT720936 UYP720936 VIL720936 VSH720936 WCD720936 WLZ720936 WVV720936 JJ786472 TF786472 ADB786472 AMX786472 AWT786472 BGP786472 BQL786472 CAH786472 CKD786472 CTZ786472 DDV786472 DNR786472 DXN786472 EHJ786472 ERF786472 FBB786472 FKX786472 FUT786472 GEP786472 GOL786472 GYH786472 HID786472 HRZ786472 IBV786472 ILR786472 IVN786472 JFJ786472 JPF786472 JZB786472 KIX786472 KST786472 LCP786472 LML786472 LWH786472 MGD786472 MPZ786472 MZV786472 NJR786472 NTN786472 ODJ786472 ONF786472 OXB786472 PGX786472 PQT786472 QAP786472 QKL786472 QUH786472 RED786472 RNZ786472 RXV786472 SHR786472 SRN786472 TBJ786472 TLF786472 TVB786472 UEX786472 UOT786472 UYP786472 VIL786472 VSH786472 WCD786472 WLZ786472 WVV786472 JJ852008 TF852008 ADB852008 AMX852008 AWT852008 BGP852008 BQL852008 CAH852008 CKD852008 CTZ852008 DDV852008 DNR852008 DXN852008 EHJ852008 ERF852008 FBB852008 FKX852008 FUT852008 GEP852008 GOL852008 GYH852008 HID852008 HRZ852008 IBV852008 ILR852008 IVN852008 JFJ852008 JPF852008 JZB852008 KIX852008 KST852008 LCP852008 LML852008 LWH852008 MGD852008 MPZ852008 MZV852008 NJR852008 NTN852008 ODJ852008 ONF852008 OXB852008 PGX852008 PQT852008 QAP852008 QKL852008 QUH852008 RED852008 RNZ852008 RXV852008 SHR852008 SRN852008 TBJ852008 TLF852008 TVB852008 UEX852008 UOT852008 UYP852008 VIL852008 VSH852008 WCD852008 WLZ852008 WVV852008 JJ917544 TF917544 ADB917544 AMX917544 AWT917544 BGP917544 BQL917544 CAH917544 CKD917544 CTZ917544 DDV917544 DNR917544 DXN917544 EHJ917544 ERF917544 FBB917544 FKX917544 FUT917544 GEP917544 GOL917544 GYH917544 HID917544 HRZ917544 IBV917544 ILR917544 IVN917544 JFJ917544 JPF917544 JZB917544 KIX917544 KST917544 LCP917544 LML917544 LWH917544 MGD917544 MPZ917544 MZV917544 NJR917544 NTN917544 ODJ917544 ONF917544 OXB917544 PGX917544 PQT917544 QAP917544 QKL917544 QUH917544 RED917544 RNZ917544 RXV917544 SHR917544 SRN917544 TBJ917544 TLF917544 TVB917544 UEX917544 UOT917544 UYP917544 VIL917544 VSH917544 WCD917544 WLZ917544 WVV917544 JJ983080 TF983080 ADB983080 AMX983080 AWT983080 BGP983080 BQL983080 CAH983080 CKD983080 CTZ983080 DDV983080 DNR983080 DXN983080 EHJ983080 ERF983080 FBB983080 FKX983080 FUT983080 GEP983080 GOL983080 GYH983080 HID983080 HRZ983080 IBV983080 ILR983080 IVN983080 JFJ983080 JPF983080 JZB983080 KIX983080 KST983080 LCP983080 LML983080 LWH983080 MGD983080 MPZ983080 MZV983080 NJR983080 NTN983080 ODJ983080 ONF983080 OXB983080 PGX983080 PQT983080 QAP983080 QKL983080 QUH983080 RED983080 RNZ983080 RXV983080 SHR983080 SRN983080 TBJ983080 TLF983080 TVB983080 UEX983080 UOT983080 UYP983080 VIL983080 VSH983080 WCD983080 WLZ983080 WVV983080 WVV983084 JE35 TA35 ACW35 AMS35 AWO35 BGK35 BQG35 CAC35 CJY35 CTU35 DDQ35 DNM35 DXI35 EHE35 ERA35 FAW35 FKS35 FUO35 GEK35 GOG35 GYC35 HHY35 HRU35 IBQ35 ILM35 IVI35 JFE35 JPA35 JYW35 KIS35 KSO35 LCK35 LMG35 LWC35 MFY35 MPU35 MZQ35 NJM35 NTI35 ODE35 ONA35 OWW35 PGS35 PQO35 QAK35 QKG35 QUC35 RDY35 RNU35 RXQ35 SHM35 SRI35 TBE35 TLA35 TUW35 UES35 UOO35 UYK35 VIG35 VSC35 WBY35 WLU35 WVQ35 JJ65572 TF65572 ADB65572 AMX65572 AWT65572 BGP65572 BQL65572 CAH65572 CKD65572 CTZ65572 DDV65572 DNR65572 DXN65572 EHJ65572 ERF65572 FBB65572 FKX65572 FUT65572 GEP65572 GOL65572 GYH65572 HID65572 HRZ65572 IBV65572 ILR65572 IVN65572 JFJ65572 JPF65572 JZB65572 KIX65572 KST65572 LCP65572 LML65572 LWH65572 MGD65572 MPZ65572 MZV65572 NJR65572 NTN65572 ODJ65572 ONF65572 OXB65572 PGX65572 PQT65572 QAP65572 QKL65572 QUH65572 RED65572 RNZ65572 RXV65572 SHR65572 SRN65572 TBJ65572 TLF65572 TVB65572 UEX65572 UOT65572 UYP65572 VIL65572 VSH65572 WCD65572 WLZ65572 WVV65572 JJ131108 TF131108 ADB131108 AMX131108 AWT131108 BGP131108 BQL131108 CAH131108 CKD131108 CTZ131108 DDV131108 DNR131108 DXN131108 EHJ131108 ERF131108 FBB131108 FKX131108 FUT131108 GEP131108 GOL131108 GYH131108 HID131108 HRZ131108 IBV131108 ILR131108 IVN131108 JFJ131108 JPF131108 JZB131108 KIX131108 KST131108 LCP131108 LML131108 LWH131108 MGD131108 MPZ131108 MZV131108 NJR131108 NTN131108 ODJ131108 ONF131108 OXB131108 PGX131108 PQT131108 QAP131108 QKL131108 QUH131108 RED131108 RNZ131108 RXV131108 SHR131108 SRN131108 TBJ131108 TLF131108 TVB131108 UEX131108 UOT131108 UYP131108 VIL131108 VSH131108 WCD131108 WLZ131108 WVV131108 JJ196644 TF196644 ADB196644 AMX196644 AWT196644 BGP196644 BQL196644 CAH196644 CKD196644 CTZ196644 DDV196644 DNR196644 DXN196644 EHJ196644 ERF196644 FBB196644 FKX196644 FUT196644 GEP196644 GOL196644 GYH196644 HID196644 HRZ196644 IBV196644 ILR196644 IVN196644 JFJ196644 JPF196644 JZB196644 KIX196644 KST196644 LCP196644 LML196644 LWH196644 MGD196644 MPZ196644 MZV196644 NJR196644 NTN196644 ODJ196644 ONF196644 OXB196644 PGX196644 PQT196644 QAP196644 QKL196644 QUH196644 RED196644 RNZ196644 RXV196644 SHR196644 SRN196644 TBJ196644 TLF196644 TVB196644 UEX196644 UOT196644 UYP196644 VIL196644 VSH196644 WCD196644 WLZ196644 WVV196644 JJ262180 TF262180 ADB262180 AMX262180 AWT262180 BGP262180 BQL262180 CAH262180 CKD262180 CTZ262180 DDV262180 DNR262180 DXN262180 EHJ262180 ERF262180 FBB262180 FKX262180 FUT262180 GEP262180 GOL262180 GYH262180 HID262180 HRZ262180 IBV262180 ILR262180 IVN262180 JFJ262180 JPF262180 JZB262180 KIX262180 KST262180 LCP262180 LML262180 LWH262180 MGD262180 MPZ262180 MZV262180 NJR262180 NTN262180 ODJ262180 ONF262180 OXB262180 PGX262180 PQT262180 QAP262180 QKL262180 QUH262180 RED262180 RNZ262180 RXV262180 SHR262180 SRN262180 TBJ262180 TLF262180 TVB262180 UEX262180 UOT262180 UYP262180 VIL262180 VSH262180 WCD262180 WLZ262180 WVV262180 JJ327716 TF327716 ADB327716 AMX327716 AWT327716 BGP327716 BQL327716 CAH327716 CKD327716 CTZ327716 DDV327716 DNR327716 DXN327716 EHJ327716 ERF327716 FBB327716 FKX327716 FUT327716 GEP327716 GOL327716 GYH327716 HID327716 HRZ327716 IBV327716 ILR327716 IVN327716 JFJ327716 JPF327716 JZB327716 KIX327716 KST327716 LCP327716 LML327716 LWH327716 MGD327716 MPZ327716 MZV327716 NJR327716 NTN327716 ODJ327716 ONF327716 OXB327716 PGX327716 PQT327716 QAP327716 QKL327716 QUH327716 RED327716 RNZ327716 RXV327716 SHR327716 SRN327716 TBJ327716 TLF327716 TVB327716 UEX327716 UOT327716 UYP327716 VIL327716 VSH327716 WCD327716 WLZ327716 WVV327716 JJ393252 TF393252 ADB393252 AMX393252 AWT393252 BGP393252 BQL393252 CAH393252 CKD393252 CTZ393252 DDV393252 DNR393252 DXN393252 EHJ393252 ERF393252 FBB393252 FKX393252 FUT393252 GEP393252 GOL393252 GYH393252 HID393252 HRZ393252 IBV393252 ILR393252 IVN393252 JFJ393252 JPF393252 JZB393252 KIX393252 KST393252 LCP393252 LML393252 LWH393252 MGD393252 MPZ393252 MZV393252 NJR393252 NTN393252 ODJ393252 ONF393252 OXB393252 PGX393252 PQT393252 QAP393252 QKL393252 QUH393252 RED393252 RNZ393252 RXV393252 SHR393252 SRN393252 TBJ393252 TLF393252 TVB393252 UEX393252 UOT393252 UYP393252 VIL393252 VSH393252 WCD393252 WLZ393252 WVV393252 JJ458788 TF458788 ADB458788 AMX458788 AWT458788 BGP458788 BQL458788 CAH458788 CKD458788 CTZ458788 DDV458788 DNR458788 DXN458788 EHJ458788 ERF458788 FBB458788 FKX458788 FUT458788 GEP458788 GOL458788 GYH458788 HID458788 HRZ458788 IBV458788 ILR458788 IVN458788 JFJ458788 JPF458788 JZB458788 KIX458788 KST458788 LCP458788 LML458788 LWH458788 MGD458788 MPZ458788 MZV458788 NJR458788 NTN458788 ODJ458788 ONF458788 OXB458788 PGX458788 PQT458788 QAP458788 QKL458788 QUH458788 RED458788 RNZ458788 RXV458788 SHR458788 SRN458788 TBJ458788 TLF458788 TVB458788 UEX458788 UOT458788 UYP458788 VIL458788 VSH458788 WCD458788 WLZ458788 WVV458788 JJ524324 TF524324 ADB524324 AMX524324 AWT524324 BGP524324 BQL524324 CAH524324 CKD524324 CTZ524324 DDV524324 DNR524324 DXN524324 EHJ524324 ERF524324 FBB524324 FKX524324 FUT524324 GEP524324 GOL524324 GYH524324 HID524324 HRZ524324 IBV524324 ILR524324 IVN524324 JFJ524324 JPF524324 JZB524324 KIX524324 KST524324 LCP524324 LML524324 LWH524324 MGD524324 MPZ524324 MZV524324 NJR524324 NTN524324 ODJ524324 ONF524324 OXB524324 PGX524324 PQT524324 QAP524324 QKL524324 QUH524324 RED524324 RNZ524324 RXV524324 SHR524324 SRN524324 TBJ524324 TLF524324 TVB524324 UEX524324 UOT524324 UYP524324 VIL524324 VSH524324 WCD524324 WLZ524324 WVV524324 JJ589860 TF589860 ADB589860 AMX589860 AWT589860 BGP589860 BQL589860 CAH589860 CKD589860 CTZ589860 DDV589860 DNR589860 DXN589860 EHJ589860 ERF589860 FBB589860 FKX589860 FUT589860 GEP589860 GOL589860 GYH589860 HID589860 HRZ589860 IBV589860 ILR589860 IVN589860 JFJ589860 JPF589860 JZB589860 KIX589860 KST589860 LCP589860 LML589860 LWH589860 MGD589860 MPZ589860 MZV589860 NJR589860 NTN589860 ODJ589860 ONF589860 OXB589860 PGX589860 PQT589860 QAP589860 QKL589860 QUH589860 RED589860 RNZ589860 RXV589860 SHR589860 SRN589860 TBJ589860 TLF589860 TVB589860 UEX589860 UOT589860 UYP589860 VIL589860 VSH589860 WCD589860 WLZ589860 WVV589860 JJ655396 TF655396 ADB655396 AMX655396 AWT655396 BGP655396 BQL655396 CAH655396 CKD655396 CTZ655396 DDV655396 DNR655396 DXN655396 EHJ655396 ERF655396 FBB655396 FKX655396 FUT655396 GEP655396 GOL655396 GYH655396 HID655396 HRZ655396 IBV655396 ILR655396 IVN655396 JFJ655396 JPF655396 JZB655396 KIX655396 KST655396 LCP655396 LML655396 LWH655396 MGD655396 MPZ655396 MZV655396 NJR655396 NTN655396 ODJ655396 ONF655396 OXB655396 PGX655396 PQT655396 QAP655396 QKL655396 QUH655396 RED655396 RNZ655396 RXV655396 SHR655396 SRN655396 TBJ655396 TLF655396 TVB655396 UEX655396 UOT655396 UYP655396 VIL655396 VSH655396 WCD655396 WLZ655396 WVV655396 JJ720932 TF720932 ADB720932 AMX720932 AWT720932 BGP720932 BQL720932 CAH720932 CKD720932 CTZ720932 DDV720932 DNR720932 DXN720932 EHJ720932 ERF720932 FBB720932 FKX720932 FUT720932 GEP720932 GOL720932 GYH720932 HID720932 HRZ720932 IBV720932 ILR720932 IVN720932 JFJ720932 JPF720932 JZB720932 KIX720932 KST720932 LCP720932 LML720932 LWH720932 MGD720932 MPZ720932 MZV720932 NJR720932 NTN720932 ODJ720932 ONF720932 OXB720932 PGX720932 PQT720932 QAP720932 QKL720932 QUH720932 RED720932 RNZ720932 RXV720932 SHR720932 SRN720932 TBJ720932 TLF720932 TVB720932 UEX720932 UOT720932 UYP720932 VIL720932 VSH720932 WCD720932 WLZ720932 WVV720932 JJ786468 TF786468 ADB786468 AMX786468 AWT786468 BGP786468 BQL786468 CAH786468 CKD786468 CTZ786468 DDV786468 DNR786468 DXN786468 EHJ786468 ERF786468 FBB786468 FKX786468 FUT786468 GEP786468 GOL786468 GYH786468 HID786468 HRZ786468 IBV786468 ILR786468 IVN786468 JFJ786468 JPF786468 JZB786468 KIX786468 KST786468 LCP786468 LML786468 LWH786468 MGD786468 MPZ786468 MZV786468 NJR786468 NTN786468 ODJ786468 ONF786468 OXB786468 PGX786468 PQT786468 QAP786468 QKL786468 QUH786468 RED786468 RNZ786468 RXV786468 SHR786468 SRN786468 TBJ786468 TLF786468 TVB786468 UEX786468 UOT786468 UYP786468 VIL786468 VSH786468 WCD786468 WLZ786468 WVV786468 JJ852004 TF852004 ADB852004 AMX852004 AWT852004 BGP852004 BQL852004 CAH852004 CKD852004 CTZ852004 DDV852004 DNR852004 DXN852004 EHJ852004 ERF852004 FBB852004 FKX852004 FUT852004 GEP852004 GOL852004 GYH852004 HID852004 HRZ852004 IBV852004 ILR852004 IVN852004 JFJ852004 JPF852004 JZB852004 KIX852004 KST852004 LCP852004 LML852004 LWH852004 MGD852004 MPZ852004 MZV852004 NJR852004 NTN852004 ODJ852004 ONF852004 OXB852004 PGX852004 PQT852004 QAP852004 QKL852004 QUH852004 RED852004 RNZ852004 RXV852004 SHR852004 SRN852004 TBJ852004 TLF852004 TVB852004 UEX852004 UOT852004 UYP852004 VIL852004 VSH852004 WCD852004 WLZ852004 WVV852004 JJ917540 TF917540 ADB917540 AMX917540 AWT917540 BGP917540 BQL917540 CAH917540 CKD917540 CTZ917540 DDV917540 DNR917540 DXN917540 EHJ917540 ERF917540 FBB917540 FKX917540 FUT917540 GEP917540 GOL917540 GYH917540 HID917540 HRZ917540 IBV917540 ILR917540 IVN917540 JFJ917540 JPF917540 JZB917540 KIX917540 KST917540 LCP917540 LML917540 LWH917540 MGD917540 MPZ917540 MZV917540 NJR917540 NTN917540 ODJ917540 ONF917540 OXB917540 PGX917540 PQT917540 QAP917540 QKL917540 QUH917540 RED917540 RNZ917540 RXV917540 SHR917540 SRN917540 TBJ917540 TLF917540 TVB917540 UEX917540 UOT917540 UYP917540 VIL917540 VSH917540 WCD917540 WLZ917540 WVV917540 JJ983076 TF983076 ADB983076 AMX983076 AWT983076 BGP983076 BQL983076 CAH983076 CKD983076 CTZ983076 DDV983076 DNR983076 DXN983076 EHJ983076 ERF983076 FBB983076 FKX983076 FUT983076 GEP983076 GOL983076 GYH983076 HID983076 HRZ983076 IBV983076 ILR983076 IVN983076 JFJ983076 JPF983076 JZB983076 KIX983076 KST983076 LCP983076 LML983076 LWH983076 MGD983076 MPZ983076 MZV983076 NJR983076 NTN983076 ODJ983076 ONF983076 OXB983076 PGX983076 PQT983076 QAP983076 QKL983076 QUH983076 RED983076 RNZ983076 RXV983076 SHR983076 SRN983076 TBJ983076 TLF983076 TVB983076 UEX983076 UOT983076 UYP983076 VIL983076 VSH983076 WCD983076 WLZ983076 WVV983076 WLZ983084 JJ65580 TF65580 ADB65580 AMX65580 AWT65580 BGP65580 BQL65580 CAH65580 CKD65580 CTZ65580 DDV65580 DNR65580 DXN65580 EHJ65580 ERF65580 FBB65580 FKX65580 FUT65580 GEP65580 GOL65580 GYH65580 HID65580 HRZ65580 IBV65580 ILR65580 IVN65580 JFJ65580 JPF65580 JZB65580 KIX65580 KST65580 LCP65580 LML65580 LWH65580 MGD65580 MPZ65580 MZV65580 NJR65580 NTN65580 ODJ65580 ONF65580 OXB65580 PGX65580 PQT65580 QAP65580 QKL65580 QUH65580 RED65580 RNZ65580 RXV65580 SHR65580 SRN65580 TBJ65580 TLF65580 TVB65580 UEX65580 UOT65580 UYP65580 VIL65580 VSH65580 WCD65580 WLZ65580 WVV65580 JJ131116 TF131116 ADB131116 AMX131116 AWT131116 BGP131116 BQL131116 CAH131116 CKD131116 CTZ131116 DDV131116 DNR131116 DXN131116 EHJ131116 ERF131116 FBB131116 FKX131116 FUT131116 GEP131116 GOL131116 GYH131116 HID131116 HRZ131116 IBV131116 ILR131116 IVN131116 JFJ131116 JPF131116 JZB131116 KIX131116 KST131116 LCP131116 LML131116 LWH131116 MGD131116 MPZ131116 MZV131116 NJR131116 NTN131116 ODJ131116 ONF131116 OXB131116 PGX131116 PQT131116 QAP131116 QKL131116 QUH131116 RED131116 RNZ131116 RXV131116 SHR131116 SRN131116 TBJ131116 TLF131116 TVB131116 UEX131116 UOT131116 UYP131116 VIL131116 VSH131116 WCD131116 WLZ131116 WVV131116 JJ196652 TF196652 ADB196652 AMX196652 AWT196652 BGP196652 BQL196652 CAH196652 CKD196652 CTZ196652 DDV196652 DNR196652 DXN196652 EHJ196652 ERF196652 FBB196652 FKX196652 FUT196652 GEP196652 GOL196652 GYH196652 HID196652 HRZ196652 IBV196652 ILR196652 IVN196652 JFJ196652 JPF196652 JZB196652 KIX196652 KST196652 LCP196652 LML196652 LWH196652 MGD196652 MPZ196652 MZV196652 NJR196652 NTN196652 ODJ196652 ONF196652 OXB196652 PGX196652 PQT196652 QAP196652 QKL196652 QUH196652 RED196652 RNZ196652 RXV196652 SHR196652 SRN196652 TBJ196652 TLF196652 TVB196652 UEX196652 UOT196652 UYP196652 VIL196652 VSH196652 WCD196652 WLZ196652 WVV196652 JJ262188 TF262188 ADB262188 AMX262188 AWT262188 BGP262188 BQL262188 CAH262188 CKD262188 CTZ262188 DDV262188 DNR262188 DXN262188 EHJ262188 ERF262188 FBB262188 FKX262188 FUT262188 GEP262188 GOL262188 GYH262188 HID262188 HRZ262188 IBV262188 ILR262188 IVN262188 JFJ262188 JPF262188 JZB262188 KIX262188 KST262188 LCP262188 LML262188 LWH262188 MGD262188 MPZ262188 MZV262188 NJR262188 NTN262188 ODJ262188 ONF262188 OXB262188 PGX262188 PQT262188 QAP262188 QKL262188 QUH262188 RED262188 RNZ262188 RXV262188 SHR262188 SRN262188 TBJ262188 TLF262188 TVB262188 UEX262188 UOT262188 UYP262188 VIL262188 VSH262188 WCD262188 WLZ262188 WVV262188 JJ327724 TF327724 ADB327724 AMX327724 AWT327724 BGP327724 BQL327724 CAH327724 CKD327724 CTZ327724 DDV327724 DNR327724 DXN327724 EHJ327724 ERF327724 FBB327724 FKX327724 FUT327724 GEP327724 GOL327724 GYH327724 HID327724 HRZ327724 IBV327724 ILR327724 IVN327724 JFJ327724 JPF327724 JZB327724 KIX327724 KST327724 LCP327724 LML327724 LWH327724 MGD327724 MPZ327724 MZV327724 NJR327724 NTN327724 ODJ327724 ONF327724 OXB327724 PGX327724 PQT327724 QAP327724 QKL327724 QUH327724 RED327724 RNZ327724 RXV327724 SHR327724 SRN327724 TBJ327724 TLF327724 TVB327724 UEX327724 UOT327724 UYP327724 VIL327724 VSH327724 WCD327724 WLZ327724 WVV327724 JJ393260 TF393260 ADB393260 AMX393260 AWT393260 BGP393260 BQL393260 CAH393260 CKD393260 CTZ393260 DDV393260 DNR393260 DXN393260 EHJ393260 ERF393260 FBB393260 FKX393260 FUT393260 GEP393260 GOL393260 GYH393260 HID393260 HRZ393260 IBV393260 ILR393260 IVN393260 JFJ393260 JPF393260 JZB393260 KIX393260 KST393260 LCP393260 LML393260 LWH393260 MGD393260 MPZ393260 MZV393260 NJR393260 NTN393260 ODJ393260 ONF393260 OXB393260 PGX393260 PQT393260 QAP393260 QKL393260 QUH393260 RED393260 RNZ393260 RXV393260 SHR393260 SRN393260 TBJ393260 TLF393260 TVB393260 UEX393260 UOT393260 UYP393260 VIL393260 VSH393260 WCD393260 WLZ393260 WVV393260 JJ458796 TF458796 ADB458796 AMX458796 AWT458796 BGP458796 BQL458796 CAH458796 CKD458796 CTZ458796 DDV458796 DNR458796 DXN458796 EHJ458796 ERF458796 FBB458796 FKX458796 FUT458796 GEP458796 GOL458796 GYH458796 HID458796 HRZ458796 IBV458796 ILR458796 IVN458796 JFJ458796 JPF458796 JZB458796 KIX458796 KST458796 LCP458796 LML458796 LWH458796 MGD458796 MPZ458796 MZV458796 NJR458796 NTN458796 ODJ458796 ONF458796 OXB458796 PGX458796 PQT458796 QAP458796 QKL458796 QUH458796 RED458796 RNZ458796 RXV458796 SHR458796 SRN458796 TBJ458796 TLF458796 TVB458796 UEX458796 UOT458796 UYP458796 VIL458796 VSH458796 WCD458796 WLZ458796 WVV458796 JJ524332 TF524332 ADB524332 AMX524332 AWT524332 BGP524332 BQL524332 CAH524332 CKD524332 CTZ524332 DDV524332 DNR524332 DXN524332 EHJ524332 ERF524332 FBB524332 FKX524332 FUT524332 GEP524332 GOL524332 GYH524332 HID524332 HRZ524332 IBV524332 ILR524332 IVN524332 JFJ524332 JPF524332 JZB524332 KIX524332 KST524332 LCP524332 LML524332 LWH524332 MGD524332 MPZ524332 MZV524332 NJR524332 NTN524332 ODJ524332 ONF524332 OXB524332 PGX524332 PQT524332 QAP524332 QKL524332 QUH524332 RED524332 RNZ524332 RXV524332 SHR524332 SRN524332 TBJ524332 TLF524332 TVB524332 UEX524332 UOT524332 UYP524332 VIL524332 VSH524332 WCD524332 WLZ524332 WVV524332 JJ589868 TF589868 ADB589868 AMX589868 AWT589868 BGP589868 BQL589868 CAH589868 CKD589868 CTZ589868 DDV589868 DNR589868 DXN589868 EHJ589868 ERF589868 FBB589868 FKX589868 FUT589868 GEP589868 GOL589868 GYH589868 HID589868 HRZ589868 IBV589868 ILR589868 IVN589868 JFJ589868 JPF589868 JZB589868 KIX589868 KST589868 LCP589868 LML589868 LWH589868 MGD589868 MPZ589868 MZV589868 NJR589868 NTN589868 ODJ589868 ONF589868 OXB589868 PGX589868 PQT589868 QAP589868 QKL589868 QUH589868 RED589868 RNZ589868 RXV589868 SHR589868 SRN589868 TBJ589868 TLF589868 TVB589868 UEX589868 UOT589868 UYP589868 VIL589868 VSH589868 WCD589868 WLZ589868 WVV589868 JJ655404 TF655404 ADB655404 AMX655404 AWT655404 BGP655404 BQL655404 CAH655404 CKD655404 CTZ655404 DDV655404 DNR655404 DXN655404 EHJ655404 ERF655404 FBB655404 FKX655404 FUT655404 GEP655404 GOL655404 GYH655404 HID655404 HRZ655404 IBV655404 ILR655404 IVN655404 JFJ655404 JPF655404 JZB655404 KIX655404 KST655404 LCP655404 LML655404 LWH655404 MGD655404 MPZ655404 MZV655404 NJR655404 NTN655404 ODJ655404 ONF655404 OXB655404 PGX655404 PQT655404 QAP655404 QKL655404 QUH655404 RED655404 RNZ655404 RXV655404 SHR655404 SRN655404 TBJ655404 TLF655404 TVB655404 UEX655404 UOT655404 UYP655404 VIL655404 VSH655404 WCD655404 WLZ655404 WVV655404 JJ720940 TF720940 ADB720940 AMX720940 AWT720940 BGP720940 BQL720940 CAH720940 CKD720940 CTZ720940 DDV720940 DNR720940 DXN720940 EHJ720940 ERF720940 FBB720940 FKX720940 FUT720940 GEP720940 GOL720940 GYH720940 HID720940 HRZ720940 IBV720940 ILR720940 IVN720940 JFJ720940 JPF720940 JZB720940 KIX720940 KST720940 LCP720940 LML720940 LWH720940 MGD720940 MPZ720940 MZV720940 NJR720940 NTN720940 ODJ720940 ONF720940 OXB720940 PGX720940 PQT720940 QAP720940 QKL720940 QUH720940 RED720940 RNZ720940 RXV720940 SHR720940 SRN720940 TBJ720940 TLF720940 TVB720940 UEX720940 UOT720940 UYP720940 VIL720940 VSH720940 WCD720940 WLZ720940 WVV720940 JJ786476 TF786476 ADB786476 AMX786476 AWT786476 BGP786476 BQL786476 CAH786476 CKD786476 CTZ786476 DDV786476 DNR786476 DXN786476 EHJ786476 ERF786476 FBB786476 FKX786476 FUT786476 GEP786476 GOL786476 GYH786476 HID786476 HRZ786476 IBV786476 ILR786476 IVN786476 JFJ786476 JPF786476 JZB786476 KIX786476 KST786476 LCP786476 LML786476 LWH786476 MGD786476 MPZ786476 MZV786476 NJR786476 NTN786476 ODJ786476 ONF786476 OXB786476 PGX786476 PQT786476 QAP786476 QKL786476 QUH786476 RED786476 RNZ786476 RXV786476 SHR786476 SRN786476 TBJ786476 TLF786476 TVB786476 UEX786476 UOT786476 UYP786476 VIL786476 VSH786476 WCD786476 WLZ786476 WVV786476 JJ852012 TF852012 ADB852012 AMX852012 AWT852012 BGP852012 BQL852012 CAH852012 CKD852012 CTZ852012 DDV852012 DNR852012 DXN852012 EHJ852012 ERF852012 FBB852012 FKX852012 FUT852012 GEP852012 GOL852012 GYH852012 HID852012 HRZ852012 IBV852012 ILR852012 IVN852012 JFJ852012 JPF852012 JZB852012 KIX852012 KST852012 LCP852012 LML852012 LWH852012 MGD852012 MPZ852012 MZV852012 NJR852012 NTN852012 ODJ852012 ONF852012 OXB852012 PGX852012 PQT852012 QAP852012 QKL852012 QUH852012 RED852012 RNZ852012 RXV852012 SHR852012 SRN852012 TBJ852012 TLF852012 TVB852012 UEX852012 UOT852012 UYP852012 VIL852012 VSH852012 WCD852012 WLZ852012 WVV852012 JJ917548 TF917548 ADB917548 AMX917548 AWT917548 BGP917548 BQL917548 CAH917548 CKD917548 CTZ917548 DDV917548 DNR917548 DXN917548 EHJ917548 ERF917548 FBB917548 FKX917548 FUT917548 GEP917548 GOL917548 GYH917548 HID917548 HRZ917548 IBV917548 ILR917548 IVN917548 JFJ917548 JPF917548 JZB917548 KIX917548 KST917548 LCP917548 LML917548 LWH917548 MGD917548 MPZ917548 MZV917548 NJR917548 NTN917548 ODJ917548 ONF917548 OXB917548 PGX917548 PQT917548 QAP917548 QKL917548 QUH917548 RED917548 RNZ917548 RXV917548 SHR917548 SRN917548 TBJ917548 TLF917548 TVB917548 UEX917548 UOT917548 UYP917548 VIL917548 VSH917548 WCD917548 WLZ917548 WVV917548 JJ983084 TF983084 ADB983084 AMX983084 AWT983084 BGP983084 BQL983084 CAH983084 CKD983084 CTZ983084 DDV983084 DNR983084 DXN983084 EHJ983084 ERF983084 FBB983084 FKX983084 FUT983084 GEP983084 GOL983084 GYH983084 HID983084 HRZ983084 IBV983084 ILR983084 IVN983084 JFJ983084 JPF983084 JZB983084 KIX983084 KST983084 LCP983084 LML983084 LWH983084 MGD983084 MPZ983084 MZV983084 NJR983084 NTN983084 ODJ983084 ONF983084 OXB983084 PGX983084 PQT983084 QAP983084 QKL983084 QUH983084 RED983084 RNZ983084 RXV983084 SHR983084 SRN983084 TBJ983084 TLF983084 TVB983084 UEX983084 UOT983084 UYP983084 VIL983084 VSH983084 JE23 TA23 ACW23 AMS23 AWO23 BGK23 BQG23 CAC23 CJY23 CTU23 DDQ23 DNM23 DXI23 EHE23 ERA23 FAW23 FKS23 FUO23 GEK23 GOG23 GYC23 HHY23 HRU23 IBQ23 ILM23 IVI23 JFE23 JPA23 JYW23 KIS23 KSO23 LCK23 LMG23 LWC23 MFY23 MPU23 MZQ23 NJM23 NTI23 ODE23 ONA23 OWW23 PGS23 PQO23 QAK23 QKG23 QUC23 RDY23 RNU23 RXQ23 SHM23 SRI23 TBE23 TLA23 TUW23 UES23 UOO23 UYK23 VIG23 VSC23 WBY23 WLU23 WVQ23">
      <formula1>buy_type</formula1>
    </dataValidation>
    <dataValidation type="list" allowBlank="1" showInputMessage="1" showErrorMessage="1" sqref="WMA983084 JK65576 TG65576 ADC65576 AMY65576 AWU65576 BGQ65576 BQM65576 CAI65576 CKE65576 CUA65576 DDW65576 DNS65576 DXO65576 EHK65576 ERG65576 FBC65576 FKY65576 FUU65576 GEQ65576 GOM65576 GYI65576 HIE65576 HSA65576 IBW65576 ILS65576 IVO65576 JFK65576 JPG65576 JZC65576 KIY65576 KSU65576 LCQ65576 LMM65576 LWI65576 MGE65576 MQA65576 MZW65576 NJS65576 NTO65576 ODK65576 ONG65576 OXC65576 PGY65576 PQU65576 QAQ65576 QKM65576 QUI65576 REE65576 ROA65576 RXW65576 SHS65576 SRO65576 TBK65576 TLG65576 TVC65576 UEY65576 UOU65576 UYQ65576 VIM65576 VSI65576 WCE65576 WMA65576 WVW65576 JK131112 TG131112 ADC131112 AMY131112 AWU131112 BGQ131112 BQM131112 CAI131112 CKE131112 CUA131112 DDW131112 DNS131112 DXO131112 EHK131112 ERG131112 FBC131112 FKY131112 FUU131112 GEQ131112 GOM131112 GYI131112 HIE131112 HSA131112 IBW131112 ILS131112 IVO131112 JFK131112 JPG131112 JZC131112 KIY131112 KSU131112 LCQ131112 LMM131112 LWI131112 MGE131112 MQA131112 MZW131112 NJS131112 NTO131112 ODK131112 ONG131112 OXC131112 PGY131112 PQU131112 QAQ131112 QKM131112 QUI131112 REE131112 ROA131112 RXW131112 SHS131112 SRO131112 TBK131112 TLG131112 TVC131112 UEY131112 UOU131112 UYQ131112 VIM131112 VSI131112 WCE131112 WMA131112 WVW131112 JK196648 TG196648 ADC196648 AMY196648 AWU196648 BGQ196648 BQM196648 CAI196648 CKE196648 CUA196648 DDW196648 DNS196648 DXO196648 EHK196648 ERG196648 FBC196648 FKY196648 FUU196648 GEQ196648 GOM196648 GYI196648 HIE196648 HSA196648 IBW196648 ILS196648 IVO196648 JFK196648 JPG196648 JZC196648 KIY196648 KSU196648 LCQ196648 LMM196648 LWI196648 MGE196648 MQA196648 MZW196648 NJS196648 NTO196648 ODK196648 ONG196648 OXC196648 PGY196648 PQU196648 QAQ196648 QKM196648 QUI196648 REE196648 ROA196648 RXW196648 SHS196648 SRO196648 TBK196648 TLG196648 TVC196648 UEY196648 UOU196648 UYQ196648 VIM196648 VSI196648 WCE196648 WMA196648 WVW196648 JK262184 TG262184 ADC262184 AMY262184 AWU262184 BGQ262184 BQM262184 CAI262184 CKE262184 CUA262184 DDW262184 DNS262184 DXO262184 EHK262184 ERG262184 FBC262184 FKY262184 FUU262184 GEQ262184 GOM262184 GYI262184 HIE262184 HSA262184 IBW262184 ILS262184 IVO262184 JFK262184 JPG262184 JZC262184 KIY262184 KSU262184 LCQ262184 LMM262184 LWI262184 MGE262184 MQA262184 MZW262184 NJS262184 NTO262184 ODK262184 ONG262184 OXC262184 PGY262184 PQU262184 QAQ262184 QKM262184 QUI262184 REE262184 ROA262184 RXW262184 SHS262184 SRO262184 TBK262184 TLG262184 TVC262184 UEY262184 UOU262184 UYQ262184 VIM262184 VSI262184 WCE262184 WMA262184 WVW262184 JK327720 TG327720 ADC327720 AMY327720 AWU327720 BGQ327720 BQM327720 CAI327720 CKE327720 CUA327720 DDW327720 DNS327720 DXO327720 EHK327720 ERG327720 FBC327720 FKY327720 FUU327720 GEQ327720 GOM327720 GYI327720 HIE327720 HSA327720 IBW327720 ILS327720 IVO327720 JFK327720 JPG327720 JZC327720 KIY327720 KSU327720 LCQ327720 LMM327720 LWI327720 MGE327720 MQA327720 MZW327720 NJS327720 NTO327720 ODK327720 ONG327720 OXC327720 PGY327720 PQU327720 QAQ327720 QKM327720 QUI327720 REE327720 ROA327720 RXW327720 SHS327720 SRO327720 TBK327720 TLG327720 TVC327720 UEY327720 UOU327720 UYQ327720 VIM327720 VSI327720 WCE327720 WMA327720 WVW327720 JK393256 TG393256 ADC393256 AMY393256 AWU393256 BGQ393256 BQM393256 CAI393256 CKE393256 CUA393256 DDW393256 DNS393256 DXO393256 EHK393256 ERG393256 FBC393256 FKY393256 FUU393256 GEQ393256 GOM393256 GYI393256 HIE393256 HSA393256 IBW393256 ILS393256 IVO393256 JFK393256 JPG393256 JZC393256 KIY393256 KSU393256 LCQ393256 LMM393256 LWI393256 MGE393256 MQA393256 MZW393256 NJS393256 NTO393256 ODK393256 ONG393256 OXC393256 PGY393256 PQU393256 QAQ393256 QKM393256 QUI393256 REE393256 ROA393256 RXW393256 SHS393256 SRO393256 TBK393256 TLG393256 TVC393256 UEY393256 UOU393256 UYQ393256 VIM393256 VSI393256 WCE393256 WMA393256 WVW393256 JK458792 TG458792 ADC458792 AMY458792 AWU458792 BGQ458792 BQM458792 CAI458792 CKE458792 CUA458792 DDW458792 DNS458792 DXO458792 EHK458792 ERG458792 FBC458792 FKY458792 FUU458792 GEQ458792 GOM458792 GYI458792 HIE458792 HSA458792 IBW458792 ILS458792 IVO458792 JFK458792 JPG458792 JZC458792 KIY458792 KSU458792 LCQ458792 LMM458792 LWI458792 MGE458792 MQA458792 MZW458792 NJS458792 NTO458792 ODK458792 ONG458792 OXC458792 PGY458792 PQU458792 QAQ458792 QKM458792 QUI458792 REE458792 ROA458792 RXW458792 SHS458792 SRO458792 TBK458792 TLG458792 TVC458792 UEY458792 UOU458792 UYQ458792 VIM458792 VSI458792 WCE458792 WMA458792 WVW458792 JK524328 TG524328 ADC524328 AMY524328 AWU524328 BGQ524328 BQM524328 CAI524328 CKE524328 CUA524328 DDW524328 DNS524328 DXO524328 EHK524328 ERG524328 FBC524328 FKY524328 FUU524328 GEQ524328 GOM524328 GYI524328 HIE524328 HSA524328 IBW524328 ILS524328 IVO524328 JFK524328 JPG524328 JZC524328 KIY524328 KSU524328 LCQ524328 LMM524328 LWI524328 MGE524328 MQA524328 MZW524328 NJS524328 NTO524328 ODK524328 ONG524328 OXC524328 PGY524328 PQU524328 QAQ524328 QKM524328 QUI524328 REE524328 ROA524328 RXW524328 SHS524328 SRO524328 TBK524328 TLG524328 TVC524328 UEY524328 UOU524328 UYQ524328 VIM524328 VSI524328 WCE524328 WMA524328 WVW524328 JK589864 TG589864 ADC589864 AMY589864 AWU589864 BGQ589864 BQM589864 CAI589864 CKE589864 CUA589864 DDW589864 DNS589864 DXO589864 EHK589864 ERG589864 FBC589864 FKY589864 FUU589864 GEQ589864 GOM589864 GYI589864 HIE589864 HSA589864 IBW589864 ILS589864 IVO589864 JFK589864 JPG589864 JZC589864 KIY589864 KSU589864 LCQ589864 LMM589864 LWI589864 MGE589864 MQA589864 MZW589864 NJS589864 NTO589864 ODK589864 ONG589864 OXC589864 PGY589864 PQU589864 QAQ589864 QKM589864 QUI589864 REE589864 ROA589864 RXW589864 SHS589864 SRO589864 TBK589864 TLG589864 TVC589864 UEY589864 UOU589864 UYQ589864 VIM589864 VSI589864 WCE589864 WMA589864 WVW589864 JK655400 TG655400 ADC655400 AMY655400 AWU655400 BGQ655400 BQM655400 CAI655400 CKE655400 CUA655400 DDW655400 DNS655400 DXO655400 EHK655400 ERG655400 FBC655400 FKY655400 FUU655400 GEQ655400 GOM655400 GYI655400 HIE655400 HSA655400 IBW655400 ILS655400 IVO655400 JFK655400 JPG655400 JZC655400 KIY655400 KSU655400 LCQ655400 LMM655400 LWI655400 MGE655400 MQA655400 MZW655400 NJS655400 NTO655400 ODK655400 ONG655400 OXC655400 PGY655400 PQU655400 QAQ655400 QKM655400 QUI655400 REE655400 ROA655400 RXW655400 SHS655400 SRO655400 TBK655400 TLG655400 TVC655400 UEY655400 UOU655400 UYQ655400 VIM655400 VSI655400 WCE655400 WMA655400 WVW655400 JK720936 TG720936 ADC720936 AMY720936 AWU720936 BGQ720936 BQM720936 CAI720936 CKE720936 CUA720936 DDW720936 DNS720936 DXO720936 EHK720936 ERG720936 FBC720936 FKY720936 FUU720936 GEQ720936 GOM720936 GYI720936 HIE720936 HSA720936 IBW720936 ILS720936 IVO720936 JFK720936 JPG720936 JZC720936 KIY720936 KSU720936 LCQ720936 LMM720936 LWI720936 MGE720936 MQA720936 MZW720936 NJS720936 NTO720936 ODK720936 ONG720936 OXC720936 PGY720936 PQU720936 QAQ720936 QKM720936 QUI720936 REE720936 ROA720936 RXW720936 SHS720936 SRO720936 TBK720936 TLG720936 TVC720936 UEY720936 UOU720936 UYQ720936 VIM720936 VSI720936 WCE720936 WMA720936 WVW720936 JK786472 TG786472 ADC786472 AMY786472 AWU786472 BGQ786472 BQM786472 CAI786472 CKE786472 CUA786472 DDW786472 DNS786472 DXO786472 EHK786472 ERG786472 FBC786472 FKY786472 FUU786472 GEQ786472 GOM786472 GYI786472 HIE786472 HSA786472 IBW786472 ILS786472 IVO786472 JFK786472 JPG786472 JZC786472 KIY786472 KSU786472 LCQ786472 LMM786472 LWI786472 MGE786472 MQA786472 MZW786472 NJS786472 NTO786472 ODK786472 ONG786472 OXC786472 PGY786472 PQU786472 QAQ786472 QKM786472 QUI786472 REE786472 ROA786472 RXW786472 SHS786472 SRO786472 TBK786472 TLG786472 TVC786472 UEY786472 UOU786472 UYQ786472 VIM786472 VSI786472 WCE786472 WMA786472 WVW786472 JK852008 TG852008 ADC852008 AMY852008 AWU852008 BGQ852008 BQM852008 CAI852008 CKE852008 CUA852008 DDW852008 DNS852008 DXO852008 EHK852008 ERG852008 FBC852008 FKY852008 FUU852008 GEQ852008 GOM852008 GYI852008 HIE852008 HSA852008 IBW852008 ILS852008 IVO852008 JFK852008 JPG852008 JZC852008 KIY852008 KSU852008 LCQ852008 LMM852008 LWI852008 MGE852008 MQA852008 MZW852008 NJS852008 NTO852008 ODK852008 ONG852008 OXC852008 PGY852008 PQU852008 QAQ852008 QKM852008 QUI852008 REE852008 ROA852008 RXW852008 SHS852008 SRO852008 TBK852008 TLG852008 TVC852008 UEY852008 UOU852008 UYQ852008 VIM852008 VSI852008 WCE852008 WMA852008 WVW852008 JK917544 TG917544 ADC917544 AMY917544 AWU917544 BGQ917544 BQM917544 CAI917544 CKE917544 CUA917544 DDW917544 DNS917544 DXO917544 EHK917544 ERG917544 FBC917544 FKY917544 FUU917544 GEQ917544 GOM917544 GYI917544 HIE917544 HSA917544 IBW917544 ILS917544 IVO917544 JFK917544 JPG917544 JZC917544 KIY917544 KSU917544 LCQ917544 LMM917544 LWI917544 MGE917544 MQA917544 MZW917544 NJS917544 NTO917544 ODK917544 ONG917544 OXC917544 PGY917544 PQU917544 QAQ917544 QKM917544 QUI917544 REE917544 ROA917544 RXW917544 SHS917544 SRO917544 TBK917544 TLG917544 TVC917544 UEY917544 UOU917544 UYQ917544 VIM917544 VSI917544 WCE917544 WMA917544 WVW917544 JK983080 TG983080 ADC983080 AMY983080 AWU983080 BGQ983080 BQM983080 CAI983080 CKE983080 CUA983080 DDW983080 DNS983080 DXO983080 EHK983080 ERG983080 FBC983080 FKY983080 FUU983080 GEQ983080 GOM983080 GYI983080 HIE983080 HSA983080 IBW983080 ILS983080 IVO983080 JFK983080 JPG983080 JZC983080 KIY983080 KSU983080 LCQ983080 LMM983080 LWI983080 MGE983080 MQA983080 MZW983080 NJS983080 NTO983080 ODK983080 ONG983080 OXC983080 PGY983080 PQU983080 QAQ983080 QKM983080 QUI983080 REE983080 ROA983080 RXW983080 SHS983080 SRO983080 TBK983080 TLG983080 TVC983080 UEY983080 UOU983080 UYQ983080 VIM983080 VSI983080 WCE983080 WMA983080 WVW983080 WCE983084 JF35 TB35 ACX35 AMT35 AWP35 BGL35 BQH35 CAD35 CJZ35 CTV35 DDR35 DNN35 DXJ35 EHF35 ERB35 FAX35 FKT35 FUP35 GEL35 GOH35 GYD35 HHZ35 HRV35 IBR35 ILN35 IVJ35 JFF35 JPB35 JYX35 KIT35 KSP35 LCL35 LMH35 LWD35 MFZ35 MPV35 MZR35 NJN35 NTJ35 ODF35 ONB35 OWX35 PGT35 PQP35 QAL35 QKH35 QUD35 RDZ35 RNV35 RXR35 SHN35 SRJ35 TBF35 TLB35 TUX35 UET35 UOP35 UYL35 VIH35 VSD35 WBZ35 WLV35 WVR35 JK65572 TG65572 ADC65572 AMY65572 AWU65572 BGQ65572 BQM65572 CAI65572 CKE65572 CUA65572 DDW65572 DNS65572 DXO65572 EHK65572 ERG65572 FBC65572 FKY65572 FUU65572 GEQ65572 GOM65572 GYI65572 HIE65572 HSA65572 IBW65572 ILS65572 IVO65572 JFK65572 JPG65572 JZC65572 KIY65572 KSU65572 LCQ65572 LMM65572 LWI65572 MGE65572 MQA65572 MZW65572 NJS65572 NTO65572 ODK65572 ONG65572 OXC65572 PGY65572 PQU65572 QAQ65572 QKM65572 QUI65572 REE65572 ROA65572 RXW65572 SHS65572 SRO65572 TBK65572 TLG65572 TVC65572 UEY65572 UOU65572 UYQ65572 VIM65572 VSI65572 WCE65572 WMA65572 WVW65572 JK131108 TG131108 ADC131108 AMY131108 AWU131108 BGQ131108 BQM131108 CAI131108 CKE131108 CUA131108 DDW131108 DNS131108 DXO131108 EHK131108 ERG131108 FBC131108 FKY131108 FUU131108 GEQ131108 GOM131108 GYI131108 HIE131108 HSA131108 IBW131108 ILS131108 IVO131108 JFK131108 JPG131108 JZC131108 KIY131108 KSU131108 LCQ131108 LMM131108 LWI131108 MGE131108 MQA131108 MZW131108 NJS131108 NTO131108 ODK131108 ONG131108 OXC131108 PGY131108 PQU131108 QAQ131108 QKM131108 QUI131108 REE131108 ROA131108 RXW131108 SHS131108 SRO131108 TBK131108 TLG131108 TVC131108 UEY131108 UOU131108 UYQ131108 VIM131108 VSI131108 WCE131108 WMA131108 WVW131108 JK196644 TG196644 ADC196644 AMY196644 AWU196644 BGQ196644 BQM196644 CAI196644 CKE196644 CUA196644 DDW196644 DNS196644 DXO196644 EHK196644 ERG196644 FBC196644 FKY196644 FUU196644 GEQ196644 GOM196644 GYI196644 HIE196644 HSA196644 IBW196644 ILS196644 IVO196644 JFK196644 JPG196644 JZC196644 KIY196644 KSU196644 LCQ196644 LMM196644 LWI196644 MGE196644 MQA196644 MZW196644 NJS196644 NTO196644 ODK196644 ONG196644 OXC196644 PGY196644 PQU196644 QAQ196644 QKM196644 QUI196644 REE196644 ROA196644 RXW196644 SHS196644 SRO196644 TBK196644 TLG196644 TVC196644 UEY196644 UOU196644 UYQ196644 VIM196644 VSI196644 WCE196644 WMA196644 WVW196644 JK262180 TG262180 ADC262180 AMY262180 AWU262180 BGQ262180 BQM262180 CAI262180 CKE262180 CUA262180 DDW262180 DNS262180 DXO262180 EHK262180 ERG262180 FBC262180 FKY262180 FUU262180 GEQ262180 GOM262180 GYI262180 HIE262180 HSA262180 IBW262180 ILS262180 IVO262180 JFK262180 JPG262180 JZC262180 KIY262180 KSU262180 LCQ262180 LMM262180 LWI262180 MGE262180 MQA262180 MZW262180 NJS262180 NTO262180 ODK262180 ONG262180 OXC262180 PGY262180 PQU262180 QAQ262180 QKM262180 QUI262180 REE262180 ROA262180 RXW262180 SHS262180 SRO262180 TBK262180 TLG262180 TVC262180 UEY262180 UOU262180 UYQ262180 VIM262180 VSI262180 WCE262180 WMA262180 WVW262180 JK327716 TG327716 ADC327716 AMY327716 AWU327716 BGQ327716 BQM327716 CAI327716 CKE327716 CUA327716 DDW327716 DNS327716 DXO327716 EHK327716 ERG327716 FBC327716 FKY327716 FUU327716 GEQ327716 GOM327716 GYI327716 HIE327716 HSA327716 IBW327716 ILS327716 IVO327716 JFK327716 JPG327716 JZC327716 KIY327716 KSU327716 LCQ327716 LMM327716 LWI327716 MGE327716 MQA327716 MZW327716 NJS327716 NTO327716 ODK327716 ONG327716 OXC327716 PGY327716 PQU327716 QAQ327716 QKM327716 QUI327716 REE327716 ROA327716 RXW327716 SHS327716 SRO327716 TBK327716 TLG327716 TVC327716 UEY327716 UOU327716 UYQ327716 VIM327716 VSI327716 WCE327716 WMA327716 WVW327716 JK393252 TG393252 ADC393252 AMY393252 AWU393252 BGQ393252 BQM393252 CAI393252 CKE393252 CUA393252 DDW393252 DNS393252 DXO393252 EHK393252 ERG393252 FBC393252 FKY393252 FUU393252 GEQ393252 GOM393252 GYI393252 HIE393252 HSA393252 IBW393252 ILS393252 IVO393252 JFK393252 JPG393252 JZC393252 KIY393252 KSU393252 LCQ393252 LMM393252 LWI393252 MGE393252 MQA393252 MZW393252 NJS393252 NTO393252 ODK393252 ONG393252 OXC393252 PGY393252 PQU393252 QAQ393252 QKM393252 QUI393252 REE393252 ROA393252 RXW393252 SHS393252 SRO393252 TBK393252 TLG393252 TVC393252 UEY393252 UOU393252 UYQ393252 VIM393252 VSI393252 WCE393252 WMA393252 WVW393252 JK458788 TG458788 ADC458788 AMY458788 AWU458788 BGQ458788 BQM458788 CAI458788 CKE458788 CUA458788 DDW458788 DNS458788 DXO458788 EHK458788 ERG458788 FBC458788 FKY458788 FUU458788 GEQ458788 GOM458788 GYI458788 HIE458788 HSA458788 IBW458788 ILS458788 IVO458788 JFK458788 JPG458788 JZC458788 KIY458788 KSU458788 LCQ458788 LMM458788 LWI458788 MGE458788 MQA458788 MZW458788 NJS458788 NTO458788 ODK458788 ONG458788 OXC458788 PGY458788 PQU458788 QAQ458788 QKM458788 QUI458788 REE458788 ROA458788 RXW458788 SHS458788 SRO458788 TBK458788 TLG458788 TVC458788 UEY458788 UOU458788 UYQ458788 VIM458788 VSI458788 WCE458788 WMA458788 WVW458788 JK524324 TG524324 ADC524324 AMY524324 AWU524324 BGQ524324 BQM524324 CAI524324 CKE524324 CUA524324 DDW524324 DNS524324 DXO524324 EHK524324 ERG524324 FBC524324 FKY524324 FUU524324 GEQ524324 GOM524324 GYI524324 HIE524324 HSA524324 IBW524324 ILS524324 IVO524324 JFK524324 JPG524324 JZC524324 KIY524324 KSU524324 LCQ524324 LMM524324 LWI524324 MGE524324 MQA524324 MZW524324 NJS524324 NTO524324 ODK524324 ONG524324 OXC524324 PGY524324 PQU524324 QAQ524324 QKM524324 QUI524324 REE524324 ROA524324 RXW524324 SHS524324 SRO524324 TBK524324 TLG524324 TVC524324 UEY524324 UOU524324 UYQ524324 VIM524324 VSI524324 WCE524324 WMA524324 WVW524324 JK589860 TG589860 ADC589860 AMY589860 AWU589860 BGQ589860 BQM589860 CAI589860 CKE589860 CUA589860 DDW589860 DNS589860 DXO589860 EHK589860 ERG589860 FBC589860 FKY589860 FUU589860 GEQ589860 GOM589860 GYI589860 HIE589860 HSA589860 IBW589860 ILS589860 IVO589860 JFK589860 JPG589860 JZC589860 KIY589860 KSU589860 LCQ589860 LMM589860 LWI589860 MGE589860 MQA589860 MZW589860 NJS589860 NTO589860 ODK589860 ONG589860 OXC589860 PGY589860 PQU589860 QAQ589860 QKM589860 QUI589860 REE589860 ROA589860 RXW589860 SHS589860 SRO589860 TBK589860 TLG589860 TVC589860 UEY589860 UOU589860 UYQ589860 VIM589860 VSI589860 WCE589860 WMA589860 WVW589860 JK655396 TG655396 ADC655396 AMY655396 AWU655396 BGQ655396 BQM655396 CAI655396 CKE655396 CUA655396 DDW655396 DNS655396 DXO655396 EHK655396 ERG655396 FBC655396 FKY655396 FUU655396 GEQ655396 GOM655396 GYI655396 HIE655396 HSA655396 IBW655396 ILS655396 IVO655396 JFK655396 JPG655396 JZC655396 KIY655396 KSU655396 LCQ655396 LMM655396 LWI655396 MGE655396 MQA655396 MZW655396 NJS655396 NTO655396 ODK655396 ONG655396 OXC655396 PGY655396 PQU655396 QAQ655396 QKM655396 QUI655396 REE655396 ROA655396 RXW655396 SHS655396 SRO655396 TBK655396 TLG655396 TVC655396 UEY655396 UOU655396 UYQ655396 VIM655396 VSI655396 WCE655396 WMA655396 WVW655396 JK720932 TG720932 ADC720932 AMY720932 AWU720932 BGQ720932 BQM720932 CAI720932 CKE720932 CUA720932 DDW720932 DNS720932 DXO720932 EHK720932 ERG720932 FBC720932 FKY720932 FUU720932 GEQ720932 GOM720932 GYI720932 HIE720932 HSA720932 IBW720932 ILS720932 IVO720932 JFK720932 JPG720932 JZC720932 KIY720932 KSU720932 LCQ720932 LMM720932 LWI720932 MGE720932 MQA720932 MZW720932 NJS720932 NTO720932 ODK720932 ONG720932 OXC720932 PGY720932 PQU720932 QAQ720932 QKM720932 QUI720932 REE720932 ROA720932 RXW720932 SHS720932 SRO720932 TBK720932 TLG720932 TVC720932 UEY720932 UOU720932 UYQ720932 VIM720932 VSI720932 WCE720932 WMA720932 WVW720932 JK786468 TG786468 ADC786468 AMY786468 AWU786468 BGQ786468 BQM786468 CAI786468 CKE786468 CUA786468 DDW786468 DNS786468 DXO786468 EHK786468 ERG786468 FBC786468 FKY786468 FUU786468 GEQ786468 GOM786468 GYI786468 HIE786468 HSA786468 IBW786468 ILS786468 IVO786468 JFK786468 JPG786468 JZC786468 KIY786468 KSU786468 LCQ786468 LMM786468 LWI786468 MGE786468 MQA786468 MZW786468 NJS786468 NTO786468 ODK786468 ONG786468 OXC786468 PGY786468 PQU786468 QAQ786468 QKM786468 QUI786468 REE786468 ROA786468 RXW786468 SHS786468 SRO786468 TBK786468 TLG786468 TVC786468 UEY786468 UOU786468 UYQ786468 VIM786468 VSI786468 WCE786468 WMA786468 WVW786468 JK852004 TG852004 ADC852004 AMY852004 AWU852004 BGQ852004 BQM852004 CAI852004 CKE852004 CUA852004 DDW852004 DNS852004 DXO852004 EHK852004 ERG852004 FBC852004 FKY852004 FUU852004 GEQ852004 GOM852004 GYI852004 HIE852004 HSA852004 IBW852004 ILS852004 IVO852004 JFK852004 JPG852004 JZC852004 KIY852004 KSU852004 LCQ852004 LMM852004 LWI852004 MGE852004 MQA852004 MZW852004 NJS852004 NTO852004 ODK852004 ONG852004 OXC852004 PGY852004 PQU852004 QAQ852004 QKM852004 QUI852004 REE852004 ROA852004 RXW852004 SHS852004 SRO852004 TBK852004 TLG852004 TVC852004 UEY852004 UOU852004 UYQ852004 VIM852004 VSI852004 WCE852004 WMA852004 WVW852004 JK917540 TG917540 ADC917540 AMY917540 AWU917540 BGQ917540 BQM917540 CAI917540 CKE917540 CUA917540 DDW917540 DNS917540 DXO917540 EHK917540 ERG917540 FBC917540 FKY917540 FUU917540 GEQ917540 GOM917540 GYI917540 HIE917540 HSA917540 IBW917540 ILS917540 IVO917540 JFK917540 JPG917540 JZC917540 KIY917540 KSU917540 LCQ917540 LMM917540 LWI917540 MGE917540 MQA917540 MZW917540 NJS917540 NTO917540 ODK917540 ONG917540 OXC917540 PGY917540 PQU917540 QAQ917540 QKM917540 QUI917540 REE917540 ROA917540 RXW917540 SHS917540 SRO917540 TBK917540 TLG917540 TVC917540 UEY917540 UOU917540 UYQ917540 VIM917540 VSI917540 WCE917540 WMA917540 WVW917540 JK983076 TG983076 ADC983076 AMY983076 AWU983076 BGQ983076 BQM983076 CAI983076 CKE983076 CUA983076 DDW983076 DNS983076 DXO983076 EHK983076 ERG983076 FBC983076 FKY983076 FUU983076 GEQ983076 GOM983076 GYI983076 HIE983076 HSA983076 IBW983076 ILS983076 IVO983076 JFK983076 JPG983076 JZC983076 KIY983076 KSU983076 LCQ983076 LMM983076 LWI983076 MGE983076 MQA983076 MZW983076 NJS983076 NTO983076 ODK983076 ONG983076 OXC983076 PGY983076 PQU983076 QAQ983076 QKM983076 QUI983076 REE983076 ROA983076 RXW983076 SHS983076 SRO983076 TBK983076 TLG983076 TVC983076 UEY983076 UOU983076 UYQ983076 VIM983076 VSI983076 WCE983076 WMA983076 WVW983076 WVW983084 JK65580 TG65580 ADC65580 AMY65580 AWU65580 BGQ65580 BQM65580 CAI65580 CKE65580 CUA65580 DDW65580 DNS65580 DXO65580 EHK65580 ERG65580 FBC65580 FKY65580 FUU65580 GEQ65580 GOM65580 GYI65580 HIE65580 HSA65580 IBW65580 ILS65580 IVO65580 JFK65580 JPG65580 JZC65580 KIY65580 KSU65580 LCQ65580 LMM65580 LWI65580 MGE65580 MQA65580 MZW65580 NJS65580 NTO65580 ODK65580 ONG65580 OXC65580 PGY65580 PQU65580 QAQ65580 QKM65580 QUI65580 REE65580 ROA65580 RXW65580 SHS65580 SRO65580 TBK65580 TLG65580 TVC65580 UEY65580 UOU65580 UYQ65580 VIM65580 VSI65580 WCE65580 WMA65580 WVW65580 JK131116 TG131116 ADC131116 AMY131116 AWU131116 BGQ131116 BQM131116 CAI131116 CKE131116 CUA131116 DDW131116 DNS131116 DXO131116 EHK131116 ERG131116 FBC131116 FKY131116 FUU131116 GEQ131116 GOM131116 GYI131116 HIE131116 HSA131116 IBW131116 ILS131116 IVO131116 JFK131116 JPG131116 JZC131116 KIY131116 KSU131116 LCQ131116 LMM131116 LWI131116 MGE131116 MQA131116 MZW131116 NJS131116 NTO131116 ODK131116 ONG131116 OXC131116 PGY131116 PQU131116 QAQ131116 QKM131116 QUI131116 REE131116 ROA131116 RXW131116 SHS131116 SRO131116 TBK131116 TLG131116 TVC131116 UEY131116 UOU131116 UYQ131116 VIM131116 VSI131116 WCE131116 WMA131116 WVW131116 JK196652 TG196652 ADC196652 AMY196652 AWU196652 BGQ196652 BQM196652 CAI196652 CKE196652 CUA196652 DDW196652 DNS196652 DXO196652 EHK196652 ERG196652 FBC196652 FKY196652 FUU196652 GEQ196652 GOM196652 GYI196652 HIE196652 HSA196652 IBW196652 ILS196652 IVO196652 JFK196652 JPG196652 JZC196652 KIY196652 KSU196652 LCQ196652 LMM196652 LWI196652 MGE196652 MQA196652 MZW196652 NJS196652 NTO196652 ODK196652 ONG196652 OXC196652 PGY196652 PQU196652 QAQ196652 QKM196652 QUI196652 REE196652 ROA196652 RXW196652 SHS196652 SRO196652 TBK196652 TLG196652 TVC196652 UEY196652 UOU196652 UYQ196652 VIM196652 VSI196652 WCE196652 WMA196652 WVW196652 JK262188 TG262188 ADC262188 AMY262188 AWU262188 BGQ262188 BQM262188 CAI262188 CKE262188 CUA262188 DDW262188 DNS262188 DXO262188 EHK262188 ERG262188 FBC262188 FKY262188 FUU262188 GEQ262188 GOM262188 GYI262188 HIE262188 HSA262188 IBW262188 ILS262188 IVO262188 JFK262188 JPG262188 JZC262188 KIY262188 KSU262188 LCQ262188 LMM262188 LWI262188 MGE262188 MQA262188 MZW262188 NJS262188 NTO262188 ODK262188 ONG262188 OXC262188 PGY262188 PQU262188 QAQ262188 QKM262188 QUI262188 REE262188 ROA262188 RXW262188 SHS262188 SRO262188 TBK262188 TLG262188 TVC262188 UEY262188 UOU262188 UYQ262188 VIM262188 VSI262188 WCE262188 WMA262188 WVW262188 JK327724 TG327724 ADC327724 AMY327724 AWU327724 BGQ327724 BQM327724 CAI327724 CKE327724 CUA327724 DDW327724 DNS327724 DXO327724 EHK327724 ERG327724 FBC327724 FKY327724 FUU327724 GEQ327724 GOM327724 GYI327724 HIE327724 HSA327724 IBW327724 ILS327724 IVO327724 JFK327724 JPG327724 JZC327724 KIY327724 KSU327724 LCQ327724 LMM327724 LWI327724 MGE327724 MQA327724 MZW327724 NJS327724 NTO327724 ODK327724 ONG327724 OXC327724 PGY327724 PQU327724 QAQ327724 QKM327724 QUI327724 REE327724 ROA327724 RXW327724 SHS327724 SRO327724 TBK327724 TLG327724 TVC327724 UEY327724 UOU327724 UYQ327724 VIM327724 VSI327724 WCE327724 WMA327724 WVW327724 JK393260 TG393260 ADC393260 AMY393260 AWU393260 BGQ393260 BQM393260 CAI393260 CKE393260 CUA393260 DDW393260 DNS393260 DXO393260 EHK393260 ERG393260 FBC393260 FKY393260 FUU393260 GEQ393260 GOM393260 GYI393260 HIE393260 HSA393260 IBW393260 ILS393260 IVO393260 JFK393260 JPG393260 JZC393260 KIY393260 KSU393260 LCQ393260 LMM393260 LWI393260 MGE393260 MQA393260 MZW393260 NJS393260 NTO393260 ODK393260 ONG393260 OXC393260 PGY393260 PQU393260 QAQ393260 QKM393260 QUI393260 REE393260 ROA393260 RXW393260 SHS393260 SRO393260 TBK393260 TLG393260 TVC393260 UEY393260 UOU393260 UYQ393260 VIM393260 VSI393260 WCE393260 WMA393260 WVW393260 JK458796 TG458796 ADC458796 AMY458796 AWU458796 BGQ458796 BQM458796 CAI458796 CKE458796 CUA458796 DDW458796 DNS458796 DXO458796 EHK458796 ERG458796 FBC458796 FKY458796 FUU458796 GEQ458796 GOM458796 GYI458796 HIE458796 HSA458796 IBW458796 ILS458796 IVO458796 JFK458796 JPG458796 JZC458796 KIY458796 KSU458796 LCQ458796 LMM458796 LWI458796 MGE458796 MQA458796 MZW458796 NJS458796 NTO458796 ODK458796 ONG458796 OXC458796 PGY458796 PQU458796 QAQ458796 QKM458796 QUI458796 REE458796 ROA458796 RXW458796 SHS458796 SRO458796 TBK458796 TLG458796 TVC458796 UEY458796 UOU458796 UYQ458796 VIM458796 VSI458796 WCE458796 WMA458796 WVW458796 JK524332 TG524332 ADC524332 AMY524332 AWU524332 BGQ524332 BQM524332 CAI524332 CKE524332 CUA524332 DDW524332 DNS524332 DXO524332 EHK524332 ERG524332 FBC524332 FKY524332 FUU524332 GEQ524332 GOM524332 GYI524332 HIE524332 HSA524332 IBW524332 ILS524332 IVO524332 JFK524332 JPG524332 JZC524332 KIY524332 KSU524332 LCQ524332 LMM524332 LWI524332 MGE524332 MQA524332 MZW524332 NJS524332 NTO524332 ODK524332 ONG524332 OXC524332 PGY524332 PQU524332 QAQ524332 QKM524332 QUI524332 REE524332 ROA524332 RXW524332 SHS524332 SRO524332 TBK524332 TLG524332 TVC524332 UEY524332 UOU524332 UYQ524332 VIM524332 VSI524332 WCE524332 WMA524332 WVW524332 JK589868 TG589868 ADC589868 AMY589868 AWU589868 BGQ589868 BQM589868 CAI589868 CKE589868 CUA589868 DDW589868 DNS589868 DXO589868 EHK589868 ERG589868 FBC589868 FKY589868 FUU589868 GEQ589868 GOM589868 GYI589868 HIE589868 HSA589868 IBW589868 ILS589868 IVO589868 JFK589868 JPG589868 JZC589868 KIY589868 KSU589868 LCQ589868 LMM589868 LWI589868 MGE589868 MQA589868 MZW589868 NJS589868 NTO589868 ODK589868 ONG589868 OXC589868 PGY589868 PQU589868 QAQ589868 QKM589868 QUI589868 REE589868 ROA589868 RXW589868 SHS589868 SRO589868 TBK589868 TLG589868 TVC589868 UEY589868 UOU589868 UYQ589868 VIM589868 VSI589868 WCE589868 WMA589868 WVW589868 JK655404 TG655404 ADC655404 AMY655404 AWU655404 BGQ655404 BQM655404 CAI655404 CKE655404 CUA655404 DDW655404 DNS655404 DXO655404 EHK655404 ERG655404 FBC655404 FKY655404 FUU655404 GEQ655404 GOM655404 GYI655404 HIE655404 HSA655404 IBW655404 ILS655404 IVO655404 JFK655404 JPG655404 JZC655404 KIY655404 KSU655404 LCQ655404 LMM655404 LWI655404 MGE655404 MQA655404 MZW655404 NJS655404 NTO655404 ODK655404 ONG655404 OXC655404 PGY655404 PQU655404 QAQ655404 QKM655404 QUI655404 REE655404 ROA655404 RXW655404 SHS655404 SRO655404 TBK655404 TLG655404 TVC655404 UEY655404 UOU655404 UYQ655404 VIM655404 VSI655404 WCE655404 WMA655404 WVW655404 JK720940 TG720940 ADC720940 AMY720940 AWU720940 BGQ720940 BQM720940 CAI720940 CKE720940 CUA720940 DDW720940 DNS720940 DXO720940 EHK720940 ERG720940 FBC720940 FKY720940 FUU720940 GEQ720940 GOM720940 GYI720940 HIE720940 HSA720940 IBW720940 ILS720940 IVO720940 JFK720940 JPG720940 JZC720940 KIY720940 KSU720940 LCQ720940 LMM720940 LWI720940 MGE720940 MQA720940 MZW720940 NJS720940 NTO720940 ODK720940 ONG720940 OXC720940 PGY720940 PQU720940 QAQ720940 QKM720940 QUI720940 REE720940 ROA720940 RXW720940 SHS720940 SRO720940 TBK720940 TLG720940 TVC720940 UEY720940 UOU720940 UYQ720940 VIM720940 VSI720940 WCE720940 WMA720940 WVW720940 JK786476 TG786476 ADC786476 AMY786476 AWU786476 BGQ786476 BQM786476 CAI786476 CKE786476 CUA786476 DDW786476 DNS786476 DXO786476 EHK786476 ERG786476 FBC786476 FKY786476 FUU786476 GEQ786476 GOM786476 GYI786476 HIE786476 HSA786476 IBW786476 ILS786476 IVO786476 JFK786476 JPG786476 JZC786476 KIY786476 KSU786476 LCQ786476 LMM786476 LWI786476 MGE786476 MQA786476 MZW786476 NJS786476 NTO786476 ODK786476 ONG786476 OXC786476 PGY786476 PQU786476 QAQ786476 QKM786476 QUI786476 REE786476 ROA786476 RXW786476 SHS786476 SRO786476 TBK786476 TLG786476 TVC786476 UEY786476 UOU786476 UYQ786476 VIM786476 VSI786476 WCE786476 WMA786476 WVW786476 JK852012 TG852012 ADC852012 AMY852012 AWU852012 BGQ852012 BQM852012 CAI852012 CKE852012 CUA852012 DDW852012 DNS852012 DXO852012 EHK852012 ERG852012 FBC852012 FKY852012 FUU852012 GEQ852012 GOM852012 GYI852012 HIE852012 HSA852012 IBW852012 ILS852012 IVO852012 JFK852012 JPG852012 JZC852012 KIY852012 KSU852012 LCQ852012 LMM852012 LWI852012 MGE852012 MQA852012 MZW852012 NJS852012 NTO852012 ODK852012 ONG852012 OXC852012 PGY852012 PQU852012 QAQ852012 QKM852012 QUI852012 REE852012 ROA852012 RXW852012 SHS852012 SRO852012 TBK852012 TLG852012 TVC852012 UEY852012 UOU852012 UYQ852012 VIM852012 VSI852012 WCE852012 WMA852012 WVW852012 JK917548 TG917548 ADC917548 AMY917548 AWU917548 BGQ917548 BQM917548 CAI917548 CKE917548 CUA917548 DDW917548 DNS917548 DXO917548 EHK917548 ERG917548 FBC917548 FKY917548 FUU917548 GEQ917548 GOM917548 GYI917548 HIE917548 HSA917548 IBW917548 ILS917548 IVO917548 JFK917548 JPG917548 JZC917548 KIY917548 KSU917548 LCQ917548 LMM917548 LWI917548 MGE917548 MQA917548 MZW917548 NJS917548 NTO917548 ODK917548 ONG917548 OXC917548 PGY917548 PQU917548 QAQ917548 QKM917548 QUI917548 REE917548 ROA917548 RXW917548 SHS917548 SRO917548 TBK917548 TLG917548 TVC917548 UEY917548 UOU917548 UYQ917548 VIM917548 VSI917548 WCE917548 WMA917548 WVW917548 VSI983084 JK983084 TG983084 ADC983084 AMY983084 AWU983084 BGQ983084 BQM983084 CAI983084 CKE983084 CUA983084 DDW983084 DNS983084 DXO983084 EHK983084 ERG983084 FBC983084 FKY983084 FUU983084 GEQ983084 GOM983084 GYI983084 HIE983084 HSA983084 IBW983084 ILS983084 IVO983084 JFK983084 JPG983084 JZC983084 KIY983084 KSU983084 LCQ983084 LMM983084 LWI983084 MGE983084 MQA983084 MZW983084 NJS983084 NTO983084 ODK983084 ONG983084 OXC983084 PGY983084 PQU983084 QAQ983084 QKM983084 QUI983084 REE983084 ROA983084 RXW983084 SHS983084 SRO983084 TBK983084 TLG983084 TVC983084 UEY983084 UOU983084 UYQ983084 VIM983084 JF23 TB23 ACX23 AMT23 AWP23 BGL23 BQH23 CAD23 CJZ23 CTV23 DDR23 DNN23 DXJ23 EHF23 ERB23 FAX23 FKT23 FUP23 GEL23 GOH23 GYD23 HHZ23 HRV23 IBR23 ILN23 IVJ23 JFF23 JPB23 JYX23 KIT23 KSP23 LCL23 LMH23 LWD23 MFZ23 MPV23 MZR23 NJN23 NTJ23 ODF23 ONB23 OWX23 PGT23 PQP23 QAL23 QKH23 QUD23 RDZ23 RNV23 RXR23 SHN23 SRJ23 TBF23 TLB23 TUX23 UET23 UOP23 UYL23 VIH23 VSD23 WBZ23 WLV23 WVR23 S65576 P65576:Q65576 S983084 P983084:Q983084 S917548 P917548:Q917548 S852012 P852012:Q852012 S786476 P786476:Q786476 S720940 P720940:Q720940 S655404 P655404:Q655404 S589868 P589868:Q589868 S524332 P524332:Q524332 S458796 P458796:Q458796 S393260 P393260:Q393260 S327724 P327724:Q327724 S262188 P262188:Q262188 S196652 P196652:Q196652 S131116 P131116:Q131116 S65580 P65580:Q65580 S983076 P983076:Q983076 S917540 P917540:Q917540 S852004 P852004:Q852004 S786468 P786468:Q786468 S720932 P720932:Q720932 S655396 P655396:Q655396 S589860 P589860:Q589860 S524324 P524324:Q524324 S458788 P458788:Q458788 S393252 P393252:Q393252 S327716 P327716:Q327716 S262180 P262180:Q262180 S196644 P196644:Q196644 S131108 P131108:Q131108 S65572 P65572:Q65572 S983080 P983080:Q983080 S917544 P917544:Q917544 S852008 P852008:Q852008 S786472 P786472:Q786472 S720936 P720936:Q720936 S655400 P655400:Q655400 S589864 P589864:Q589864 S524328 P524328:Q524328 S458792 P458792:Q458792 S393256 P393256:Q393256 S327720 P327720:Q327720 S262184 P262184:Q262184 S196648 P196648:Q196648 S131112 P131112:Q131112">
      <formula1>tracking_type_select</formula1>
    </dataValidation>
    <dataValidation type="list" allowBlank="1" showInputMessage="1" showErrorMessage="1" sqref="WLP983068:WLS983068 C65561:F65561 IZ65564:JC65564 SV65564:SY65564 ACR65564:ACU65564 AMN65564:AMQ65564 AWJ65564:AWM65564 BGF65564:BGI65564 BQB65564:BQE65564 BZX65564:CAA65564 CJT65564:CJW65564 CTP65564:CTS65564 DDL65564:DDO65564 DNH65564:DNK65564 DXD65564:DXG65564 EGZ65564:EHC65564 EQV65564:EQY65564 FAR65564:FAU65564 FKN65564:FKQ65564 FUJ65564:FUM65564 GEF65564:GEI65564 GOB65564:GOE65564 GXX65564:GYA65564 HHT65564:HHW65564 HRP65564:HRS65564 IBL65564:IBO65564 ILH65564:ILK65564 IVD65564:IVG65564 JEZ65564:JFC65564 JOV65564:JOY65564 JYR65564:JYU65564 KIN65564:KIQ65564 KSJ65564:KSM65564 LCF65564:LCI65564 LMB65564:LME65564 LVX65564:LWA65564 MFT65564:MFW65564 MPP65564:MPS65564 MZL65564:MZO65564 NJH65564:NJK65564 NTD65564:NTG65564 OCZ65564:ODC65564 OMV65564:OMY65564 OWR65564:OWU65564 PGN65564:PGQ65564 PQJ65564:PQM65564 QAF65564:QAI65564 QKB65564:QKE65564 QTX65564:QUA65564 RDT65564:RDW65564 RNP65564:RNS65564 RXL65564:RXO65564 SHH65564:SHK65564 SRD65564:SRG65564 TAZ65564:TBC65564 TKV65564:TKY65564 TUR65564:TUU65564 UEN65564:UEQ65564 UOJ65564:UOM65564 UYF65564:UYI65564 VIB65564:VIE65564 VRX65564:VSA65564 WBT65564:WBW65564 WLP65564:WLS65564 WVL65564:WVO65564 C131097:F131097 IZ131100:JC131100 SV131100:SY131100 ACR131100:ACU131100 AMN131100:AMQ131100 AWJ131100:AWM131100 BGF131100:BGI131100 BQB131100:BQE131100 BZX131100:CAA131100 CJT131100:CJW131100 CTP131100:CTS131100 DDL131100:DDO131100 DNH131100:DNK131100 DXD131100:DXG131100 EGZ131100:EHC131100 EQV131100:EQY131100 FAR131100:FAU131100 FKN131100:FKQ131100 FUJ131100:FUM131100 GEF131100:GEI131100 GOB131100:GOE131100 GXX131100:GYA131100 HHT131100:HHW131100 HRP131100:HRS131100 IBL131100:IBO131100 ILH131100:ILK131100 IVD131100:IVG131100 JEZ131100:JFC131100 JOV131100:JOY131100 JYR131100:JYU131100 KIN131100:KIQ131100 KSJ131100:KSM131100 LCF131100:LCI131100 LMB131100:LME131100 LVX131100:LWA131100 MFT131100:MFW131100 MPP131100:MPS131100 MZL131100:MZO131100 NJH131100:NJK131100 NTD131100:NTG131100 OCZ131100:ODC131100 OMV131100:OMY131100 OWR131100:OWU131100 PGN131100:PGQ131100 PQJ131100:PQM131100 QAF131100:QAI131100 QKB131100:QKE131100 QTX131100:QUA131100 RDT131100:RDW131100 RNP131100:RNS131100 RXL131100:RXO131100 SHH131100:SHK131100 SRD131100:SRG131100 TAZ131100:TBC131100 TKV131100:TKY131100 TUR131100:TUU131100 UEN131100:UEQ131100 UOJ131100:UOM131100 UYF131100:UYI131100 VIB131100:VIE131100 VRX131100:VSA131100 WBT131100:WBW131100 WLP131100:WLS131100 WVL131100:WVO131100 C196633:F196633 IZ196636:JC196636 SV196636:SY196636 ACR196636:ACU196636 AMN196636:AMQ196636 AWJ196636:AWM196636 BGF196636:BGI196636 BQB196636:BQE196636 BZX196636:CAA196636 CJT196636:CJW196636 CTP196636:CTS196636 DDL196636:DDO196636 DNH196636:DNK196636 DXD196636:DXG196636 EGZ196636:EHC196636 EQV196636:EQY196636 FAR196636:FAU196636 FKN196636:FKQ196636 FUJ196636:FUM196636 GEF196636:GEI196636 GOB196636:GOE196636 GXX196636:GYA196636 HHT196636:HHW196636 HRP196636:HRS196636 IBL196636:IBO196636 ILH196636:ILK196636 IVD196636:IVG196636 JEZ196636:JFC196636 JOV196636:JOY196636 JYR196636:JYU196636 KIN196636:KIQ196636 KSJ196636:KSM196636 LCF196636:LCI196636 LMB196636:LME196636 LVX196636:LWA196636 MFT196636:MFW196636 MPP196636:MPS196636 MZL196636:MZO196636 NJH196636:NJK196636 NTD196636:NTG196636 OCZ196636:ODC196636 OMV196636:OMY196636 OWR196636:OWU196636 PGN196636:PGQ196636 PQJ196636:PQM196636 QAF196636:QAI196636 QKB196636:QKE196636 QTX196636:QUA196636 RDT196636:RDW196636 RNP196636:RNS196636 RXL196636:RXO196636 SHH196636:SHK196636 SRD196636:SRG196636 TAZ196636:TBC196636 TKV196636:TKY196636 TUR196636:TUU196636 UEN196636:UEQ196636 UOJ196636:UOM196636 UYF196636:UYI196636 VIB196636:VIE196636 VRX196636:VSA196636 WBT196636:WBW196636 WLP196636:WLS196636 WVL196636:WVO196636 C262169:F262169 IZ262172:JC262172 SV262172:SY262172 ACR262172:ACU262172 AMN262172:AMQ262172 AWJ262172:AWM262172 BGF262172:BGI262172 BQB262172:BQE262172 BZX262172:CAA262172 CJT262172:CJW262172 CTP262172:CTS262172 DDL262172:DDO262172 DNH262172:DNK262172 DXD262172:DXG262172 EGZ262172:EHC262172 EQV262172:EQY262172 FAR262172:FAU262172 FKN262172:FKQ262172 FUJ262172:FUM262172 GEF262172:GEI262172 GOB262172:GOE262172 GXX262172:GYA262172 HHT262172:HHW262172 HRP262172:HRS262172 IBL262172:IBO262172 ILH262172:ILK262172 IVD262172:IVG262172 JEZ262172:JFC262172 JOV262172:JOY262172 JYR262172:JYU262172 KIN262172:KIQ262172 KSJ262172:KSM262172 LCF262172:LCI262172 LMB262172:LME262172 LVX262172:LWA262172 MFT262172:MFW262172 MPP262172:MPS262172 MZL262172:MZO262172 NJH262172:NJK262172 NTD262172:NTG262172 OCZ262172:ODC262172 OMV262172:OMY262172 OWR262172:OWU262172 PGN262172:PGQ262172 PQJ262172:PQM262172 QAF262172:QAI262172 QKB262172:QKE262172 QTX262172:QUA262172 RDT262172:RDW262172 RNP262172:RNS262172 RXL262172:RXO262172 SHH262172:SHK262172 SRD262172:SRG262172 TAZ262172:TBC262172 TKV262172:TKY262172 TUR262172:TUU262172 UEN262172:UEQ262172 UOJ262172:UOM262172 UYF262172:UYI262172 VIB262172:VIE262172 VRX262172:VSA262172 WBT262172:WBW262172 WLP262172:WLS262172 WVL262172:WVO262172 C327705:F327705 IZ327708:JC327708 SV327708:SY327708 ACR327708:ACU327708 AMN327708:AMQ327708 AWJ327708:AWM327708 BGF327708:BGI327708 BQB327708:BQE327708 BZX327708:CAA327708 CJT327708:CJW327708 CTP327708:CTS327708 DDL327708:DDO327708 DNH327708:DNK327708 DXD327708:DXG327708 EGZ327708:EHC327708 EQV327708:EQY327708 FAR327708:FAU327708 FKN327708:FKQ327708 FUJ327708:FUM327708 GEF327708:GEI327708 GOB327708:GOE327708 GXX327708:GYA327708 HHT327708:HHW327708 HRP327708:HRS327708 IBL327708:IBO327708 ILH327708:ILK327708 IVD327708:IVG327708 JEZ327708:JFC327708 JOV327708:JOY327708 JYR327708:JYU327708 KIN327708:KIQ327708 KSJ327708:KSM327708 LCF327708:LCI327708 LMB327708:LME327708 LVX327708:LWA327708 MFT327708:MFW327708 MPP327708:MPS327708 MZL327708:MZO327708 NJH327708:NJK327708 NTD327708:NTG327708 OCZ327708:ODC327708 OMV327708:OMY327708 OWR327708:OWU327708 PGN327708:PGQ327708 PQJ327708:PQM327708 QAF327708:QAI327708 QKB327708:QKE327708 QTX327708:QUA327708 RDT327708:RDW327708 RNP327708:RNS327708 RXL327708:RXO327708 SHH327708:SHK327708 SRD327708:SRG327708 TAZ327708:TBC327708 TKV327708:TKY327708 TUR327708:TUU327708 UEN327708:UEQ327708 UOJ327708:UOM327708 UYF327708:UYI327708 VIB327708:VIE327708 VRX327708:VSA327708 WBT327708:WBW327708 WLP327708:WLS327708 WVL327708:WVO327708 C393241:F393241 IZ393244:JC393244 SV393244:SY393244 ACR393244:ACU393244 AMN393244:AMQ393244 AWJ393244:AWM393244 BGF393244:BGI393244 BQB393244:BQE393244 BZX393244:CAA393244 CJT393244:CJW393244 CTP393244:CTS393244 DDL393244:DDO393244 DNH393244:DNK393244 DXD393244:DXG393244 EGZ393244:EHC393244 EQV393244:EQY393244 FAR393244:FAU393244 FKN393244:FKQ393244 FUJ393244:FUM393244 GEF393244:GEI393244 GOB393244:GOE393244 GXX393244:GYA393244 HHT393244:HHW393244 HRP393244:HRS393244 IBL393244:IBO393244 ILH393244:ILK393244 IVD393244:IVG393244 JEZ393244:JFC393244 JOV393244:JOY393244 JYR393244:JYU393244 KIN393244:KIQ393244 KSJ393244:KSM393244 LCF393244:LCI393244 LMB393244:LME393244 LVX393244:LWA393244 MFT393244:MFW393244 MPP393244:MPS393244 MZL393244:MZO393244 NJH393244:NJK393244 NTD393244:NTG393244 OCZ393244:ODC393244 OMV393244:OMY393244 OWR393244:OWU393244 PGN393244:PGQ393244 PQJ393244:PQM393244 QAF393244:QAI393244 QKB393244:QKE393244 QTX393244:QUA393244 RDT393244:RDW393244 RNP393244:RNS393244 RXL393244:RXO393244 SHH393244:SHK393244 SRD393244:SRG393244 TAZ393244:TBC393244 TKV393244:TKY393244 TUR393244:TUU393244 UEN393244:UEQ393244 UOJ393244:UOM393244 UYF393244:UYI393244 VIB393244:VIE393244 VRX393244:VSA393244 WBT393244:WBW393244 WLP393244:WLS393244 WVL393244:WVO393244 C458777:F458777 IZ458780:JC458780 SV458780:SY458780 ACR458780:ACU458780 AMN458780:AMQ458780 AWJ458780:AWM458780 BGF458780:BGI458780 BQB458780:BQE458780 BZX458780:CAA458780 CJT458780:CJW458780 CTP458780:CTS458780 DDL458780:DDO458780 DNH458780:DNK458780 DXD458780:DXG458780 EGZ458780:EHC458780 EQV458780:EQY458780 FAR458780:FAU458780 FKN458780:FKQ458780 FUJ458780:FUM458780 GEF458780:GEI458780 GOB458780:GOE458780 GXX458780:GYA458780 HHT458780:HHW458780 HRP458780:HRS458780 IBL458780:IBO458780 ILH458780:ILK458780 IVD458780:IVG458780 JEZ458780:JFC458780 JOV458780:JOY458780 JYR458780:JYU458780 KIN458780:KIQ458780 KSJ458780:KSM458780 LCF458780:LCI458780 LMB458780:LME458780 LVX458780:LWA458780 MFT458780:MFW458780 MPP458780:MPS458780 MZL458780:MZO458780 NJH458780:NJK458780 NTD458780:NTG458780 OCZ458780:ODC458780 OMV458780:OMY458780 OWR458780:OWU458780 PGN458780:PGQ458780 PQJ458780:PQM458780 QAF458780:QAI458780 QKB458780:QKE458780 QTX458780:QUA458780 RDT458780:RDW458780 RNP458780:RNS458780 RXL458780:RXO458780 SHH458780:SHK458780 SRD458780:SRG458780 TAZ458780:TBC458780 TKV458780:TKY458780 TUR458780:TUU458780 UEN458780:UEQ458780 UOJ458780:UOM458780 UYF458780:UYI458780 VIB458780:VIE458780 VRX458780:VSA458780 WBT458780:WBW458780 WLP458780:WLS458780 WVL458780:WVO458780 C524313:F524313 IZ524316:JC524316 SV524316:SY524316 ACR524316:ACU524316 AMN524316:AMQ524316 AWJ524316:AWM524316 BGF524316:BGI524316 BQB524316:BQE524316 BZX524316:CAA524316 CJT524316:CJW524316 CTP524316:CTS524316 DDL524316:DDO524316 DNH524316:DNK524316 DXD524316:DXG524316 EGZ524316:EHC524316 EQV524316:EQY524316 FAR524316:FAU524316 FKN524316:FKQ524316 FUJ524316:FUM524316 GEF524316:GEI524316 GOB524316:GOE524316 GXX524316:GYA524316 HHT524316:HHW524316 HRP524316:HRS524316 IBL524316:IBO524316 ILH524316:ILK524316 IVD524316:IVG524316 JEZ524316:JFC524316 JOV524316:JOY524316 JYR524316:JYU524316 KIN524316:KIQ524316 KSJ524316:KSM524316 LCF524316:LCI524316 LMB524316:LME524316 LVX524316:LWA524316 MFT524316:MFW524316 MPP524316:MPS524316 MZL524316:MZO524316 NJH524316:NJK524316 NTD524316:NTG524316 OCZ524316:ODC524316 OMV524316:OMY524316 OWR524316:OWU524316 PGN524316:PGQ524316 PQJ524316:PQM524316 QAF524316:QAI524316 QKB524316:QKE524316 QTX524316:QUA524316 RDT524316:RDW524316 RNP524316:RNS524316 RXL524316:RXO524316 SHH524316:SHK524316 SRD524316:SRG524316 TAZ524316:TBC524316 TKV524316:TKY524316 TUR524316:TUU524316 UEN524316:UEQ524316 UOJ524316:UOM524316 UYF524316:UYI524316 VIB524316:VIE524316 VRX524316:VSA524316 WBT524316:WBW524316 WLP524316:WLS524316 WVL524316:WVO524316 C589849:F589849 IZ589852:JC589852 SV589852:SY589852 ACR589852:ACU589852 AMN589852:AMQ589852 AWJ589852:AWM589852 BGF589852:BGI589852 BQB589852:BQE589852 BZX589852:CAA589852 CJT589852:CJW589852 CTP589852:CTS589852 DDL589852:DDO589852 DNH589852:DNK589852 DXD589852:DXG589852 EGZ589852:EHC589852 EQV589852:EQY589852 FAR589852:FAU589852 FKN589852:FKQ589852 FUJ589852:FUM589852 GEF589852:GEI589852 GOB589852:GOE589852 GXX589852:GYA589852 HHT589852:HHW589852 HRP589852:HRS589852 IBL589852:IBO589852 ILH589852:ILK589852 IVD589852:IVG589852 JEZ589852:JFC589852 JOV589852:JOY589852 JYR589852:JYU589852 KIN589852:KIQ589852 KSJ589852:KSM589852 LCF589852:LCI589852 LMB589852:LME589852 LVX589852:LWA589852 MFT589852:MFW589852 MPP589852:MPS589852 MZL589852:MZO589852 NJH589852:NJK589852 NTD589852:NTG589852 OCZ589852:ODC589852 OMV589852:OMY589852 OWR589852:OWU589852 PGN589852:PGQ589852 PQJ589852:PQM589852 QAF589852:QAI589852 QKB589852:QKE589852 QTX589852:QUA589852 RDT589852:RDW589852 RNP589852:RNS589852 RXL589852:RXO589852 SHH589852:SHK589852 SRD589852:SRG589852 TAZ589852:TBC589852 TKV589852:TKY589852 TUR589852:TUU589852 UEN589852:UEQ589852 UOJ589852:UOM589852 UYF589852:UYI589852 VIB589852:VIE589852 VRX589852:VSA589852 WBT589852:WBW589852 WLP589852:WLS589852 WVL589852:WVO589852 C655385:F655385 IZ655388:JC655388 SV655388:SY655388 ACR655388:ACU655388 AMN655388:AMQ655388 AWJ655388:AWM655388 BGF655388:BGI655388 BQB655388:BQE655388 BZX655388:CAA655388 CJT655388:CJW655388 CTP655388:CTS655388 DDL655388:DDO655388 DNH655388:DNK655388 DXD655388:DXG655388 EGZ655388:EHC655388 EQV655388:EQY655388 FAR655388:FAU655388 FKN655388:FKQ655388 FUJ655388:FUM655388 GEF655388:GEI655388 GOB655388:GOE655388 GXX655388:GYA655388 HHT655388:HHW655388 HRP655388:HRS655388 IBL655388:IBO655388 ILH655388:ILK655388 IVD655388:IVG655388 JEZ655388:JFC655388 JOV655388:JOY655388 JYR655388:JYU655388 KIN655388:KIQ655388 KSJ655388:KSM655388 LCF655388:LCI655388 LMB655388:LME655388 LVX655388:LWA655388 MFT655388:MFW655388 MPP655388:MPS655388 MZL655388:MZO655388 NJH655388:NJK655388 NTD655388:NTG655388 OCZ655388:ODC655388 OMV655388:OMY655388 OWR655388:OWU655388 PGN655388:PGQ655388 PQJ655388:PQM655388 QAF655388:QAI655388 QKB655388:QKE655388 QTX655388:QUA655388 RDT655388:RDW655388 RNP655388:RNS655388 RXL655388:RXO655388 SHH655388:SHK655388 SRD655388:SRG655388 TAZ655388:TBC655388 TKV655388:TKY655388 TUR655388:TUU655388 UEN655388:UEQ655388 UOJ655388:UOM655388 UYF655388:UYI655388 VIB655388:VIE655388 VRX655388:VSA655388 WBT655388:WBW655388 WLP655388:WLS655388 WVL655388:WVO655388 C720921:F720921 IZ720924:JC720924 SV720924:SY720924 ACR720924:ACU720924 AMN720924:AMQ720924 AWJ720924:AWM720924 BGF720924:BGI720924 BQB720924:BQE720924 BZX720924:CAA720924 CJT720924:CJW720924 CTP720924:CTS720924 DDL720924:DDO720924 DNH720924:DNK720924 DXD720924:DXG720924 EGZ720924:EHC720924 EQV720924:EQY720924 FAR720924:FAU720924 FKN720924:FKQ720924 FUJ720924:FUM720924 GEF720924:GEI720924 GOB720924:GOE720924 GXX720924:GYA720924 HHT720924:HHW720924 HRP720924:HRS720924 IBL720924:IBO720924 ILH720924:ILK720924 IVD720924:IVG720924 JEZ720924:JFC720924 JOV720924:JOY720924 JYR720924:JYU720924 KIN720924:KIQ720924 KSJ720924:KSM720924 LCF720924:LCI720924 LMB720924:LME720924 LVX720924:LWA720924 MFT720924:MFW720924 MPP720924:MPS720924 MZL720924:MZO720924 NJH720924:NJK720924 NTD720924:NTG720924 OCZ720924:ODC720924 OMV720924:OMY720924 OWR720924:OWU720924 PGN720924:PGQ720924 PQJ720924:PQM720924 QAF720924:QAI720924 QKB720924:QKE720924 QTX720924:QUA720924 RDT720924:RDW720924 RNP720924:RNS720924 RXL720924:RXO720924 SHH720924:SHK720924 SRD720924:SRG720924 TAZ720924:TBC720924 TKV720924:TKY720924 TUR720924:TUU720924 UEN720924:UEQ720924 UOJ720924:UOM720924 UYF720924:UYI720924 VIB720924:VIE720924 VRX720924:VSA720924 WBT720924:WBW720924 WLP720924:WLS720924 WVL720924:WVO720924 C786457:F786457 IZ786460:JC786460 SV786460:SY786460 ACR786460:ACU786460 AMN786460:AMQ786460 AWJ786460:AWM786460 BGF786460:BGI786460 BQB786460:BQE786460 BZX786460:CAA786460 CJT786460:CJW786460 CTP786460:CTS786460 DDL786460:DDO786460 DNH786460:DNK786460 DXD786460:DXG786460 EGZ786460:EHC786460 EQV786460:EQY786460 FAR786460:FAU786460 FKN786460:FKQ786460 FUJ786460:FUM786460 GEF786460:GEI786460 GOB786460:GOE786460 GXX786460:GYA786460 HHT786460:HHW786460 HRP786460:HRS786460 IBL786460:IBO786460 ILH786460:ILK786460 IVD786460:IVG786460 JEZ786460:JFC786460 JOV786460:JOY786460 JYR786460:JYU786460 KIN786460:KIQ786460 KSJ786460:KSM786460 LCF786460:LCI786460 LMB786460:LME786460 LVX786460:LWA786460 MFT786460:MFW786460 MPP786460:MPS786460 MZL786460:MZO786460 NJH786460:NJK786460 NTD786460:NTG786460 OCZ786460:ODC786460 OMV786460:OMY786460 OWR786460:OWU786460 PGN786460:PGQ786460 PQJ786460:PQM786460 QAF786460:QAI786460 QKB786460:QKE786460 QTX786460:QUA786460 RDT786460:RDW786460 RNP786460:RNS786460 RXL786460:RXO786460 SHH786460:SHK786460 SRD786460:SRG786460 TAZ786460:TBC786460 TKV786460:TKY786460 TUR786460:TUU786460 UEN786460:UEQ786460 UOJ786460:UOM786460 UYF786460:UYI786460 VIB786460:VIE786460 VRX786460:VSA786460 WBT786460:WBW786460 WLP786460:WLS786460 WVL786460:WVO786460 C851993:F851993 IZ851996:JC851996 SV851996:SY851996 ACR851996:ACU851996 AMN851996:AMQ851996 AWJ851996:AWM851996 BGF851996:BGI851996 BQB851996:BQE851996 BZX851996:CAA851996 CJT851996:CJW851996 CTP851996:CTS851996 DDL851996:DDO851996 DNH851996:DNK851996 DXD851996:DXG851996 EGZ851996:EHC851996 EQV851996:EQY851996 FAR851996:FAU851996 FKN851996:FKQ851996 FUJ851996:FUM851996 GEF851996:GEI851996 GOB851996:GOE851996 GXX851996:GYA851996 HHT851996:HHW851996 HRP851996:HRS851996 IBL851996:IBO851996 ILH851996:ILK851996 IVD851996:IVG851996 JEZ851996:JFC851996 JOV851996:JOY851996 JYR851996:JYU851996 KIN851996:KIQ851996 KSJ851996:KSM851996 LCF851996:LCI851996 LMB851996:LME851996 LVX851996:LWA851996 MFT851996:MFW851996 MPP851996:MPS851996 MZL851996:MZO851996 NJH851996:NJK851996 NTD851996:NTG851996 OCZ851996:ODC851996 OMV851996:OMY851996 OWR851996:OWU851996 PGN851996:PGQ851996 PQJ851996:PQM851996 QAF851996:QAI851996 QKB851996:QKE851996 QTX851996:QUA851996 RDT851996:RDW851996 RNP851996:RNS851996 RXL851996:RXO851996 SHH851996:SHK851996 SRD851996:SRG851996 TAZ851996:TBC851996 TKV851996:TKY851996 TUR851996:TUU851996 UEN851996:UEQ851996 UOJ851996:UOM851996 UYF851996:UYI851996 VIB851996:VIE851996 VRX851996:VSA851996 WBT851996:WBW851996 WLP851996:WLS851996 WVL851996:WVO851996 C917529:F917529 IZ917532:JC917532 SV917532:SY917532 ACR917532:ACU917532 AMN917532:AMQ917532 AWJ917532:AWM917532 BGF917532:BGI917532 BQB917532:BQE917532 BZX917532:CAA917532 CJT917532:CJW917532 CTP917532:CTS917532 DDL917532:DDO917532 DNH917532:DNK917532 DXD917532:DXG917532 EGZ917532:EHC917532 EQV917532:EQY917532 FAR917532:FAU917532 FKN917532:FKQ917532 FUJ917532:FUM917532 GEF917532:GEI917532 GOB917532:GOE917532 GXX917532:GYA917532 HHT917532:HHW917532 HRP917532:HRS917532 IBL917532:IBO917532 ILH917532:ILK917532 IVD917532:IVG917532 JEZ917532:JFC917532 JOV917532:JOY917532 JYR917532:JYU917532 KIN917532:KIQ917532 KSJ917532:KSM917532 LCF917532:LCI917532 LMB917532:LME917532 LVX917532:LWA917532 MFT917532:MFW917532 MPP917532:MPS917532 MZL917532:MZO917532 NJH917532:NJK917532 NTD917532:NTG917532 OCZ917532:ODC917532 OMV917532:OMY917532 OWR917532:OWU917532 PGN917532:PGQ917532 PQJ917532:PQM917532 QAF917532:QAI917532 QKB917532:QKE917532 QTX917532:QUA917532 RDT917532:RDW917532 RNP917532:RNS917532 RXL917532:RXO917532 SHH917532:SHK917532 SRD917532:SRG917532 TAZ917532:TBC917532 TKV917532:TKY917532 TUR917532:TUU917532 UEN917532:UEQ917532 UOJ917532:UOM917532 UYF917532:UYI917532 VIB917532:VIE917532 VRX917532:VSA917532 WBT917532:WBW917532 WLP917532:WLS917532 WVL917532:WVO917532 C983065:F983065 IZ983068:JC983068 SV983068:SY983068 ACR983068:ACU983068 AMN983068:AMQ983068 AWJ983068:AWM983068 BGF983068:BGI983068 BQB983068:BQE983068 BZX983068:CAA983068 CJT983068:CJW983068 CTP983068:CTS983068 DDL983068:DDO983068 DNH983068:DNK983068 DXD983068:DXG983068 EGZ983068:EHC983068 EQV983068:EQY983068 FAR983068:FAU983068 FKN983068:FKQ983068 FUJ983068:FUM983068 GEF983068:GEI983068 GOB983068:GOE983068 GXX983068:GYA983068 HHT983068:HHW983068 HRP983068:HRS983068 IBL983068:IBO983068 ILH983068:ILK983068 IVD983068:IVG983068 JEZ983068:JFC983068 JOV983068:JOY983068 JYR983068:JYU983068 KIN983068:KIQ983068 KSJ983068:KSM983068 LCF983068:LCI983068 LMB983068:LME983068 LVX983068:LWA983068 MFT983068:MFW983068 MPP983068:MPS983068 MZL983068:MZO983068 NJH983068:NJK983068 NTD983068:NTG983068 OCZ983068:ODC983068 OMV983068:OMY983068 OWR983068:OWU983068 PGN983068:PGQ983068 PQJ983068:PQM983068 QAF983068:QAI983068 QKB983068:QKE983068 QTX983068:QUA983068 RDT983068:RDW983068 RNP983068:RNS983068 RXL983068:RXO983068 SHH983068:SHK983068 SRD983068:SRG983068 TAZ983068:TBC983068 TKV983068:TKY983068 TUR983068:TUU983068 UEN983068:UEQ983068 UOJ983068:UOM983068 UYF983068:UYI983068 VIB983068:VIE983068 VRX983068:VSA983068 WBT983068:WBW983068">
      <formula1>$P$69:$P$74</formula1>
    </dataValidation>
    <dataValidation type="list" allowBlank="1" showInputMessage="1" showErrorMessage="1" sqref="WVN983070:WVO983072 SX20:SY20 ACT20:ACU20 AMP20:AMQ20 AWL20:AWM20 BGH20:BGI20 BQD20:BQE20 BZZ20:CAA20 CJV20:CJW20 CTR20:CTS20 DDN20:DDO20 DNJ20:DNK20 DXF20:DXG20 EHB20:EHC20 EQX20:EQY20 FAT20:FAU20 FKP20:FKQ20 FUL20:FUM20 GEH20:GEI20 GOD20:GOE20 GXZ20:GYA20 HHV20:HHW20 HRR20:HRS20 IBN20:IBO20 ILJ20:ILK20 IVF20:IVG20 JFB20:JFC20 JOX20:JOY20 JYT20:JYU20 KIP20:KIQ20 KSL20:KSM20 LCH20:LCI20 LMD20:LME20 LVZ20:LWA20 MFV20:MFW20 MPR20:MPS20 MZN20:MZO20 NJJ20:NJK20 NTF20:NTG20 ODB20:ODC20 OMX20:OMY20 OWT20:OWU20 PGP20:PGQ20 PQL20:PQM20 QAH20:QAI20 QKD20:QKE20 QTZ20:QUA20 RDV20:RDW20 RNR20:RNS20 RXN20:RXO20 SHJ20:SHK20 SRF20:SRG20 TBB20:TBC20 TKX20:TKY20 TUT20:TUU20 UEP20:UEQ20 UOL20:UOM20 UYH20:UYI20 VID20:VIE20 VRZ20:VSA20 WBV20:WBW20 WLR20:WLS20 WVN20:WVO20 WLR983070:WLS983072 E65563:F65565 JB65566:JC65568 SX65566:SY65568 ACT65566:ACU65568 AMP65566:AMQ65568 AWL65566:AWM65568 BGH65566:BGI65568 BQD65566:BQE65568 BZZ65566:CAA65568 CJV65566:CJW65568 CTR65566:CTS65568 DDN65566:DDO65568 DNJ65566:DNK65568 DXF65566:DXG65568 EHB65566:EHC65568 EQX65566:EQY65568 FAT65566:FAU65568 FKP65566:FKQ65568 FUL65566:FUM65568 GEH65566:GEI65568 GOD65566:GOE65568 GXZ65566:GYA65568 HHV65566:HHW65568 HRR65566:HRS65568 IBN65566:IBO65568 ILJ65566:ILK65568 IVF65566:IVG65568 JFB65566:JFC65568 JOX65566:JOY65568 JYT65566:JYU65568 KIP65566:KIQ65568 KSL65566:KSM65568 LCH65566:LCI65568 LMD65566:LME65568 LVZ65566:LWA65568 MFV65566:MFW65568 MPR65566:MPS65568 MZN65566:MZO65568 NJJ65566:NJK65568 NTF65566:NTG65568 ODB65566:ODC65568 OMX65566:OMY65568 OWT65566:OWU65568 PGP65566:PGQ65568 PQL65566:PQM65568 QAH65566:QAI65568 QKD65566:QKE65568 QTZ65566:QUA65568 RDV65566:RDW65568 RNR65566:RNS65568 RXN65566:RXO65568 SHJ65566:SHK65568 SRF65566:SRG65568 TBB65566:TBC65568 TKX65566:TKY65568 TUT65566:TUU65568 UEP65566:UEQ65568 UOL65566:UOM65568 UYH65566:UYI65568 VID65566:VIE65568 VRZ65566:VSA65568 WBV65566:WBW65568 WLR65566:WLS65568 WVN65566:WVO65568 E131099:F131101 JB131102:JC131104 SX131102:SY131104 ACT131102:ACU131104 AMP131102:AMQ131104 AWL131102:AWM131104 BGH131102:BGI131104 BQD131102:BQE131104 BZZ131102:CAA131104 CJV131102:CJW131104 CTR131102:CTS131104 DDN131102:DDO131104 DNJ131102:DNK131104 DXF131102:DXG131104 EHB131102:EHC131104 EQX131102:EQY131104 FAT131102:FAU131104 FKP131102:FKQ131104 FUL131102:FUM131104 GEH131102:GEI131104 GOD131102:GOE131104 GXZ131102:GYA131104 HHV131102:HHW131104 HRR131102:HRS131104 IBN131102:IBO131104 ILJ131102:ILK131104 IVF131102:IVG131104 JFB131102:JFC131104 JOX131102:JOY131104 JYT131102:JYU131104 KIP131102:KIQ131104 KSL131102:KSM131104 LCH131102:LCI131104 LMD131102:LME131104 LVZ131102:LWA131104 MFV131102:MFW131104 MPR131102:MPS131104 MZN131102:MZO131104 NJJ131102:NJK131104 NTF131102:NTG131104 ODB131102:ODC131104 OMX131102:OMY131104 OWT131102:OWU131104 PGP131102:PGQ131104 PQL131102:PQM131104 QAH131102:QAI131104 QKD131102:QKE131104 QTZ131102:QUA131104 RDV131102:RDW131104 RNR131102:RNS131104 RXN131102:RXO131104 SHJ131102:SHK131104 SRF131102:SRG131104 TBB131102:TBC131104 TKX131102:TKY131104 TUT131102:TUU131104 UEP131102:UEQ131104 UOL131102:UOM131104 UYH131102:UYI131104 VID131102:VIE131104 VRZ131102:VSA131104 WBV131102:WBW131104 WLR131102:WLS131104 WVN131102:WVO131104 E196635:F196637 JB196638:JC196640 SX196638:SY196640 ACT196638:ACU196640 AMP196638:AMQ196640 AWL196638:AWM196640 BGH196638:BGI196640 BQD196638:BQE196640 BZZ196638:CAA196640 CJV196638:CJW196640 CTR196638:CTS196640 DDN196638:DDO196640 DNJ196638:DNK196640 DXF196638:DXG196640 EHB196638:EHC196640 EQX196638:EQY196640 FAT196638:FAU196640 FKP196638:FKQ196640 FUL196638:FUM196640 GEH196638:GEI196640 GOD196638:GOE196640 GXZ196638:GYA196640 HHV196638:HHW196640 HRR196638:HRS196640 IBN196638:IBO196640 ILJ196638:ILK196640 IVF196638:IVG196640 JFB196638:JFC196640 JOX196638:JOY196640 JYT196638:JYU196640 KIP196638:KIQ196640 KSL196638:KSM196640 LCH196638:LCI196640 LMD196638:LME196640 LVZ196638:LWA196640 MFV196638:MFW196640 MPR196638:MPS196640 MZN196638:MZO196640 NJJ196638:NJK196640 NTF196638:NTG196640 ODB196638:ODC196640 OMX196638:OMY196640 OWT196638:OWU196640 PGP196638:PGQ196640 PQL196638:PQM196640 QAH196638:QAI196640 QKD196638:QKE196640 QTZ196638:QUA196640 RDV196638:RDW196640 RNR196638:RNS196640 RXN196638:RXO196640 SHJ196638:SHK196640 SRF196638:SRG196640 TBB196638:TBC196640 TKX196638:TKY196640 TUT196638:TUU196640 UEP196638:UEQ196640 UOL196638:UOM196640 UYH196638:UYI196640 VID196638:VIE196640 VRZ196638:VSA196640 WBV196638:WBW196640 WLR196638:WLS196640 WVN196638:WVO196640 E262171:F262173 JB262174:JC262176 SX262174:SY262176 ACT262174:ACU262176 AMP262174:AMQ262176 AWL262174:AWM262176 BGH262174:BGI262176 BQD262174:BQE262176 BZZ262174:CAA262176 CJV262174:CJW262176 CTR262174:CTS262176 DDN262174:DDO262176 DNJ262174:DNK262176 DXF262174:DXG262176 EHB262174:EHC262176 EQX262174:EQY262176 FAT262174:FAU262176 FKP262174:FKQ262176 FUL262174:FUM262176 GEH262174:GEI262176 GOD262174:GOE262176 GXZ262174:GYA262176 HHV262174:HHW262176 HRR262174:HRS262176 IBN262174:IBO262176 ILJ262174:ILK262176 IVF262174:IVG262176 JFB262174:JFC262176 JOX262174:JOY262176 JYT262174:JYU262176 KIP262174:KIQ262176 KSL262174:KSM262176 LCH262174:LCI262176 LMD262174:LME262176 LVZ262174:LWA262176 MFV262174:MFW262176 MPR262174:MPS262176 MZN262174:MZO262176 NJJ262174:NJK262176 NTF262174:NTG262176 ODB262174:ODC262176 OMX262174:OMY262176 OWT262174:OWU262176 PGP262174:PGQ262176 PQL262174:PQM262176 QAH262174:QAI262176 QKD262174:QKE262176 QTZ262174:QUA262176 RDV262174:RDW262176 RNR262174:RNS262176 RXN262174:RXO262176 SHJ262174:SHK262176 SRF262174:SRG262176 TBB262174:TBC262176 TKX262174:TKY262176 TUT262174:TUU262176 UEP262174:UEQ262176 UOL262174:UOM262176 UYH262174:UYI262176 VID262174:VIE262176 VRZ262174:VSA262176 WBV262174:WBW262176 WLR262174:WLS262176 WVN262174:WVO262176 E327707:F327709 JB327710:JC327712 SX327710:SY327712 ACT327710:ACU327712 AMP327710:AMQ327712 AWL327710:AWM327712 BGH327710:BGI327712 BQD327710:BQE327712 BZZ327710:CAA327712 CJV327710:CJW327712 CTR327710:CTS327712 DDN327710:DDO327712 DNJ327710:DNK327712 DXF327710:DXG327712 EHB327710:EHC327712 EQX327710:EQY327712 FAT327710:FAU327712 FKP327710:FKQ327712 FUL327710:FUM327712 GEH327710:GEI327712 GOD327710:GOE327712 GXZ327710:GYA327712 HHV327710:HHW327712 HRR327710:HRS327712 IBN327710:IBO327712 ILJ327710:ILK327712 IVF327710:IVG327712 JFB327710:JFC327712 JOX327710:JOY327712 JYT327710:JYU327712 KIP327710:KIQ327712 KSL327710:KSM327712 LCH327710:LCI327712 LMD327710:LME327712 LVZ327710:LWA327712 MFV327710:MFW327712 MPR327710:MPS327712 MZN327710:MZO327712 NJJ327710:NJK327712 NTF327710:NTG327712 ODB327710:ODC327712 OMX327710:OMY327712 OWT327710:OWU327712 PGP327710:PGQ327712 PQL327710:PQM327712 QAH327710:QAI327712 QKD327710:QKE327712 QTZ327710:QUA327712 RDV327710:RDW327712 RNR327710:RNS327712 RXN327710:RXO327712 SHJ327710:SHK327712 SRF327710:SRG327712 TBB327710:TBC327712 TKX327710:TKY327712 TUT327710:TUU327712 UEP327710:UEQ327712 UOL327710:UOM327712 UYH327710:UYI327712 VID327710:VIE327712 VRZ327710:VSA327712 WBV327710:WBW327712 WLR327710:WLS327712 WVN327710:WVO327712 E393243:F393245 JB393246:JC393248 SX393246:SY393248 ACT393246:ACU393248 AMP393246:AMQ393248 AWL393246:AWM393248 BGH393246:BGI393248 BQD393246:BQE393248 BZZ393246:CAA393248 CJV393246:CJW393248 CTR393246:CTS393248 DDN393246:DDO393248 DNJ393246:DNK393248 DXF393246:DXG393248 EHB393246:EHC393248 EQX393246:EQY393248 FAT393246:FAU393248 FKP393246:FKQ393248 FUL393246:FUM393248 GEH393246:GEI393248 GOD393246:GOE393248 GXZ393246:GYA393248 HHV393246:HHW393248 HRR393246:HRS393248 IBN393246:IBO393248 ILJ393246:ILK393248 IVF393246:IVG393248 JFB393246:JFC393248 JOX393246:JOY393248 JYT393246:JYU393248 KIP393246:KIQ393248 KSL393246:KSM393248 LCH393246:LCI393248 LMD393246:LME393248 LVZ393246:LWA393248 MFV393246:MFW393248 MPR393246:MPS393248 MZN393246:MZO393248 NJJ393246:NJK393248 NTF393246:NTG393248 ODB393246:ODC393248 OMX393246:OMY393248 OWT393246:OWU393248 PGP393246:PGQ393248 PQL393246:PQM393248 QAH393246:QAI393248 QKD393246:QKE393248 QTZ393246:QUA393248 RDV393246:RDW393248 RNR393246:RNS393248 RXN393246:RXO393248 SHJ393246:SHK393248 SRF393246:SRG393248 TBB393246:TBC393248 TKX393246:TKY393248 TUT393246:TUU393248 UEP393246:UEQ393248 UOL393246:UOM393248 UYH393246:UYI393248 VID393246:VIE393248 VRZ393246:VSA393248 WBV393246:WBW393248 WLR393246:WLS393248 WVN393246:WVO393248 E458779:F458781 JB458782:JC458784 SX458782:SY458784 ACT458782:ACU458784 AMP458782:AMQ458784 AWL458782:AWM458784 BGH458782:BGI458784 BQD458782:BQE458784 BZZ458782:CAA458784 CJV458782:CJW458784 CTR458782:CTS458784 DDN458782:DDO458784 DNJ458782:DNK458784 DXF458782:DXG458784 EHB458782:EHC458784 EQX458782:EQY458784 FAT458782:FAU458784 FKP458782:FKQ458784 FUL458782:FUM458784 GEH458782:GEI458784 GOD458782:GOE458784 GXZ458782:GYA458784 HHV458782:HHW458784 HRR458782:HRS458784 IBN458782:IBO458784 ILJ458782:ILK458784 IVF458782:IVG458784 JFB458782:JFC458784 JOX458782:JOY458784 JYT458782:JYU458784 KIP458782:KIQ458784 KSL458782:KSM458784 LCH458782:LCI458784 LMD458782:LME458784 LVZ458782:LWA458784 MFV458782:MFW458784 MPR458782:MPS458784 MZN458782:MZO458784 NJJ458782:NJK458784 NTF458782:NTG458784 ODB458782:ODC458784 OMX458782:OMY458784 OWT458782:OWU458784 PGP458782:PGQ458784 PQL458782:PQM458784 QAH458782:QAI458784 QKD458782:QKE458784 QTZ458782:QUA458784 RDV458782:RDW458784 RNR458782:RNS458784 RXN458782:RXO458784 SHJ458782:SHK458784 SRF458782:SRG458784 TBB458782:TBC458784 TKX458782:TKY458784 TUT458782:TUU458784 UEP458782:UEQ458784 UOL458782:UOM458784 UYH458782:UYI458784 VID458782:VIE458784 VRZ458782:VSA458784 WBV458782:WBW458784 WLR458782:WLS458784 WVN458782:WVO458784 E524315:F524317 JB524318:JC524320 SX524318:SY524320 ACT524318:ACU524320 AMP524318:AMQ524320 AWL524318:AWM524320 BGH524318:BGI524320 BQD524318:BQE524320 BZZ524318:CAA524320 CJV524318:CJW524320 CTR524318:CTS524320 DDN524318:DDO524320 DNJ524318:DNK524320 DXF524318:DXG524320 EHB524318:EHC524320 EQX524318:EQY524320 FAT524318:FAU524320 FKP524318:FKQ524320 FUL524318:FUM524320 GEH524318:GEI524320 GOD524318:GOE524320 GXZ524318:GYA524320 HHV524318:HHW524320 HRR524318:HRS524320 IBN524318:IBO524320 ILJ524318:ILK524320 IVF524318:IVG524320 JFB524318:JFC524320 JOX524318:JOY524320 JYT524318:JYU524320 KIP524318:KIQ524320 KSL524318:KSM524320 LCH524318:LCI524320 LMD524318:LME524320 LVZ524318:LWA524320 MFV524318:MFW524320 MPR524318:MPS524320 MZN524318:MZO524320 NJJ524318:NJK524320 NTF524318:NTG524320 ODB524318:ODC524320 OMX524318:OMY524320 OWT524318:OWU524320 PGP524318:PGQ524320 PQL524318:PQM524320 QAH524318:QAI524320 QKD524318:QKE524320 QTZ524318:QUA524320 RDV524318:RDW524320 RNR524318:RNS524320 RXN524318:RXO524320 SHJ524318:SHK524320 SRF524318:SRG524320 TBB524318:TBC524320 TKX524318:TKY524320 TUT524318:TUU524320 UEP524318:UEQ524320 UOL524318:UOM524320 UYH524318:UYI524320 VID524318:VIE524320 VRZ524318:VSA524320 WBV524318:WBW524320 WLR524318:WLS524320 WVN524318:WVO524320 E589851:F589853 JB589854:JC589856 SX589854:SY589856 ACT589854:ACU589856 AMP589854:AMQ589856 AWL589854:AWM589856 BGH589854:BGI589856 BQD589854:BQE589856 BZZ589854:CAA589856 CJV589854:CJW589856 CTR589854:CTS589856 DDN589854:DDO589856 DNJ589854:DNK589856 DXF589854:DXG589856 EHB589854:EHC589856 EQX589854:EQY589856 FAT589854:FAU589856 FKP589854:FKQ589856 FUL589854:FUM589856 GEH589854:GEI589856 GOD589854:GOE589856 GXZ589854:GYA589856 HHV589854:HHW589856 HRR589854:HRS589856 IBN589854:IBO589856 ILJ589854:ILK589856 IVF589854:IVG589856 JFB589854:JFC589856 JOX589854:JOY589856 JYT589854:JYU589856 KIP589854:KIQ589856 KSL589854:KSM589856 LCH589854:LCI589856 LMD589854:LME589856 LVZ589854:LWA589856 MFV589854:MFW589856 MPR589854:MPS589856 MZN589854:MZO589856 NJJ589854:NJK589856 NTF589854:NTG589856 ODB589854:ODC589856 OMX589854:OMY589856 OWT589854:OWU589856 PGP589854:PGQ589856 PQL589854:PQM589856 QAH589854:QAI589856 QKD589854:QKE589856 QTZ589854:QUA589856 RDV589854:RDW589856 RNR589854:RNS589856 RXN589854:RXO589856 SHJ589854:SHK589856 SRF589854:SRG589856 TBB589854:TBC589856 TKX589854:TKY589856 TUT589854:TUU589856 UEP589854:UEQ589856 UOL589854:UOM589856 UYH589854:UYI589856 VID589854:VIE589856 VRZ589854:VSA589856 WBV589854:WBW589856 WLR589854:WLS589856 WVN589854:WVO589856 E655387:F655389 JB655390:JC655392 SX655390:SY655392 ACT655390:ACU655392 AMP655390:AMQ655392 AWL655390:AWM655392 BGH655390:BGI655392 BQD655390:BQE655392 BZZ655390:CAA655392 CJV655390:CJW655392 CTR655390:CTS655392 DDN655390:DDO655392 DNJ655390:DNK655392 DXF655390:DXG655392 EHB655390:EHC655392 EQX655390:EQY655392 FAT655390:FAU655392 FKP655390:FKQ655392 FUL655390:FUM655392 GEH655390:GEI655392 GOD655390:GOE655392 GXZ655390:GYA655392 HHV655390:HHW655392 HRR655390:HRS655392 IBN655390:IBO655392 ILJ655390:ILK655392 IVF655390:IVG655392 JFB655390:JFC655392 JOX655390:JOY655392 JYT655390:JYU655392 KIP655390:KIQ655392 KSL655390:KSM655392 LCH655390:LCI655392 LMD655390:LME655392 LVZ655390:LWA655392 MFV655390:MFW655392 MPR655390:MPS655392 MZN655390:MZO655392 NJJ655390:NJK655392 NTF655390:NTG655392 ODB655390:ODC655392 OMX655390:OMY655392 OWT655390:OWU655392 PGP655390:PGQ655392 PQL655390:PQM655392 QAH655390:QAI655392 QKD655390:QKE655392 QTZ655390:QUA655392 RDV655390:RDW655392 RNR655390:RNS655392 RXN655390:RXO655392 SHJ655390:SHK655392 SRF655390:SRG655392 TBB655390:TBC655392 TKX655390:TKY655392 TUT655390:TUU655392 UEP655390:UEQ655392 UOL655390:UOM655392 UYH655390:UYI655392 VID655390:VIE655392 VRZ655390:VSA655392 WBV655390:WBW655392 WLR655390:WLS655392 WVN655390:WVO655392 E720923:F720925 JB720926:JC720928 SX720926:SY720928 ACT720926:ACU720928 AMP720926:AMQ720928 AWL720926:AWM720928 BGH720926:BGI720928 BQD720926:BQE720928 BZZ720926:CAA720928 CJV720926:CJW720928 CTR720926:CTS720928 DDN720926:DDO720928 DNJ720926:DNK720928 DXF720926:DXG720928 EHB720926:EHC720928 EQX720926:EQY720928 FAT720926:FAU720928 FKP720926:FKQ720928 FUL720926:FUM720928 GEH720926:GEI720928 GOD720926:GOE720928 GXZ720926:GYA720928 HHV720926:HHW720928 HRR720926:HRS720928 IBN720926:IBO720928 ILJ720926:ILK720928 IVF720926:IVG720928 JFB720926:JFC720928 JOX720926:JOY720928 JYT720926:JYU720928 KIP720926:KIQ720928 KSL720926:KSM720928 LCH720926:LCI720928 LMD720926:LME720928 LVZ720926:LWA720928 MFV720926:MFW720928 MPR720926:MPS720928 MZN720926:MZO720928 NJJ720926:NJK720928 NTF720926:NTG720928 ODB720926:ODC720928 OMX720926:OMY720928 OWT720926:OWU720928 PGP720926:PGQ720928 PQL720926:PQM720928 QAH720926:QAI720928 QKD720926:QKE720928 QTZ720926:QUA720928 RDV720926:RDW720928 RNR720926:RNS720928 RXN720926:RXO720928 SHJ720926:SHK720928 SRF720926:SRG720928 TBB720926:TBC720928 TKX720926:TKY720928 TUT720926:TUU720928 UEP720926:UEQ720928 UOL720926:UOM720928 UYH720926:UYI720928 VID720926:VIE720928 VRZ720926:VSA720928 WBV720926:WBW720928 WLR720926:WLS720928 WVN720926:WVO720928 E786459:F786461 JB786462:JC786464 SX786462:SY786464 ACT786462:ACU786464 AMP786462:AMQ786464 AWL786462:AWM786464 BGH786462:BGI786464 BQD786462:BQE786464 BZZ786462:CAA786464 CJV786462:CJW786464 CTR786462:CTS786464 DDN786462:DDO786464 DNJ786462:DNK786464 DXF786462:DXG786464 EHB786462:EHC786464 EQX786462:EQY786464 FAT786462:FAU786464 FKP786462:FKQ786464 FUL786462:FUM786464 GEH786462:GEI786464 GOD786462:GOE786464 GXZ786462:GYA786464 HHV786462:HHW786464 HRR786462:HRS786464 IBN786462:IBO786464 ILJ786462:ILK786464 IVF786462:IVG786464 JFB786462:JFC786464 JOX786462:JOY786464 JYT786462:JYU786464 KIP786462:KIQ786464 KSL786462:KSM786464 LCH786462:LCI786464 LMD786462:LME786464 LVZ786462:LWA786464 MFV786462:MFW786464 MPR786462:MPS786464 MZN786462:MZO786464 NJJ786462:NJK786464 NTF786462:NTG786464 ODB786462:ODC786464 OMX786462:OMY786464 OWT786462:OWU786464 PGP786462:PGQ786464 PQL786462:PQM786464 QAH786462:QAI786464 QKD786462:QKE786464 QTZ786462:QUA786464 RDV786462:RDW786464 RNR786462:RNS786464 RXN786462:RXO786464 SHJ786462:SHK786464 SRF786462:SRG786464 TBB786462:TBC786464 TKX786462:TKY786464 TUT786462:TUU786464 UEP786462:UEQ786464 UOL786462:UOM786464 UYH786462:UYI786464 VID786462:VIE786464 VRZ786462:VSA786464 WBV786462:WBW786464 WLR786462:WLS786464 WVN786462:WVO786464 E851995:F851997 JB851998:JC852000 SX851998:SY852000 ACT851998:ACU852000 AMP851998:AMQ852000 AWL851998:AWM852000 BGH851998:BGI852000 BQD851998:BQE852000 BZZ851998:CAA852000 CJV851998:CJW852000 CTR851998:CTS852000 DDN851998:DDO852000 DNJ851998:DNK852000 DXF851998:DXG852000 EHB851998:EHC852000 EQX851998:EQY852000 FAT851998:FAU852000 FKP851998:FKQ852000 FUL851998:FUM852000 GEH851998:GEI852000 GOD851998:GOE852000 GXZ851998:GYA852000 HHV851998:HHW852000 HRR851998:HRS852000 IBN851998:IBO852000 ILJ851998:ILK852000 IVF851998:IVG852000 JFB851998:JFC852000 JOX851998:JOY852000 JYT851998:JYU852000 KIP851998:KIQ852000 KSL851998:KSM852000 LCH851998:LCI852000 LMD851998:LME852000 LVZ851998:LWA852000 MFV851998:MFW852000 MPR851998:MPS852000 MZN851998:MZO852000 NJJ851998:NJK852000 NTF851998:NTG852000 ODB851998:ODC852000 OMX851998:OMY852000 OWT851998:OWU852000 PGP851998:PGQ852000 PQL851998:PQM852000 QAH851998:QAI852000 QKD851998:QKE852000 QTZ851998:QUA852000 RDV851998:RDW852000 RNR851998:RNS852000 RXN851998:RXO852000 SHJ851998:SHK852000 SRF851998:SRG852000 TBB851998:TBC852000 TKX851998:TKY852000 TUT851998:TUU852000 UEP851998:UEQ852000 UOL851998:UOM852000 UYH851998:UYI852000 VID851998:VIE852000 VRZ851998:VSA852000 WBV851998:WBW852000 WLR851998:WLS852000 WVN851998:WVO852000 E917531:F917533 JB917534:JC917536 SX917534:SY917536 ACT917534:ACU917536 AMP917534:AMQ917536 AWL917534:AWM917536 BGH917534:BGI917536 BQD917534:BQE917536 BZZ917534:CAA917536 CJV917534:CJW917536 CTR917534:CTS917536 DDN917534:DDO917536 DNJ917534:DNK917536 DXF917534:DXG917536 EHB917534:EHC917536 EQX917534:EQY917536 FAT917534:FAU917536 FKP917534:FKQ917536 FUL917534:FUM917536 GEH917534:GEI917536 GOD917534:GOE917536 GXZ917534:GYA917536 HHV917534:HHW917536 HRR917534:HRS917536 IBN917534:IBO917536 ILJ917534:ILK917536 IVF917534:IVG917536 JFB917534:JFC917536 JOX917534:JOY917536 JYT917534:JYU917536 KIP917534:KIQ917536 KSL917534:KSM917536 LCH917534:LCI917536 LMD917534:LME917536 LVZ917534:LWA917536 MFV917534:MFW917536 MPR917534:MPS917536 MZN917534:MZO917536 NJJ917534:NJK917536 NTF917534:NTG917536 ODB917534:ODC917536 OMX917534:OMY917536 OWT917534:OWU917536 PGP917534:PGQ917536 PQL917534:PQM917536 QAH917534:QAI917536 QKD917534:QKE917536 QTZ917534:QUA917536 RDV917534:RDW917536 RNR917534:RNS917536 RXN917534:RXO917536 SHJ917534:SHK917536 SRF917534:SRG917536 TBB917534:TBC917536 TKX917534:TKY917536 TUT917534:TUU917536 UEP917534:UEQ917536 UOL917534:UOM917536 UYH917534:UYI917536 VID917534:VIE917536 VRZ917534:VSA917536 WBV917534:WBW917536 WLR917534:WLS917536 WVN917534:WVO917536 E983067:F983069 JB983070:JC983072 SX983070:SY983072 ACT983070:ACU983072 AMP983070:AMQ983072 AWL983070:AWM983072 BGH983070:BGI983072 BQD983070:BQE983072 BZZ983070:CAA983072 CJV983070:CJW983072 CTR983070:CTS983072 DDN983070:DDO983072 DNJ983070:DNK983072 DXF983070:DXG983072 EHB983070:EHC983072 EQX983070:EQY983072 FAT983070:FAU983072 FKP983070:FKQ983072 FUL983070:FUM983072 GEH983070:GEI983072 GOD983070:GOE983072 GXZ983070:GYA983072 HHV983070:HHW983072 HRR983070:HRS983072 IBN983070:IBO983072 ILJ983070:ILK983072 IVF983070:IVG983072 JFB983070:JFC983072 JOX983070:JOY983072 JYT983070:JYU983072 KIP983070:KIQ983072 KSL983070:KSM983072 LCH983070:LCI983072 LMD983070:LME983072 LVZ983070:LWA983072 MFV983070:MFW983072 MPR983070:MPS983072 MZN983070:MZO983072 NJJ983070:NJK983072 NTF983070:NTG983072 ODB983070:ODC983072 OMX983070:OMY983072 OWT983070:OWU983072 PGP983070:PGQ983072 PQL983070:PQM983072 QAH983070:QAI983072 QKD983070:QKE983072 QTZ983070:QUA983072 RDV983070:RDW983072 RNR983070:RNS983072 RXN983070:RXO983072 SHJ983070:SHK983072 SRF983070:SRG983072 TBB983070:TBC983072 TKX983070:TKY983072 TUT983070:TUU983072 UEP983070:UEQ983072 UOL983070:UOM983072 UYH983070:UYI983072 VID983070:VIE983072 VRZ983070:VSA983072 WBV983070:WBW983072 JB20:JC20">
      <formula1>$H$65:$H$69</formula1>
    </dataValidation>
    <dataValidation type="list" allowBlank="1" showInputMessage="1" showErrorMessage="1" sqref="WVK983084 IT23 SP23 ACL23 AMH23 AWD23 BFZ23 BPV23 BZR23 CJN23 CTJ23 DDF23 DNB23 DWX23 EGT23 EQP23 FAL23 FKH23 FUD23 GDZ23 GNV23 GXR23 HHN23 HRJ23 IBF23 ILB23 IUX23 JET23 JOP23 JYL23 KIH23 KSD23 LBZ23 LLV23 LVR23 MFN23 MPJ23 MZF23 NJB23 NSX23 OCT23 OMP23 OWL23 PGH23 PQD23 PZZ23 QJV23 QTR23 RDN23 RNJ23 RXF23 SHB23 SQX23 TAT23 TKP23 TUL23 UEH23 UOD23 UXZ23 VHV23 VRR23 WBN23 WLJ23 WVF23 B65573 IY65576 SU65576 ACQ65576 AMM65576 AWI65576 BGE65576 BQA65576 BZW65576 CJS65576 CTO65576 DDK65576 DNG65576 DXC65576 EGY65576 EQU65576 FAQ65576 FKM65576 FUI65576 GEE65576 GOA65576 GXW65576 HHS65576 HRO65576 IBK65576 ILG65576 IVC65576 JEY65576 JOU65576 JYQ65576 KIM65576 KSI65576 LCE65576 LMA65576 LVW65576 MFS65576 MPO65576 MZK65576 NJG65576 NTC65576 OCY65576 OMU65576 OWQ65576 PGM65576 PQI65576 QAE65576 QKA65576 QTW65576 RDS65576 RNO65576 RXK65576 SHG65576 SRC65576 TAY65576 TKU65576 TUQ65576 UEM65576 UOI65576 UYE65576 VIA65576 VRW65576 WBS65576 WLO65576 WVK65576 B131109 IY131112 SU131112 ACQ131112 AMM131112 AWI131112 BGE131112 BQA131112 BZW131112 CJS131112 CTO131112 DDK131112 DNG131112 DXC131112 EGY131112 EQU131112 FAQ131112 FKM131112 FUI131112 GEE131112 GOA131112 GXW131112 HHS131112 HRO131112 IBK131112 ILG131112 IVC131112 JEY131112 JOU131112 JYQ131112 KIM131112 KSI131112 LCE131112 LMA131112 LVW131112 MFS131112 MPO131112 MZK131112 NJG131112 NTC131112 OCY131112 OMU131112 OWQ131112 PGM131112 PQI131112 QAE131112 QKA131112 QTW131112 RDS131112 RNO131112 RXK131112 SHG131112 SRC131112 TAY131112 TKU131112 TUQ131112 UEM131112 UOI131112 UYE131112 VIA131112 VRW131112 WBS131112 WLO131112 WVK131112 B196645 IY196648 SU196648 ACQ196648 AMM196648 AWI196648 BGE196648 BQA196648 BZW196648 CJS196648 CTO196648 DDK196648 DNG196648 DXC196648 EGY196648 EQU196648 FAQ196648 FKM196648 FUI196648 GEE196648 GOA196648 GXW196648 HHS196648 HRO196648 IBK196648 ILG196648 IVC196648 JEY196648 JOU196648 JYQ196648 KIM196648 KSI196648 LCE196648 LMA196648 LVW196648 MFS196648 MPO196648 MZK196648 NJG196648 NTC196648 OCY196648 OMU196648 OWQ196648 PGM196648 PQI196648 QAE196648 QKA196648 QTW196648 RDS196648 RNO196648 RXK196648 SHG196648 SRC196648 TAY196648 TKU196648 TUQ196648 UEM196648 UOI196648 UYE196648 VIA196648 VRW196648 WBS196648 WLO196648 WVK196648 B262181 IY262184 SU262184 ACQ262184 AMM262184 AWI262184 BGE262184 BQA262184 BZW262184 CJS262184 CTO262184 DDK262184 DNG262184 DXC262184 EGY262184 EQU262184 FAQ262184 FKM262184 FUI262184 GEE262184 GOA262184 GXW262184 HHS262184 HRO262184 IBK262184 ILG262184 IVC262184 JEY262184 JOU262184 JYQ262184 KIM262184 KSI262184 LCE262184 LMA262184 LVW262184 MFS262184 MPO262184 MZK262184 NJG262184 NTC262184 OCY262184 OMU262184 OWQ262184 PGM262184 PQI262184 QAE262184 QKA262184 QTW262184 RDS262184 RNO262184 RXK262184 SHG262184 SRC262184 TAY262184 TKU262184 TUQ262184 UEM262184 UOI262184 UYE262184 VIA262184 VRW262184 WBS262184 WLO262184 WVK262184 B327717 IY327720 SU327720 ACQ327720 AMM327720 AWI327720 BGE327720 BQA327720 BZW327720 CJS327720 CTO327720 DDK327720 DNG327720 DXC327720 EGY327720 EQU327720 FAQ327720 FKM327720 FUI327720 GEE327720 GOA327720 GXW327720 HHS327720 HRO327720 IBK327720 ILG327720 IVC327720 JEY327720 JOU327720 JYQ327720 KIM327720 KSI327720 LCE327720 LMA327720 LVW327720 MFS327720 MPO327720 MZK327720 NJG327720 NTC327720 OCY327720 OMU327720 OWQ327720 PGM327720 PQI327720 QAE327720 QKA327720 QTW327720 RDS327720 RNO327720 RXK327720 SHG327720 SRC327720 TAY327720 TKU327720 TUQ327720 UEM327720 UOI327720 UYE327720 VIA327720 VRW327720 WBS327720 WLO327720 WVK327720 B393253 IY393256 SU393256 ACQ393256 AMM393256 AWI393256 BGE393256 BQA393256 BZW393256 CJS393256 CTO393256 DDK393256 DNG393256 DXC393256 EGY393256 EQU393256 FAQ393256 FKM393256 FUI393256 GEE393256 GOA393256 GXW393256 HHS393256 HRO393256 IBK393256 ILG393256 IVC393256 JEY393256 JOU393256 JYQ393256 KIM393256 KSI393256 LCE393256 LMA393256 LVW393256 MFS393256 MPO393256 MZK393256 NJG393256 NTC393256 OCY393256 OMU393256 OWQ393256 PGM393256 PQI393256 QAE393256 QKA393256 QTW393256 RDS393256 RNO393256 RXK393256 SHG393256 SRC393256 TAY393256 TKU393256 TUQ393256 UEM393256 UOI393256 UYE393256 VIA393256 VRW393256 WBS393256 WLO393256 WVK393256 B458789 IY458792 SU458792 ACQ458792 AMM458792 AWI458792 BGE458792 BQA458792 BZW458792 CJS458792 CTO458792 DDK458792 DNG458792 DXC458792 EGY458792 EQU458792 FAQ458792 FKM458792 FUI458792 GEE458792 GOA458792 GXW458792 HHS458792 HRO458792 IBK458792 ILG458792 IVC458792 JEY458792 JOU458792 JYQ458792 KIM458792 KSI458792 LCE458792 LMA458792 LVW458792 MFS458792 MPO458792 MZK458792 NJG458792 NTC458792 OCY458792 OMU458792 OWQ458792 PGM458792 PQI458792 QAE458792 QKA458792 QTW458792 RDS458792 RNO458792 RXK458792 SHG458792 SRC458792 TAY458792 TKU458792 TUQ458792 UEM458792 UOI458792 UYE458792 VIA458792 VRW458792 WBS458792 WLO458792 WVK458792 B524325 IY524328 SU524328 ACQ524328 AMM524328 AWI524328 BGE524328 BQA524328 BZW524328 CJS524328 CTO524328 DDK524328 DNG524328 DXC524328 EGY524328 EQU524328 FAQ524328 FKM524328 FUI524328 GEE524328 GOA524328 GXW524328 HHS524328 HRO524328 IBK524328 ILG524328 IVC524328 JEY524328 JOU524328 JYQ524328 KIM524328 KSI524328 LCE524328 LMA524328 LVW524328 MFS524328 MPO524328 MZK524328 NJG524328 NTC524328 OCY524328 OMU524328 OWQ524328 PGM524328 PQI524328 QAE524328 QKA524328 QTW524328 RDS524328 RNO524328 RXK524328 SHG524328 SRC524328 TAY524328 TKU524328 TUQ524328 UEM524328 UOI524328 UYE524328 VIA524328 VRW524328 WBS524328 WLO524328 WVK524328 B589861 IY589864 SU589864 ACQ589864 AMM589864 AWI589864 BGE589864 BQA589864 BZW589864 CJS589864 CTO589864 DDK589864 DNG589864 DXC589864 EGY589864 EQU589864 FAQ589864 FKM589864 FUI589864 GEE589864 GOA589864 GXW589864 HHS589864 HRO589864 IBK589864 ILG589864 IVC589864 JEY589864 JOU589864 JYQ589864 KIM589864 KSI589864 LCE589864 LMA589864 LVW589864 MFS589864 MPO589864 MZK589864 NJG589864 NTC589864 OCY589864 OMU589864 OWQ589864 PGM589864 PQI589864 QAE589864 QKA589864 QTW589864 RDS589864 RNO589864 RXK589864 SHG589864 SRC589864 TAY589864 TKU589864 TUQ589864 UEM589864 UOI589864 UYE589864 VIA589864 VRW589864 WBS589864 WLO589864 WVK589864 B655397 IY655400 SU655400 ACQ655400 AMM655400 AWI655400 BGE655400 BQA655400 BZW655400 CJS655400 CTO655400 DDK655400 DNG655400 DXC655400 EGY655400 EQU655400 FAQ655400 FKM655400 FUI655400 GEE655400 GOA655400 GXW655400 HHS655400 HRO655400 IBK655400 ILG655400 IVC655400 JEY655400 JOU655400 JYQ655400 KIM655400 KSI655400 LCE655400 LMA655400 LVW655400 MFS655400 MPO655400 MZK655400 NJG655400 NTC655400 OCY655400 OMU655400 OWQ655400 PGM655400 PQI655400 QAE655400 QKA655400 QTW655400 RDS655400 RNO655400 RXK655400 SHG655400 SRC655400 TAY655400 TKU655400 TUQ655400 UEM655400 UOI655400 UYE655400 VIA655400 VRW655400 WBS655400 WLO655400 WVK655400 B720933 IY720936 SU720936 ACQ720936 AMM720936 AWI720936 BGE720936 BQA720936 BZW720936 CJS720936 CTO720936 DDK720936 DNG720936 DXC720936 EGY720936 EQU720936 FAQ720936 FKM720936 FUI720936 GEE720936 GOA720936 GXW720936 HHS720936 HRO720936 IBK720936 ILG720936 IVC720936 JEY720936 JOU720936 JYQ720936 KIM720936 KSI720936 LCE720936 LMA720936 LVW720936 MFS720936 MPO720936 MZK720936 NJG720936 NTC720936 OCY720936 OMU720936 OWQ720936 PGM720936 PQI720936 QAE720936 QKA720936 QTW720936 RDS720936 RNO720936 RXK720936 SHG720936 SRC720936 TAY720936 TKU720936 TUQ720936 UEM720936 UOI720936 UYE720936 VIA720936 VRW720936 WBS720936 WLO720936 WVK720936 B786469 IY786472 SU786472 ACQ786472 AMM786472 AWI786472 BGE786472 BQA786472 BZW786472 CJS786472 CTO786472 DDK786472 DNG786472 DXC786472 EGY786472 EQU786472 FAQ786472 FKM786472 FUI786472 GEE786472 GOA786472 GXW786472 HHS786472 HRO786472 IBK786472 ILG786472 IVC786472 JEY786472 JOU786472 JYQ786472 KIM786472 KSI786472 LCE786472 LMA786472 LVW786472 MFS786472 MPO786472 MZK786472 NJG786472 NTC786472 OCY786472 OMU786472 OWQ786472 PGM786472 PQI786472 QAE786472 QKA786472 QTW786472 RDS786472 RNO786472 RXK786472 SHG786472 SRC786472 TAY786472 TKU786472 TUQ786472 UEM786472 UOI786472 UYE786472 VIA786472 VRW786472 WBS786472 WLO786472 WVK786472 B852005 IY852008 SU852008 ACQ852008 AMM852008 AWI852008 BGE852008 BQA852008 BZW852008 CJS852008 CTO852008 DDK852008 DNG852008 DXC852008 EGY852008 EQU852008 FAQ852008 FKM852008 FUI852008 GEE852008 GOA852008 GXW852008 HHS852008 HRO852008 IBK852008 ILG852008 IVC852008 JEY852008 JOU852008 JYQ852008 KIM852008 KSI852008 LCE852008 LMA852008 LVW852008 MFS852008 MPO852008 MZK852008 NJG852008 NTC852008 OCY852008 OMU852008 OWQ852008 PGM852008 PQI852008 QAE852008 QKA852008 QTW852008 RDS852008 RNO852008 RXK852008 SHG852008 SRC852008 TAY852008 TKU852008 TUQ852008 UEM852008 UOI852008 UYE852008 VIA852008 VRW852008 WBS852008 WLO852008 WVK852008 B917541 IY917544 SU917544 ACQ917544 AMM917544 AWI917544 BGE917544 BQA917544 BZW917544 CJS917544 CTO917544 DDK917544 DNG917544 DXC917544 EGY917544 EQU917544 FAQ917544 FKM917544 FUI917544 GEE917544 GOA917544 GXW917544 HHS917544 HRO917544 IBK917544 ILG917544 IVC917544 JEY917544 JOU917544 JYQ917544 KIM917544 KSI917544 LCE917544 LMA917544 LVW917544 MFS917544 MPO917544 MZK917544 NJG917544 NTC917544 OCY917544 OMU917544 OWQ917544 PGM917544 PQI917544 QAE917544 QKA917544 QTW917544 RDS917544 RNO917544 RXK917544 SHG917544 SRC917544 TAY917544 TKU917544 TUQ917544 UEM917544 UOI917544 UYE917544 VIA917544 VRW917544 WBS917544 WLO917544 WVK917544 B983077 IY983080 SU983080 ACQ983080 AMM983080 AWI983080 BGE983080 BQA983080 BZW983080 CJS983080 CTO983080 DDK983080 DNG983080 DXC983080 EGY983080 EQU983080 FAQ983080 FKM983080 FUI983080 GEE983080 GOA983080 GXW983080 HHS983080 HRO983080 IBK983080 ILG983080 IVC983080 JEY983080 JOU983080 JYQ983080 KIM983080 KSI983080 LCE983080 LMA983080 LVW983080 MFS983080 MPO983080 MZK983080 NJG983080 NTC983080 OCY983080 OMU983080 OWQ983080 PGM983080 PQI983080 QAE983080 QKA983080 QTW983080 RDS983080 RNO983080 RXK983080 SHG983080 SRC983080 TAY983080 TKU983080 TUQ983080 UEM983080 UOI983080 UYE983080 VIA983080 VRW983080 WBS983080 WLO983080 WVK983080 WLO983084 IT35 SP35 ACL35 AMH35 AWD35 BFZ35 BPV35 BZR35 CJN35 CTJ35 DDF35 DNB35 DWX35 EGT35 EQP35 FAL35 FKH35 FUD35 GDZ35 GNV35 GXR35 HHN35 HRJ35 IBF35 ILB35 IUX35 JET35 JOP35 JYL35 KIH35 KSD35 LBZ35 LLV35 LVR35 MFN35 MPJ35 MZF35 NJB35 NSX35 OCT35 OMP35 OWL35 PGH35 PQD35 PZZ35 QJV35 QTR35 RDN35 RNJ35 RXF35 SHB35 SQX35 TAT35 TKP35 TUL35 UEH35 UOD35 UXZ35 VHV35 VRR35 WBN35 WLJ35 WVF35 B65569 IY65572 SU65572 ACQ65572 AMM65572 AWI65572 BGE65572 BQA65572 BZW65572 CJS65572 CTO65572 DDK65572 DNG65572 DXC65572 EGY65572 EQU65572 FAQ65572 FKM65572 FUI65572 GEE65572 GOA65572 GXW65572 HHS65572 HRO65572 IBK65572 ILG65572 IVC65572 JEY65572 JOU65572 JYQ65572 KIM65572 KSI65572 LCE65572 LMA65572 LVW65572 MFS65572 MPO65572 MZK65572 NJG65572 NTC65572 OCY65572 OMU65572 OWQ65572 PGM65572 PQI65572 QAE65572 QKA65572 QTW65572 RDS65572 RNO65572 RXK65572 SHG65572 SRC65572 TAY65572 TKU65572 TUQ65572 UEM65572 UOI65572 UYE65572 VIA65572 VRW65572 WBS65572 WLO65572 WVK65572 B131105 IY131108 SU131108 ACQ131108 AMM131108 AWI131108 BGE131108 BQA131108 BZW131108 CJS131108 CTO131108 DDK131108 DNG131108 DXC131108 EGY131108 EQU131108 FAQ131108 FKM131108 FUI131108 GEE131108 GOA131108 GXW131108 HHS131108 HRO131108 IBK131108 ILG131108 IVC131108 JEY131108 JOU131108 JYQ131108 KIM131108 KSI131108 LCE131108 LMA131108 LVW131108 MFS131108 MPO131108 MZK131108 NJG131108 NTC131108 OCY131108 OMU131108 OWQ131108 PGM131108 PQI131108 QAE131108 QKA131108 QTW131108 RDS131108 RNO131108 RXK131108 SHG131108 SRC131108 TAY131108 TKU131108 TUQ131108 UEM131108 UOI131108 UYE131108 VIA131108 VRW131108 WBS131108 WLO131108 WVK131108 B196641 IY196644 SU196644 ACQ196644 AMM196644 AWI196644 BGE196644 BQA196644 BZW196644 CJS196644 CTO196644 DDK196644 DNG196644 DXC196644 EGY196644 EQU196644 FAQ196644 FKM196644 FUI196644 GEE196644 GOA196644 GXW196644 HHS196644 HRO196644 IBK196644 ILG196644 IVC196644 JEY196644 JOU196644 JYQ196644 KIM196644 KSI196644 LCE196644 LMA196644 LVW196644 MFS196644 MPO196644 MZK196644 NJG196644 NTC196644 OCY196644 OMU196644 OWQ196644 PGM196644 PQI196644 QAE196644 QKA196644 QTW196644 RDS196644 RNO196644 RXK196644 SHG196644 SRC196644 TAY196644 TKU196644 TUQ196644 UEM196644 UOI196644 UYE196644 VIA196644 VRW196644 WBS196644 WLO196644 WVK196644 B262177 IY262180 SU262180 ACQ262180 AMM262180 AWI262180 BGE262180 BQA262180 BZW262180 CJS262180 CTO262180 DDK262180 DNG262180 DXC262180 EGY262180 EQU262180 FAQ262180 FKM262180 FUI262180 GEE262180 GOA262180 GXW262180 HHS262180 HRO262180 IBK262180 ILG262180 IVC262180 JEY262180 JOU262180 JYQ262180 KIM262180 KSI262180 LCE262180 LMA262180 LVW262180 MFS262180 MPO262180 MZK262180 NJG262180 NTC262180 OCY262180 OMU262180 OWQ262180 PGM262180 PQI262180 QAE262180 QKA262180 QTW262180 RDS262180 RNO262180 RXK262180 SHG262180 SRC262180 TAY262180 TKU262180 TUQ262180 UEM262180 UOI262180 UYE262180 VIA262180 VRW262180 WBS262180 WLO262180 WVK262180 B327713 IY327716 SU327716 ACQ327716 AMM327716 AWI327716 BGE327716 BQA327716 BZW327716 CJS327716 CTO327716 DDK327716 DNG327716 DXC327716 EGY327716 EQU327716 FAQ327716 FKM327716 FUI327716 GEE327716 GOA327716 GXW327716 HHS327716 HRO327716 IBK327716 ILG327716 IVC327716 JEY327716 JOU327716 JYQ327716 KIM327716 KSI327716 LCE327716 LMA327716 LVW327716 MFS327716 MPO327716 MZK327716 NJG327716 NTC327716 OCY327716 OMU327716 OWQ327716 PGM327716 PQI327716 QAE327716 QKA327716 QTW327716 RDS327716 RNO327716 RXK327716 SHG327716 SRC327716 TAY327716 TKU327716 TUQ327716 UEM327716 UOI327716 UYE327716 VIA327716 VRW327716 WBS327716 WLO327716 WVK327716 B393249 IY393252 SU393252 ACQ393252 AMM393252 AWI393252 BGE393252 BQA393252 BZW393252 CJS393252 CTO393252 DDK393252 DNG393252 DXC393252 EGY393252 EQU393252 FAQ393252 FKM393252 FUI393252 GEE393252 GOA393252 GXW393252 HHS393252 HRO393252 IBK393252 ILG393252 IVC393252 JEY393252 JOU393252 JYQ393252 KIM393252 KSI393252 LCE393252 LMA393252 LVW393252 MFS393252 MPO393252 MZK393252 NJG393252 NTC393252 OCY393252 OMU393252 OWQ393252 PGM393252 PQI393252 QAE393252 QKA393252 QTW393252 RDS393252 RNO393252 RXK393252 SHG393252 SRC393252 TAY393252 TKU393252 TUQ393252 UEM393252 UOI393252 UYE393252 VIA393252 VRW393252 WBS393252 WLO393252 WVK393252 B458785 IY458788 SU458788 ACQ458788 AMM458788 AWI458788 BGE458788 BQA458788 BZW458788 CJS458788 CTO458788 DDK458788 DNG458788 DXC458788 EGY458788 EQU458788 FAQ458788 FKM458788 FUI458788 GEE458788 GOA458788 GXW458788 HHS458788 HRO458788 IBK458788 ILG458788 IVC458788 JEY458788 JOU458788 JYQ458788 KIM458788 KSI458788 LCE458788 LMA458788 LVW458788 MFS458788 MPO458788 MZK458788 NJG458788 NTC458788 OCY458788 OMU458788 OWQ458788 PGM458788 PQI458788 QAE458788 QKA458788 QTW458788 RDS458788 RNO458788 RXK458788 SHG458788 SRC458788 TAY458788 TKU458788 TUQ458788 UEM458788 UOI458788 UYE458788 VIA458788 VRW458788 WBS458788 WLO458788 WVK458788 B524321 IY524324 SU524324 ACQ524324 AMM524324 AWI524324 BGE524324 BQA524324 BZW524324 CJS524324 CTO524324 DDK524324 DNG524324 DXC524324 EGY524324 EQU524324 FAQ524324 FKM524324 FUI524324 GEE524324 GOA524324 GXW524324 HHS524324 HRO524324 IBK524324 ILG524324 IVC524324 JEY524324 JOU524324 JYQ524324 KIM524324 KSI524324 LCE524324 LMA524324 LVW524324 MFS524324 MPO524324 MZK524324 NJG524324 NTC524324 OCY524324 OMU524324 OWQ524324 PGM524324 PQI524324 QAE524324 QKA524324 QTW524324 RDS524324 RNO524324 RXK524324 SHG524324 SRC524324 TAY524324 TKU524324 TUQ524324 UEM524324 UOI524324 UYE524324 VIA524324 VRW524324 WBS524324 WLO524324 WVK524324 B589857 IY589860 SU589860 ACQ589860 AMM589860 AWI589860 BGE589860 BQA589860 BZW589860 CJS589860 CTO589860 DDK589860 DNG589860 DXC589860 EGY589860 EQU589860 FAQ589860 FKM589860 FUI589860 GEE589860 GOA589860 GXW589860 HHS589860 HRO589860 IBK589860 ILG589860 IVC589860 JEY589860 JOU589860 JYQ589860 KIM589860 KSI589860 LCE589860 LMA589860 LVW589860 MFS589860 MPO589860 MZK589860 NJG589860 NTC589860 OCY589860 OMU589860 OWQ589860 PGM589860 PQI589860 QAE589860 QKA589860 QTW589860 RDS589860 RNO589860 RXK589860 SHG589860 SRC589860 TAY589860 TKU589860 TUQ589860 UEM589860 UOI589860 UYE589860 VIA589860 VRW589860 WBS589860 WLO589860 WVK589860 B655393 IY655396 SU655396 ACQ655396 AMM655396 AWI655396 BGE655396 BQA655396 BZW655396 CJS655396 CTO655396 DDK655396 DNG655396 DXC655396 EGY655396 EQU655396 FAQ655396 FKM655396 FUI655396 GEE655396 GOA655396 GXW655396 HHS655396 HRO655396 IBK655396 ILG655396 IVC655396 JEY655396 JOU655396 JYQ655396 KIM655396 KSI655396 LCE655396 LMA655396 LVW655396 MFS655396 MPO655396 MZK655396 NJG655396 NTC655396 OCY655396 OMU655396 OWQ655396 PGM655396 PQI655396 QAE655396 QKA655396 QTW655396 RDS655396 RNO655396 RXK655396 SHG655396 SRC655396 TAY655396 TKU655396 TUQ655396 UEM655396 UOI655396 UYE655396 VIA655396 VRW655396 WBS655396 WLO655396 WVK655396 B720929 IY720932 SU720932 ACQ720932 AMM720932 AWI720932 BGE720932 BQA720932 BZW720932 CJS720932 CTO720932 DDK720932 DNG720932 DXC720932 EGY720932 EQU720932 FAQ720932 FKM720932 FUI720932 GEE720932 GOA720932 GXW720932 HHS720932 HRO720932 IBK720932 ILG720932 IVC720932 JEY720932 JOU720932 JYQ720932 KIM720932 KSI720932 LCE720932 LMA720932 LVW720932 MFS720932 MPO720932 MZK720932 NJG720932 NTC720932 OCY720932 OMU720932 OWQ720932 PGM720932 PQI720932 QAE720932 QKA720932 QTW720932 RDS720932 RNO720932 RXK720932 SHG720932 SRC720932 TAY720932 TKU720932 TUQ720932 UEM720932 UOI720932 UYE720932 VIA720932 VRW720932 WBS720932 WLO720932 WVK720932 B786465 IY786468 SU786468 ACQ786468 AMM786468 AWI786468 BGE786468 BQA786468 BZW786468 CJS786468 CTO786468 DDK786468 DNG786468 DXC786468 EGY786468 EQU786468 FAQ786468 FKM786468 FUI786468 GEE786468 GOA786468 GXW786468 HHS786468 HRO786468 IBK786468 ILG786468 IVC786468 JEY786468 JOU786468 JYQ786468 KIM786468 KSI786468 LCE786468 LMA786468 LVW786468 MFS786468 MPO786468 MZK786468 NJG786468 NTC786468 OCY786468 OMU786468 OWQ786468 PGM786468 PQI786468 QAE786468 QKA786468 QTW786468 RDS786468 RNO786468 RXK786468 SHG786468 SRC786468 TAY786468 TKU786468 TUQ786468 UEM786468 UOI786468 UYE786468 VIA786468 VRW786468 WBS786468 WLO786468 WVK786468 B852001 IY852004 SU852004 ACQ852004 AMM852004 AWI852004 BGE852004 BQA852004 BZW852004 CJS852004 CTO852004 DDK852004 DNG852004 DXC852004 EGY852004 EQU852004 FAQ852004 FKM852004 FUI852004 GEE852004 GOA852004 GXW852004 HHS852004 HRO852004 IBK852004 ILG852004 IVC852004 JEY852004 JOU852004 JYQ852004 KIM852004 KSI852004 LCE852004 LMA852004 LVW852004 MFS852004 MPO852004 MZK852004 NJG852004 NTC852004 OCY852004 OMU852004 OWQ852004 PGM852004 PQI852004 QAE852004 QKA852004 QTW852004 RDS852004 RNO852004 RXK852004 SHG852004 SRC852004 TAY852004 TKU852004 TUQ852004 UEM852004 UOI852004 UYE852004 VIA852004 VRW852004 WBS852004 WLO852004 WVK852004 B917537 IY917540 SU917540 ACQ917540 AMM917540 AWI917540 BGE917540 BQA917540 BZW917540 CJS917540 CTO917540 DDK917540 DNG917540 DXC917540 EGY917540 EQU917540 FAQ917540 FKM917540 FUI917540 GEE917540 GOA917540 GXW917540 HHS917540 HRO917540 IBK917540 ILG917540 IVC917540 JEY917540 JOU917540 JYQ917540 KIM917540 KSI917540 LCE917540 LMA917540 LVW917540 MFS917540 MPO917540 MZK917540 NJG917540 NTC917540 OCY917540 OMU917540 OWQ917540 PGM917540 PQI917540 QAE917540 QKA917540 QTW917540 RDS917540 RNO917540 RXK917540 SHG917540 SRC917540 TAY917540 TKU917540 TUQ917540 UEM917540 UOI917540 UYE917540 VIA917540 VRW917540 WBS917540 WLO917540 WVK917540 B983073 IY983076 SU983076 ACQ983076 AMM983076 AWI983076 BGE983076 BQA983076 BZW983076 CJS983076 CTO983076 DDK983076 DNG983076 DXC983076 EGY983076 EQU983076 FAQ983076 FKM983076 FUI983076 GEE983076 GOA983076 GXW983076 HHS983076 HRO983076 IBK983076 ILG983076 IVC983076 JEY983076 JOU983076 JYQ983076 KIM983076 KSI983076 LCE983076 LMA983076 LVW983076 MFS983076 MPO983076 MZK983076 NJG983076 NTC983076 OCY983076 OMU983076 OWQ983076 PGM983076 PQI983076 QAE983076 QKA983076 QTW983076 RDS983076 RNO983076 RXK983076 SHG983076 SRC983076 TAY983076 TKU983076 TUQ983076 UEM983076 UOI983076 UYE983076 VIA983076 VRW983076 WBS983076 WLO983076 WVK983076 WBS983084 B65577 IY65580 SU65580 ACQ65580 AMM65580 AWI65580 BGE65580 BQA65580 BZW65580 CJS65580 CTO65580 DDK65580 DNG65580 DXC65580 EGY65580 EQU65580 FAQ65580 FKM65580 FUI65580 GEE65580 GOA65580 GXW65580 HHS65580 HRO65580 IBK65580 ILG65580 IVC65580 JEY65580 JOU65580 JYQ65580 KIM65580 KSI65580 LCE65580 LMA65580 LVW65580 MFS65580 MPO65580 MZK65580 NJG65580 NTC65580 OCY65580 OMU65580 OWQ65580 PGM65580 PQI65580 QAE65580 QKA65580 QTW65580 RDS65580 RNO65580 RXK65580 SHG65580 SRC65580 TAY65580 TKU65580 TUQ65580 UEM65580 UOI65580 UYE65580 VIA65580 VRW65580 WBS65580 WLO65580 WVK65580 B131113 IY131116 SU131116 ACQ131116 AMM131116 AWI131116 BGE131116 BQA131116 BZW131116 CJS131116 CTO131116 DDK131116 DNG131116 DXC131116 EGY131116 EQU131116 FAQ131116 FKM131116 FUI131116 GEE131116 GOA131116 GXW131116 HHS131116 HRO131116 IBK131116 ILG131116 IVC131116 JEY131116 JOU131116 JYQ131116 KIM131116 KSI131116 LCE131116 LMA131116 LVW131116 MFS131116 MPO131116 MZK131116 NJG131116 NTC131116 OCY131116 OMU131116 OWQ131116 PGM131116 PQI131116 QAE131116 QKA131116 QTW131116 RDS131116 RNO131116 RXK131116 SHG131116 SRC131116 TAY131116 TKU131116 TUQ131116 UEM131116 UOI131116 UYE131116 VIA131116 VRW131116 WBS131116 WLO131116 WVK131116 B196649 IY196652 SU196652 ACQ196652 AMM196652 AWI196652 BGE196652 BQA196652 BZW196652 CJS196652 CTO196652 DDK196652 DNG196652 DXC196652 EGY196652 EQU196652 FAQ196652 FKM196652 FUI196652 GEE196652 GOA196652 GXW196652 HHS196652 HRO196652 IBK196652 ILG196652 IVC196652 JEY196652 JOU196652 JYQ196652 KIM196652 KSI196652 LCE196652 LMA196652 LVW196652 MFS196652 MPO196652 MZK196652 NJG196652 NTC196652 OCY196652 OMU196652 OWQ196652 PGM196652 PQI196652 QAE196652 QKA196652 QTW196652 RDS196652 RNO196652 RXK196652 SHG196652 SRC196652 TAY196652 TKU196652 TUQ196652 UEM196652 UOI196652 UYE196652 VIA196652 VRW196652 WBS196652 WLO196652 WVK196652 B262185 IY262188 SU262188 ACQ262188 AMM262188 AWI262188 BGE262188 BQA262188 BZW262188 CJS262188 CTO262188 DDK262188 DNG262188 DXC262188 EGY262188 EQU262188 FAQ262188 FKM262188 FUI262188 GEE262188 GOA262188 GXW262188 HHS262188 HRO262188 IBK262188 ILG262188 IVC262188 JEY262188 JOU262188 JYQ262188 KIM262188 KSI262188 LCE262188 LMA262188 LVW262188 MFS262188 MPO262188 MZK262188 NJG262188 NTC262188 OCY262188 OMU262188 OWQ262188 PGM262188 PQI262188 QAE262188 QKA262188 QTW262188 RDS262188 RNO262188 RXK262188 SHG262188 SRC262188 TAY262188 TKU262188 TUQ262188 UEM262188 UOI262188 UYE262188 VIA262188 VRW262188 WBS262188 WLO262188 WVK262188 B327721 IY327724 SU327724 ACQ327724 AMM327724 AWI327724 BGE327724 BQA327724 BZW327724 CJS327724 CTO327724 DDK327724 DNG327724 DXC327724 EGY327724 EQU327724 FAQ327724 FKM327724 FUI327724 GEE327724 GOA327724 GXW327724 HHS327724 HRO327724 IBK327724 ILG327724 IVC327724 JEY327724 JOU327724 JYQ327724 KIM327724 KSI327724 LCE327724 LMA327724 LVW327724 MFS327724 MPO327724 MZK327724 NJG327724 NTC327724 OCY327724 OMU327724 OWQ327724 PGM327724 PQI327724 QAE327724 QKA327724 QTW327724 RDS327724 RNO327724 RXK327724 SHG327724 SRC327724 TAY327724 TKU327724 TUQ327724 UEM327724 UOI327724 UYE327724 VIA327724 VRW327724 WBS327724 WLO327724 WVK327724 B393257 IY393260 SU393260 ACQ393260 AMM393260 AWI393260 BGE393260 BQA393260 BZW393260 CJS393260 CTO393260 DDK393260 DNG393260 DXC393260 EGY393260 EQU393260 FAQ393260 FKM393260 FUI393260 GEE393260 GOA393260 GXW393260 HHS393260 HRO393260 IBK393260 ILG393260 IVC393260 JEY393260 JOU393260 JYQ393260 KIM393260 KSI393260 LCE393260 LMA393260 LVW393260 MFS393260 MPO393260 MZK393260 NJG393260 NTC393260 OCY393260 OMU393260 OWQ393260 PGM393260 PQI393260 QAE393260 QKA393260 QTW393260 RDS393260 RNO393260 RXK393260 SHG393260 SRC393260 TAY393260 TKU393260 TUQ393260 UEM393260 UOI393260 UYE393260 VIA393260 VRW393260 WBS393260 WLO393260 WVK393260 B458793 IY458796 SU458796 ACQ458796 AMM458796 AWI458796 BGE458796 BQA458796 BZW458796 CJS458796 CTO458796 DDK458796 DNG458796 DXC458796 EGY458796 EQU458796 FAQ458796 FKM458796 FUI458796 GEE458796 GOA458796 GXW458796 HHS458796 HRO458796 IBK458796 ILG458796 IVC458796 JEY458796 JOU458796 JYQ458796 KIM458796 KSI458796 LCE458796 LMA458796 LVW458796 MFS458796 MPO458796 MZK458796 NJG458796 NTC458796 OCY458796 OMU458796 OWQ458796 PGM458796 PQI458796 QAE458796 QKA458796 QTW458796 RDS458796 RNO458796 RXK458796 SHG458796 SRC458796 TAY458796 TKU458796 TUQ458796 UEM458796 UOI458796 UYE458796 VIA458796 VRW458796 WBS458796 WLO458796 WVK458796 B524329 IY524332 SU524332 ACQ524332 AMM524332 AWI524332 BGE524332 BQA524332 BZW524332 CJS524332 CTO524332 DDK524332 DNG524332 DXC524332 EGY524332 EQU524332 FAQ524332 FKM524332 FUI524332 GEE524332 GOA524332 GXW524332 HHS524332 HRO524332 IBK524332 ILG524332 IVC524332 JEY524332 JOU524332 JYQ524332 KIM524332 KSI524332 LCE524332 LMA524332 LVW524332 MFS524332 MPO524332 MZK524332 NJG524332 NTC524332 OCY524332 OMU524332 OWQ524332 PGM524332 PQI524332 QAE524332 QKA524332 QTW524332 RDS524332 RNO524332 RXK524332 SHG524332 SRC524332 TAY524332 TKU524332 TUQ524332 UEM524332 UOI524332 UYE524332 VIA524332 VRW524332 WBS524332 WLO524332 WVK524332 B589865 IY589868 SU589868 ACQ589868 AMM589868 AWI589868 BGE589868 BQA589868 BZW589868 CJS589868 CTO589868 DDK589868 DNG589868 DXC589868 EGY589868 EQU589868 FAQ589868 FKM589868 FUI589868 GEE589868 GOA589868 GXW589868 HHS589868 HRO589868 IBK589868 ILG589868 IVC589868 JEY589868 JOU589868 JYQ589868 KIM589868 KSI589868 LCE589868 LMA589868 LVW589868 MFS589868 MPO589868 MZK589868 NJG589868 NTC589868 OCY589868 OMU589868 OWQ589868 PGM589868 PQI589868 QAE589868 QKA589868 QTW589868 RDS589868 RNO589868 RXK589868 SHG589868 SRC589868 TAY589868 TKU589868 TUQ589868 UEM589868 UOI589868 UYE589868 VIA589868 VRW589868 WBS589868 WLO589868 WVK589868 B655401 IY655404 SU655404 ACQ655404 AMM655404 AWI655404 BGE655404 BQA655404 BZW655404 CJS655404 CTO655404 DDK655404 DNG655404 DXC655404 EGY655404 EQU655404 FAQ655404 FKM655404 FUI655404 GEE655404 GOA655404 GXW655404 HHS655404 HRO655404 IBK655404 ILG655404 IVC655404 JEY655404 JOU655404 JYQ655404 KIM655404 KSI655404 LCE655404 LMA655404 LVW655404 MFS655404 MPO655404 MZK655404 NJG655404 NTC655404 OCY655404 OMU655404 OWQ655404 PGM655404 PQI655404 QAE655404 QKA655404 QTW655404 RDS655404 RNO655404 RXK655404 SHG655404 SRC655404 TAY655404 TKU655404 TUQ655404 UEM655404 UOI655404 UYE655404 VIA655404 VRW655404 WBS655404 WLO655404 WVK655404 B720937 IY720940 SU720940 ACQ720940 AMM720940 AWI720940 BGE720940 BQA720940 BZW720940 CJS720940 CTO720940 DDK720940 DNG720940 DXC720940 EGY720940 EQU720940 FAQ720940 FKM720940 FUI720940 GEE720940 GOA720940 GXW720940 HHS720940 HRO720940 IBK720940 ILG720940 IVC720940 JEY720940 JOU720940 JYQ720940 KIM720940 KSI720940 LCE720940 LMA720940 LVW720940 MFS720940 MPO720940 MZK720940 NJG720940 NTC720940 OCY720940 OMU720940 OWQ720940 PGM720940 PQI720940 QAE720940 QKA720940 QTW720940 RDS720940 RNO720940 RXK720940 SHG720940 SRC720940 TAY720940 TKU720940 TUQ720940 UEM720940 UOI720940 UYE720940 VIA720940 VRW720940 WBS720940 WLO720940 WVK720940 B786473 IY786476 SU786476 ACQ786476 AMM786476 AWI786476 BGE786476 BQA786476 BZW786476 CJS786476 CTO786476 DDK786476 DNG786476 DXC786476 EGY786476 EQU786476 FAQ786476 FKM786476 FUI786476 GEE786476 GOA786476 GXW786476 HHS786476 HRO786476 IBK786476 ILG786476 IVC786476 JEY786476 JOU786476 JYQ786476 KIM786476 KSI786476 LCE786476 LMA786476 LVW786476 MFS786476 MPO786476 MZK786476 NJG786476 NTC786476 OCY786476 OMU786476 OWQ786476 PGM786476 PQI786476 QAE786476 QKA786476 QTW786476 RDS786476 RNO786476 RXK786476 SHG786476 SRC786476 TAY786476 TKU786476 TUQ786476 UEM786476 UOI786476 UYE786476 VIA786476 VRW786476 WBS786476 WLO786476 WVK786476 B852009 IY852012 SU852012 ACQ852012 AMM852012 AWI852012 BGE852012 BQA852012 BZW852012 CJS852012 CTO852012 DDK852012 DNG852012 DXC852012 EGY852012 EQU852012 FAQ852012 FKM852012 FUI852012 GEE852012 GOA852012 GXW852012 HHS852012 HRO852012 IBK852012 ILG852012 IVC852012 JEY852012 JOU852012 JYQ852012 KIM852012 KSI852012 LCE852012 LMA852012 LVW852012 MFS852012 MPO852012 MZK852012 NJG852012 NTC852012 OCY852012 OMU852012 OWQ852012 PGM852012 PQI852012 QAE852012 QKA852012 QTW852012 RDS852012 RNO852012 RXK852012 SHG852012 SRC852012 TAY852012 TKU852012 TUQ852012 UEM852012 UOI852012 UYE852012 VIA852012 VRW852012 WBS852012 WLO852012 WVK852012 B917545 IY917548 SU917548 ACQ917548 AMM917548 AWI917548 BGE917548 BQA917548 BZW917548 CJS917548 CTO917548 DDK917548 DNG917548 DXC917548 EGY917548 EQU917548 FAQ917548 FKM917548 FUI917548 GEE917548 GOA917548 GXW917548 HHS917548 HRO917548 IBK917548 ILG917548 IVC917548 JEY917548 JOU917548 JYQ917548 KIM917548 KSI917548 LCE917548 LMA917548 LVW917548 MFS917548 MPO917548 MZK917548 NJG917548 NTC917548 OCY917548 OMU917548 OWQ917548 PGM917548 PQI917548 QAE917548 QKA917548 QTW917548 RDS917548 RNO917548 RXK917548 SHG917548 SRC917548 TAY917548 TKU917548 TUQ917548 UEM917548 UOI917548 UYE917548 VIA917548 VRW917548 WBS917548 WLO917548 WVK917548 B983081 IY983084 SU983084 ACQ983084 AMM983084 AWI983084 BGE983084 BQA983084 BZW983084 CJS983084 CTO983084 DDK983084 DNG983084 DXC983084 EGY983084 EQU983084 FAQ983084 FKM983084 FUI983084 GEE983084 GOA983084 GXW983084 HHS983084 HRO983084 IBK983084 ILG983084 IVC983084 JEY983084 JOU983084 JYQ983084 KIM983084 KSI983084 LCE983084 LMA983084 LVW983084 MFS983084 MPO983084 MZK983084 NJG983084 NTC983084 OCY983084 OMU983084 OWQ983084 PGM983084 PQI983084 QAE983084 QKA983084 QTW983084 RDS983084 RNO983084 RXK983084 SHG983084 SRC983084 TAY983084 TKU983084 TUQ983084 UEM983084 UOI983084 UYE983084 VIA983084 VRW983084">
      <formula1>$J$69:$J$71</formula1>
    </dataValidation>
    <dataValidation type="list" allowBlank="1" showInputMessage="1" showErrorMessage="1" sqref="JF18:JI18 AWP18:AWS18 BGL18:BGO18 BQH18:BQK18 CAD18:CAG18 CJZ18:CKC18 CTV18:CTY18 DDR18:DDU18 DNN18:DNQ18 DXJ18:DXM18 EHF18:EHI18 ERB18:ERE18 FAX18:FBA18 FKT18:FKW18 FUP18:FUS18 GEL18:GEO18 GOH18:GOK18 GYD18:GYG18 HHZ18:HIC18 HRV18:HRY18 IBR18:IBU18 ILN18:ILQ18 IVJ18:IVM18 JFF18:JFI18 JPB18:JPE18 JYX18:JZA18 KIT18:KIW18 KSP18:KSS18 LCL18:LCO18 LMH18:LMK18 LWD18:LWG18 MFZ18:MGC18 MPV18:MPY18 MZR18:MZU18 NJN18:NJQ18 NTJ18:NTM18 ODF18:ODI18 ONB18:ONE18 OWX18:OXA18 PGT18:PGW18 PQP18:PQS18 QAL18:QAO18 QKH18:QKK18 QUD18:QUG18 RDZ18:REC18 RNV18:RNY18 RXR18:RXU18 SHN18:SHQ18 SRJ18:SRM18 TBF18:TBI18 TLB18:TLE18 TUX18:TVA18 UET18:UEW18 UOP18:UOS18 UYL18:UYO18 VIH18:VIK18 VSD18:VSG18 WBZ18:WCC18 WLV18:WLY18 WVR18:WVU18 J65562:O65562 JF65562:JI65562 TB65562:TE65562 ACX65562:ADA65562 AMT65562:AMW65562 AWP65562:AWS65562 BGL65562:BGO65562 BQH65562:BQK65562 CAD65562:CAG65562 CJZ65562:CKC65562 CTV65562:CTY65562 DDR65562:DDU65562 DNN65562:DNQ65562 DXJ65562:DXM65562 EHF65562:EHI65562 ERB65562:ERE65562 FAX65562:FBA65562 FKT65562:FKW65562 FUP65562:FUS65562 GEL65562:GEO65562 GOH65562:GOK65562 GYD65562:GYG65562 HHZ65562:HIC65562 HRV65562:HRY65562 IBR65562:IBU65562 ILN65562:ILQ65562 IVJ65562:IVM65562 JFF65562:JFI65562 JPB65562:JPE65562 JYX65562:JZA65562 KIT65562:KIW65562 KSP65562:KSS65562 LCL65562:LCO65562 LMH65562:LMK65562 LWD65562:LWG65562 MFZ65562:MGC65562 MPV65562:MPY65562 MZR65562:MZU65562 NJN65562:NJQ65562 NTJ65562:NTM65562 ODF65562:ODI65562 ONB65562:ONE65562 OWX65562:OXA65562 PGT65562:PGW65562 PQP65562:PQS65562 QAL65562:QAO65562 QKH65562:QKK65562 QUD65562:QUG65562 RDZ65562:REC65562 RNV65562:RNY65562 RXR65562:RXU65562 SHN65562:SHQ65562 SRJ65562:SRM65562 TBF65562:TBI65562 TLB65562:TLE65562 TUX65562:TVA65562 UET65562:UEW65562 UOP65562:UOS65562 UYL65562:UYO65562 VIH65562:VIK65562 VSD65562:VSG65562 WBZ65562:WCC65562 WLV65562:WLY65562 WVR65562:WVU65562 J131098:O131098 JF131098:JI131098 TB131098:TE131098 ACX131098:ADA131098 AMT131098:AMW131098 AWP131098:AWS131098 BGL131098:BGO131098 BQH131098:BQK131098 CAD131098:CAG131098 CJZ131098:CKC131098 CTV131098:CTY131098 DDR131098:DDU131098 DNN131098:DNQ131098 DXJ131098:DXM131098 EHF131098:EHI131098 ERB131098:ERE131098 FAX131098:FBA131098 FKT131098:FKW131098 FUP131098:FUS131098 GEL131098:GEO131098 GOH131098:GOK131098 GYD131098:GYG131098 HHZ131098:HIC131098 HRV131098:HRY131098 IBR131098:IBU131098 ILN131098:ILQ131098 IVJ131098:IVM131098 JFF131098:JFI131098 JPB131098:JPE131098 JYX131098:JZA131098 KIT131098:KIW131098 KSP131098:KSS131098 LCL131098:LCO131098 LMH131098:LMK131098 LWD131098:LWG131098 MFZ131098:MGC131098 MPV131098:MPY131098 MZR131098:MZU131098 NJN131098:NJQ131098 NTJ131098:NTM131098 ODF131098:ODI131098 ONB131098:ONE131098 OWX131098:OXA131098 PGT131098:PGW131098 PQP131098:PQS131098 QAL131098:QAO131098 QKH131098:QKK131098 QUD131098:QUG131098 RDZ131098:REC131098 RNV131098:RNY131098 RXR131098:RXU131098 SHN131098:SHQ131098 SRJ131098:SRM131098 TBF131098:TBI131098 TLB131098:TLE131098 TUX131098:TVA131098 UET131098:UEW131098 UOP131098:UOS131098 UYL131098:UYO131098 VIH131098:VIK131098 VSD131098:VSG131098 WBZ131098:WCC131098 WLV131098:WLY131098 WVR131098:WVU131098 J196634:O196634 JF196634:JI196634 TB196634:TE196634 ACX196634:ADA196634 AMT196634:AMW196634 AWP196634:AWS196634 BGL196634:BGO196634 BQH196634:BQK196634 CAD196634:CAG196634 CJZ196634:CKC196634 CTV196634:CTY196634 DDR196634:DDU196634 DNN196634:DNQ196634 DXJ196634:DXM196634 EHF196634:EHI196634 ERB196634:ERE196634 FAX196634:FBA196634 FKT196634:FKW196634 FUP196634:FUS196634 GEL196634:GEO196634 GOH196634:GOK196634 GYD196634:GYG196634 HHZ196634:HIC196634 HRV196634:HRY196634 IBR196634:IBU196634 ILN196634:ILQ196634 IVJ196634:IVM196634 JFF196634:JFI196634 JPB196634:JPE196634 JYX196634:JZA196634 KIT196634:KIW196634 KSP196634:KSS196634 LCL196634:LCO196634 LMH196634:LMK196634 LWD196634:LWG196634 MFZ196634:MGC196634 MPV196634:MPY196634 MZR196634:MZU196634 NJN196634:NJQ196634 NTJ196634:NTM196634 ODF196634:ODI196634 ONB196634:ONE196634 OWX196634:OXA196634 PGT196634:PGW196634 PQP196634:PQS196634 QAL196634:QAO196634 QKH196634:QKK196634 QUD196634:QUG196634 RDZ196634:REC196634 RNV196634:RNY196634 RXR196634:RXU196634 SHN196634:SHQ196634 SRJ196634:SRM196634 TBF196634:TBI196634 TLB196634:TLE196634 TUX196634:TVA196634 UET196634:UEW196634 UOP196634:UOS196634 UYL196634:UYO196634 VIH196634:VIK196634 VSD196634:VSG196634 WBZ196634:WCC196634 WLV196634:WLY196634 WVR196634:WVU196634 J262170:O262170 JF262170:JI262170 TB262170:TE262170 ACX262170:ADA262170 AMT262170:AMW262170 AWP262170:AWS262170 BGL262170:BGO262170 BQH262170:BQK262170 CAD262170:CAG262170 CJZ262170:CKC262170 CTV262170:CTY262170 DDR262170:DDU262170 DNN262170:DNQ262170 DXJ262170:DXM262170 EHF262170:EHI262170 ERB262170:ERE262170 FAX262170:FBA262170 FKT262170:FKW262170 FUP262170:FUS262170 GEL262170:GEO262170 GOH262170:GOK262170 GYD262170:GYG262170 HHZ262170:HIC262170 HRV262170:HRY262170 IBR262170:IBU262170 ILN262170:ILQ262170 IVJ262170:IVM262170 JFF262170:JFI262170 JPB262170:JPE262170 JYX262170:JZA262170 KIT262170:KIW262170 KSP262170:KSS262170 LCL262170:LCO262170 LMH262170:LMK262170 LWD262170:LWG262170 MFZ262170:MGC262170 MPV262170:MPY262170 MZR262170:MZU262170 NJN262170:NJQ262170 NTJ262170:NTM262170 ODF262170:ODI262170 ONB262170:ONE262170 OWX262170:OXA262170 PGT262170:PGW262170 PQP262170:PQS262170 QAL262170:QAO262170 QKH262170:QKK262170 QUD262170:QUG262170 RDZ262170:REC262170 RNV262170:RNY262170 RXR262170:RXU262170 SHN262170:SHQ262170 SRJ262170:SRM262170 TBF262170:TBI262170 TLB262170:TLE262170 TUX262170:TVA262170 UET262170:UEW262170 UOP262170:UOS262170 UYL262170:UYO262170 VIH262170:VIK262170 VSD262170:VSG262170 WBZ262170:WCC262170 WLV262170:WLY262170 WVR262170:WVU262170 J327706:O327706 JF327706:JI327706 TB327706:TE327706 ACX327706:ADA327706 AMT327706:AMW327706 AWP327706:AWS327706 BGL327706:BGO327706 BQH327706:BQK327706 CAD327706:CAG327706 CJZ327706:CKC327706 CTV327706:CTY327706 DDR327706:DDU327706 DNN327706:DNQ327706 DXJ327706:DXM327706 EHF327706:EHI327706 ERB327706:ERE327706 FAX327706:FBA327706 FKT327706:FKW327706 FUP327706:FUS327706 GEL327706:GEO327706 GOH327706:GOK327706 GYD327706:GYG327706 HHZ327706:HIC327706 HRV327706:HRY327706 IBR327706:IBU327706 ILN327706:ILQ327706 IVJ327706:IVM327706 JFF327706:JFI327706 JPB327706:JPE327706 JYX327706:JZA327706 KIT327706:KIW327706 KSP327706:KSS327706 LCL327706:LCO327706 LMH327706:LMK327706 LWD327706:LWG327706 MFZ327706:MGC327706 MPV327706:MPY327706 MZR327706:MZU327706 NJN327706:NJQ327706 NTJ327706:NTM327706 ODF327706:ODI327706 ONB327706:ONE327706 OWX327706:OXA327706 PGT327706:PGW327706 PQP327706:PQS327706 QAL327706:QAO327706 QKH327706:QKK327706 QUD327706:QUG327706 RDZ327706:REC327706 RNV327706:RNY327706 RXR327706:RXU327706 SHN327706:SHQ327706 SRJ327706:SRM327706 TBF327706:TBI327706 TLB327706:TLE327706 TUX327706:TVA327706 UET327706:UEW327706 UOP327706:UOS327706 UYL327706:UYO327706 VIH327706:VIK327706 VSD327706:VSG327706 WBZ327706:WCC327706 WLV327706:WLY327706 WVR327706:WVU327706 J393242:O393242 JF393242:JI393242 TB393242:TE393242 ACX393242:ADA393242 AMT393242:AMW393242 AWP393242:AWS393242 BGL393242:BGO393242 BQH393242:BQK393242 CAD393242:CAG393242 CJZ393242:CKC393242 CTV393242:CTY393242 DDR393242:DDU393242 DNN393242:DNQ393242 DXJ393242:DXM393242 EHF393242:EHI393242 ERB393242:ERE393242 FAX393242:FBA393242 FKT393242:FKW393242 FUP393242:FUS393242 GEL393242:GEO393242 GOH393242:GOK393242 GYD393242:GYG393242 HHZ393242:HIC393242 HRV393242:HRY393242 IBR393242:IBU393242 ILN393242:ILQ393242 IVJ393242:IVM393242 JFF393242:JFI393242 JPB393242:JPE393242 JYX393242:JZA393242 KIT393242:KIW393242 KSP393242:KSS393242 LCL393242:LCO393242 LMH393242:LMK393242 LWD393242:LWG393242 MFZ393242:MGC393242 MPV393242:MPY393242 MZR393242:MZU393242 NJN393242:NJQ393242 NTJ393242:NTM393242 ODF393242:ODI393242 ONB393242:ONE393242 OWX393242:OXA393242 PGT393242:PGW393242 PQP393242:PQS393242 QAL393242:QAO393242 QKH393242:QKK393242 QUD393242:QUG393242 RDZ393242:REC393242 RNV393242:RNY393242 RXR393242:RXU393242 SHN393242:SHQ393242 SRJ393242:SRM393242 TBF393242:TBI393242 TLB393242:TLE393242 TUX393242:TVA393242 UET393242:UEW393242 UOP393242:UOS393242 UYL393242:UYO393242 VIH393242:VIK393242 VSD393242:VSG393242 WBZ393242:WCC393242 WLV393242:WLY393242 WVR393242:WVU393242 J458778:O458778 JF458778:JI458778 TB458778:TE458778 ACX458778:ADA458778 AMT458778:AMW458778 AWP458778:AWS458778 BGL458778:BGO458778 BQH458778:BQK458778 CAD458778:CAG458778 CJZ458778:CKC458778 CTV458778:CTY458778 DDR458778:DDU458778 DNN458778:DNQ458778 DXJ458778:DXM458778 EHF458778:EHI458778 ERB458778:ERE458778 FAX458778:FBA458778 FKT458778:FKW458778 FUP458778:FUS458778 GEL458778:GEO458778 GOH458778:GOK458778 GYD458778:GYG458778 HHZ458778:HIC458778 HRV458778:HRY458778 IBR458778:IBU458778 ILN458778:ILQ458778 IVJ458778:IVM458778 JFF458778:JFI458778 JPB458778:JPE458778 JYX458778:JZA458778 KIT458778:KIW458778 KSP458778:KSS458778 LCL458778:LCO458778 LMH458778:LMK458778 LWD458778:LWG458778 MFZ458778:MGC458778 MPV458778:MPY458778 MZR458778:MZU458778 NJN458778:NJQ458778 NTJ458778:NTM458778 ODF458778:ODI458778 ONB458778:ONE458778 OWX458778:OXA458778 PGT458778:PGW458778 PQP458778:PQS458778 QAL458778:QAO458778 QKH458778:QKK458778 QUD458778:QUG458778 RDZ458778:REC458778 RNV458778:RNY458778 RXR458778:RXU458778 SHN458778:SHQ458778 SRJ458778:SRM458778 TBF458778:TBI458778 TLB458778:TLE458778 TUX458778:TVA458778 UET458778:UEW458778 UOP458778:UOS458778 UYL458778:UYO458778 VIH458778:VIK458778 VSD458778:VSG458778 WBZ458778:WCC458778 WLV458778:WLY458778 WVR458778:WVU458778 J524314:O524314 JF524314:JI524314 TB524314:TE524314 ACX524314:ADA524314 AMT524314:AMW524314 AWP524314:AWS524314 BGL524314:BGO524314 BQH524314:BQK524314 CAD524314:CAG524314 CJZ524314:CKC524314 CTV524314:CTY524314 DDR524314:DDU524314 DNN524314:DNQ524314 DXJ524314:DXM524314 EHF524314:EHI524314 ERB524314:ERE524314 FAX524314:FBA524314 FKT524314:FKW524314 FUP524314:FUS524314 GEL524314:GEO524314 GOH524314:GOK524314 GYD524314:GYG524314 HHZ524314:HIC524314 HRV524314:HRY524314 IBR524314:IBU524314 ILN524314:ILQ524314 IVJ524314:IVM524314 JFF524314:JFI524314 JPB524314:JPE524314 JYX524314:JZA524314 KIT524314:KIW524314 KSP524314:KSS524314 LCL524314:LCO524314 LMH524314:LMK524314 LWD524314:LWG524314 MFZ524314:MGC524314 MPV524314:MPY524314 MZR524314:MZU524314 NJN524314:NJQ524314 NTJ524314:NTM524314 ODF524314:ODI524314 ONB524314:ONE524314 OWX524314:OXA524314 PGT524314:PGW524314 PQP524314:PQS524314 QAL524314:QAO524314 QKH524314:QKK524314 QUD524314:QUG524314 RDZ524314:REC524314 RNV524314:RNY524314 RXR524314:RXU524314 SHN524314:SHQ524314 SRJ524314:SRM524314 TBF524314:TBI524314 TLB524314:TLE524314 TUX524314:TVA524314 UET524314:UEW524314 UOP524314:UOS524314 UYL524314:UYO524314 VIH524314:VIK524314 VSD524314:VSG524314 WBZ524314:WCC524314 WLV524314:WLY524314 WVR524314:WVU524314 J589850:O589850 JF589850:JI589850 TB589850:TE589850 ACX589850:ADA589850 AMT589850:AMW589850 AWP589850:AWS589850 BGL589850:BGO589850 BQH589850:BQK589850 CAD589850:CAG589850 CJZ589850:CKC589850 CTV589850:CTY589850 DDR589850:DDU589850 DNN589850:DNQ589850 DXJ589850:DXM589850 EHF589850:EHI589850 ERB589850:ERE589850 FAX589850:FBA589850 FKT589850:FKW589850 FUP589850:FUS589850 GEL589850:GEO589850 GOH589850:GOK589850 GYD589850:GYG589850 HHZ589850:HIC589850 HRV589850:HRY589850 IBR589850:IBU589850 ILN589850:ILQ589850 IVJ589850:IVM589850 JFF589850:JFI589850 JPB589850:JPE589850 JYX589850:JZA589850 KIT589850:KIW589850 KSP589850:KSS589850 LCL589850:LCO589850 LMH589850:LMK589850 LWD589850:LWG589850 MFZ589850:MGC589850 MPV589850:MPY589850 MZR589850:MZU589850 NJN589850:NJQ589850 NTJ589850:NTM589850 ODF589850:ODI589850 ONB589850:ONE589850 OWX589850:OXA589850 PGT589850:PGW589850 PQP589850:PQS589850 QAL589850:QAO589850 QKH589850:QKK589850 QUD589850:QUG589850 RDZ589850:REC589850 RNV589850:RNY589850 RXR589850:RXU589850 SHN589850:SHQ589850 SRJ589850:SRM589850 TBF589850:TBI589850 TLB589850:TLE589850 TUX589850:TVA589850 UET589850:UEW589850 UOP589850:UOS589850 UYL589850:UYO589850 VIH589850:VIK589850 VSD589850:VSG589850 WBZ589850:WCC589850 WLV589850:WLY589850 WVR589850:WVU589850 J655386:O655386 JF655386:JI655386 TB655386:TE655386 ACX655386:ADA655386 AMT655386:AMW655386 AWP655386:AWS655386 BGL655386:BGO655386 BQH655386:BQK655386 CAD655386:CAG655386 CJZ655386:CKC655386 CTV655386:CTY655386 DDR655386:DDU655386 DNN655386:DNQ655386 DXJ655386:DXM655386 EHF655386:EHI655386 ERB655386:ERE655386 FAX655386:FBA655386 FKT655386:FKW655386 FUP655386:FUS655386 GEL655386:GEO655386 GOH655386:GOK655386 GYD655386:GYG655386 HHZ655386:HIC655386 HRV655386:HRY655386 IBR655386:IBU655386 ILN655386:ILQ655386 IVJ655386:IVM655386 JFF655386:JFI655386 JPB655386:JPE655386 JYX655386:JZA655386 KIT655386:KIW655386 KSP655386:KSS655386 LCL655386:LCO655386 LMH655386:LMK655386 LWD655386:LWG655386 MFZ655386:MGC655386 MPV655386:MPY655386 MZR655386:MZU655386 NJN655386:NJQ655386 NTJ655386:NTM655386 ODF655386:ODI655386 ONB655386:ONE655386 OWX655386:OXA655386 PGT655386:PGW655386 PQP655386:PQS655386 QAL655386:QAO655386 QKH655386:QKK655386 QUD655386:QUG655386 RDZ655386:REC655386 RNV655386:RNY655386 RXR655386:RXU655386 SHN655386:SHQ655386 SRJ655386:SRM655386 TBF655386:TBI655386 TLB655386:TLE655386 TUX655386:TVA655386 UET655386:UEW655386 UOP655386:UOS655386 UYL655386:UYO655386 VIH655386:VIK655386 VSD655386:VSG655386 WBZ655386:WCC655386 WLV655386:WLY655386 WVR655386:WVU655386 J720922:O720922 JF720922:JI720922 TB720922:TE720922 ACX720922:ADA720922 AMT720922:AMW720922 AWP720922:AWS720922 BGL720922:BGO720922 BQH720922:BQK720922 CAD720922:CAG720922 CJZ720922:CKC720922 CTV720922:CTY720922 DDR720922:DDU720922 DNN720922:DNQ720922 DXJ720922:DXM720922 EHF720922:EHI720922 ERB720922:ERE720922 FAX720922:FBA720922 FKT720922:FKW720922 FUP720922:FUS720922 GEL720922:GEO720922 GOH720922:GOK720922 GYD720922:GYG720922 HHZ720922:HIC720922 HRV720922:HRY720922 IBR720922:IBU720922 ILN720922:ILQ720922 IVJ720922:IVM720922 JFF720922:JFI720922 JPB720922:JPE720922 JYX720922:JZA720922 KIT720922:KIW720922 KSP720922:KSS720922 LCL720922:LCO720922 LMH720922:LMK720922 LWD720922:LWG720922 MFZ720922:MGC720922 MPV720922:MPY720922 MZR720922:MZU720922 NJN720922:NJQ720922 NTJ720922:NTM720922 ODF720922:ODI720922 ONB720922:ONE720922 OWX720922:OXA720922 PGT720922:PGW720922 PQP720922:PQS720922 QAL720922:QAO720922 QKH720922:QKK720922 QUD720922:QUG720922 RDZ720922:REC720922 RNV720922:RNY720922 RXR720922:RXU720922 SHN720922:SHQ720922 SRJ720922:SRM720922 TBF720922:TBI720922 TLB720922:TLE720922 TUX720922:TVA720922 UET720922:UEW720922 UOP720922:UOS720922 UYL720922:UYO720922 VIH720922:VIK720922 VSD720922:VSG720922 WBZ720922:WCC720922 WLV720922:WLY720922 WVR720922:WVU720922 J786458:O786458 JF786458:JI786458 TB786458:TE786458 ACX786458:ADA786458 AMT786458:AMW786458 AWP786458:AWS786458 BGL786458:BGO786458 BQH786458:BQK786458 CAD786458:CAG786458 CJZ786458:CKC786458 CTV786458:CTY786458 DDR786458:DDU786458 DNN786458:DNQ786458 DXJ786458:DXM786458 EHF786458:EHI786458 ERB786458:ERE786458 FAX786458:FBA786458 FKT786458:FKW786458 FUP786458:FUS786458 GEL786458:GEO786458 GOH786458:GOK786458 GYD786458:GYG786458 HHZ786458:HIC786458 HRV786458:HRY786458 IBR786458:IBU786458 ILN786458:ILQ786458 IVJ786458:IVM786458 JFF786458:JFI786458 JPB786458:JPE786458 JYX786458:JZA786458 KIT786458:KIW786458 KSP786458:KSS786458 LCL786458:LCO786458 LMH786458:LMK786458 LWD786458:LWG786458 MFZ786458:MGC786458 MPV786458:MPY786458 MZR786458:MZU786458 NJN786458:NJQ786458 NTJ786458:NTM786458 ODF786458:ODI786458 ONB786458:ONE786458 OWX786458:OXA786458 PGT786458:PGW786458 PQP786458:PQS786458 QAL786458:QAO786458 QKH786458:QKK786458 QUD786458:QUG786458 RDZ786458:REC786458 RNV786458:RNY786458 RXR786458:RXU786458 SHN786458:SHQ786458 SRJ786458:SRM786458 TBF786458:TBI786458 TLB786458:TLE786458 TUX786458:TVA786458 UET786458:UEW786458 UOP786458:UOS786458 UYL786458:UYO786458 VIH786458:VIK786458 VSD786458:VSG786458 WBZ786458:WCC786458 WLV786458:WLY786458 WVR786458:WVU786458 J851994:O851994 JF851994:JI851994 TB851994:TE851994 ACX851994:ADA851994 AMT851994:AMW851994 AWP851994:AWS851994 BGL851994:BGO851994 BQH851994:BQK851994 CAD851994:CAG851994 CJZ851994:CKC851994 CTV851994:CTY851994 DDR851994:DDU851994 DNN851994:DNQ851994 DXJ851994:DXM851994 EHF851994:EHI851994 ERB851994:ERE851994 FAX851994:FBA851994 FKT851994:FKW851994 FUP851994:FUS851994 GEL851994:GEO851994 GOH851994:GOK851994 GYD851994:GYG851994 HHZ851994:HIC851994 HRV851994:HRY851994 IBR851994:IBU851994 ILN851994:ILQ851994 IVJ851994:IVM851994 JFF851994:JFI851994 JPB851994:JPE851994 JYX851994:JZA851994 KIT851994:KIW851994 KSP851994:KSS851994 LCL851994:LCO851994 LMH851994:LMK851994 LWD851994:LWG851994 MFZ851994:MGC851994 MPV851994:MPY851994 MZR851994:MZU851994 NJN851994:NJQ851994 NTJ851994:NTM851994 ODF851994:ODI851994 ONB851994:ONE851994 OWX851994:OXA851994 PGT851994:PGW851994 PQP851994:PQS851994 QAL851994:QAO851994 QKH851994:QKK851994 QUD851994:QUG851994 RDZ851994:REC851994 RNV851994:RNY851994 RXR851994:RXU851994 SHN851994:SHQ851994 SRJ851994:SRM851994 TBF851994:TBI851994 TLB851994:TLE851994 TUX851994:TVA851994 UET851994:UEW851994 UOP851994:UOS851994 UYL851994:UYO851994 VIH851994:VIK851994 VSD851994:VSG851994 WBZ851994:WCC851994 WLV851994:WLY851994 WVR851994:WVU851994 J917530:O917530 JF917530:JI917530 TB917530:TE917530 ACX917530:ADA917530 AMT917530:AMW917530 AWP917530:AWS917530 BGL917530:BGO917530 BQH917530:BQK917530 CAD917530:CAG917530 CJZ917530:CKC917530 CTV917530:CTY917530 DDR917530:DDU917530 DNN917530:DNQ917530 DXJ917530:DXM917530 EHF917530:EHI917530 ERB917530:ERE917530 FAX917530:FBA917530 FKT917530:FKW917530 FUP917530:FUS917530 GEL917530:GEO917530 GOH917530:GOK917530 GYD917530:GYG917530 HHZ917530:HIC917530 HRV917530:HRY917530 IBR917530:IBU917530 ILN917530:ILQ917530 IVJ917530:IVM917530 JFF917530:JFI917530 JPB917530:JPE917530 JYX917530:JZA917530 KIT917530:KIW917530 KSP917530:KSS917530 LCL917530:LCO917530 LMH917530:LMK917530 LWD917530:LWG917530 MFZ917530:MGC917530 MPV917530:MPY917530 MZR917530:MZU917530 NJN917530:NJQ917530 NTJ917530:NTM917530 ODF917530:ODI917530 ONB917530:ONE917530 OWX917530:OXA917530 PGT917530:PGW917530 PQP917530:PQS917530 QAL917530:QAO917530 QKH917530:QKK917530 QUD917530:QUG917530 RDZ917530:REC917530 RNV917530:RNY917530 RXR917530:RXU917530 SHN917530:SHQ917530 SRJ917530:SRM917530 TBF917530:TBI917530 TLB917530:TLE917530 TUX917530:TVA917530 UET917530:UEW917530 UOP917530:UOS917530 UYL917530:UYO917530 VIH917530:VIK917530 VSD917530:VSG917530 WBZ917530:WCC917530 WLV917530:WLY917530 WVR917530:WVU917530 J983066:O983066 JF983066:JI983066 TB983066:TE983066 ACX983066:ADA983066 AMT983066:AMW983066 AWP983066:AWS983066 BGL983066:BGO983066 BQH983066:BQK983066 CAD983066:CAG983066 CJZ983066:CKC983066 CTV983066:CTY983066 DDR983066:DDU983066 DNN983066:DNQ983066 DXJ983066:DXM983066 EHF983066:EHI983066 ERB983066:ERE983066 FAX983066:FBA983066 FKT983066:FKW983066 FUP983066:FUS983066 GEL983066:GEO983066 GOH983066:GOK983066 GYD983066:GYG983066 HHZ983066:HIC983066 HRV983066:HRY983066 IBR983066:IBU983066 ILN983066:ILQ983066 IVJ983066:IVM983066 JFF983066:JFI983066 JPB983066:JPE983066 JYX983066:JZA983066 KIT983066:KIW983066 KSP983066:KSS983066 LCL983066:LCO983066 LMH983066:LMK983066 LWD983066:LWG983066 MFZ983066:MGC983066 MPV983066:MPY983066 MZR983066:MZU983066 NJN983066:NJQ983066 NTJ983066:NTM983066 ODF983066:ODI983066 ONB983066:ONE983066 OWX983066:OXA983066 PGT983066:PGW983066 PQP983066:PQS983066 QAL983066:QAO983066 QKH983066:QKK983066 QUD983066:QUG983066 RDZ983066:REC983066 RNV983066:RNY983066 RXR983066:RXU983066 SHN983066:SHQ983066 SRJ983066:SRM983066 TBF983066:TBI983066 TLB983066:TLE983066 TUX983066:TVA983066 UET983066:UEW983066 UOP983066:UOS983066 UYL983066:UYO983066 VIH983066:VIK983066 VSD983066:VSG983066 WBZ983066:WCC983066 WLV983066:WLY983066 WVR983066:WVU983066 TB18:TE18 J65555:O65555 JF65555:JI65555 TB65555:TE65555 ACX65555:ADA65555 AMT65555:AMW65555 AWP65555:AWS65555 BGL65555:BGO65555 BQH65555:BQK65555 CAD65555:CAG65555 CJZ65555:CKC65555 CTV65555:CTY65555 DDR65555:DDU65555 DNN65555:DNQ65555 DXJ65555:DXM65555 EHF65555:EHI65555 ERB65555:ERE65555 FAX65555:FBA65555 FKT65555:FKW65555 FUP65555:FUS65555 GEL65555:GEO65555 GOH65555:GOK65555 GYD65555:GYG65555 HHZ65555:HIC65555 HRV65555:HRY65555 IBR65555:IBU65555 ILN65555:ILQ65555 IVJ65555:IVM65555 JFF65555:JFI65555 JPB65555:JPE65555 JYX65555:JZA65555 KIT65555:KIW65555 KSP65555:KSS65555 LCL65555:LCO65555 LMH65555:LMK65555 LWD65555:LWG65555 MFZ65555:MGC65555 MPV65555:MPY65555 MZR65555:MZU65555 NJN65555:NJQ65555 NTJ65555:NTM65555 ODF65555:ODI65555 ONB65555:ONE65555 OWX65555:OXA65555 PGT65555:PGW65555 PQP65555:PQS65555 QAL65555:QAO65555 QKH65555:QKK65555 QUD65555:QUG65555 RDZ65555:REC65555 RNV65555:RNY65555 RXR65555:RXU65555 SHN65555:SHQ65555 SRJ65555:SRM65555 TBF65555:TBI65555 TLB65555:TLE65555 TUX65555:TVA65555 UET65555:UEW65555 UOP65555:UOS65555 UYL65555:UYO65555 VIH65555:VIK65555 VSD65555:VSG65555 WBZ65555:WCC65555 WLV65555:WLY65555 WVR65555:WVU65555 J131091:O131091 JF131091:JI131091 TB131091:TE131091 ACX131091:ADA131091 AMT131091:AMW131091 AWP131091:AWS131091 BGL131091:BGO131091 BQH131091:BQK131091 CAD131091:CAG131091 CJZ131091:CKC131091 CTV131091:CTY131091 DDR131091:DDU131091 DNN131091:DNQ131091 DXJ131091:DXM131091 EHF131091:EHI131091 ERB131091:ERE131091 FAX131091:FBA131091 FKT131091:FKW131091 FUP131091:FUS131091 GEL131091:GEO131091 GOH131091:GOK131091 GYD131091:GYG131091 HHZ131091:HIC131091 HRV131091:HRY131091 IBR131091:IBU131091 ILN131091:ILQ131091 IVJ131091:IVM131091 JFF131091:JFI131091 JPB131091:JPE131091 JYX131091:JZA131091 KIT131091:KIW131091 KSP131091:KSS131091 LCL131091:LCO131091 LMH131091:LMK131091 LWD131091:LWG131091 MFZ131091:MGC131091 MPV131091:MPY131091 MZR131091:MZU131091 NJN131091:NJQ131091 NTJ131091:NTM131091 ODF131091:ODI131091 ONB131091:ONE131091 OWX131091:OXA131091 PGT131091:PGW131091 PQP131091:PQS131091 QAL131091:QAO131091 QKH131091:QKK131091 QUD131091:QUG131091 RDZ131091:REC131091 RNV131091:RNY131091 RXR131091:RXU131091 SHN131091:SHQ131091 SRJ131091:SRM131091 TBF131091:TBI131091 TLB131091:TLE131091 TUX131091:TVA131091 UET131091:UEW131091 UOP131091:UOS131091 UYL131091:UYO131091 VIH131091:VIK131091 VSD131091:VSG131091 WBZ131091:WCC131091 WLV131091:WLY131091 WVR131091:WVU131091 J196627:O196627 JF196627:JI196627 TB196627:TE196627 ACX196627:ADA196627 AMT196627:AMW196627 AWP196627:AWS196627 BGL196627:BGO196627 BQH196627:BQK196627 CAD196627:CAG196627 CJZ196627:CKC196627 CTV196627:CTY196627 DDR196627:DDU196627 DNN196627:DNQ196627 DXJ196627:DXM196627 EHF196627:EHI196627 ERB196627:ERE196627 FAX196627:FBA196627 FKT196627:FKW196627 FUP196627:FUS196627 GEL196627:GEO196627 GOH196627:GOK196627 GYD196627:GYG196627 HHZ196627:HIC196627 HRV196627:HRY196627 IBR196627:IBU196627 ILN196627:ILQ196627 IVJ196627:IVM196627 JFF196627:JFI196627 JPB196627:JPE196627 JYX196627:JZA196627 KIT196627:KIW196627 KSP196627:KSS196627 LCL196627:LCO196627 LMH196627:LMK196627 LWD196627:LWG196627 MFZ196627:MGC196627 MPV196627:MPY196627 MZR196627:MZU196627 NJN196627:NJQ196627 NTJ196627:NTM196627 ODF196627:ODI196627 ONB196627:ONE196627 OWX196627:OXA196627 PGT196627:PGW196627 PQP196627:PQS196627 QAL196627:QAO196627 QKH196627:QKK196627 QUD196627:QUG196627 RDZ196627:REC196627 RNV196627:RNY196627 RXR196627:RXU196627 SHN196627:SHQ196627 SRJ196627:SRM196627 TBF196627:TBI196627 TLB196627:TLE196627 TUX196627:TVA196627 UET196627:UEW196627 UOP196627:UOS196627 UYL196627:UYO196627 VIH196627:VIK196627 VSD196627:VSG196627 WBZ196627:WCC196627 WLV196627:WLY196627 WVR196627:WVU196627 J262163:O262163 JF262163:JI262163 TB262163:TE262163 ACX262163:ADA262163 AMT262163:AMW262163 AWP262163:AWS262163 BGL262163:BGO262163 BQH262163:BQK262163 CAD262163:CAG262163 CJZ262163:CKC262163 CTV262163:CTY262163 DDR262163:DDU262163 DNN262163:DNQ262163 DXJ262163:DXM262163 EHF262163:EHI262163 ERB262163:ERE262163 FAX262163:FBA262163 FKT262163:FKW262163 FUP262163:FUS262163 GEL262163:GEO262163 GOH262163:GOK262163 GYD262163:GYG262163 HHZ262163:HIC262163 HRV262163:HRY262163 IBR262163:IBU262163 ILN262163:ILQ262163 IVJ262163:IVM262163 JFF262163:JFI262163 JPB262163:JPE262163 JYX262163:JZA262163 KIT262163:KIW262163 KSP262163:KSS262163 LCL262163:LCO262163 LMH262163:LMK262163 LWD262163:LWG262163 MFZ262163:MGC262163 MPV262163:MPY262163 MZR262163:MZU262163 NJN262163:NJQ262163 NTJ262163:NTM262163 ODF262163:ODI262163 ONB262163:ONE262163 OWX262163:OXA262163 PGT262163:PGW262163 PQP262163:PQS262163 QAL262163:QAO262163 QKH262163:QKK262163 QUD262163:QUG262163 RDZ262163:REC262163 RNV262163:RNY262163 RXR262163:RXU262163 SHN262163:SHQ262163 SRJ262163:SRM262163 TBF262163:TBI262163 TLB262163:TLE262163 TUX262163:TVA262163 UET262163:UEW262163 UOP262163:UOS262163 UYL262163:UYO262163 VIH262163:VIK262163 VSD262163:VSG262163 WBZ262163:WCC262163 WLV262163:WLY262163 WVR262163:WVU262163 J327699:O327699 JF327699:JI327699 TB327699:TE327699 ACX327699:ADA327699 AMT327699:AMW327699 AWP327699:AWS327699 BGL327699:BGO327699 BQH327699:BQK327699 CAD327699:CAG327699 CJZ327699:CKC327699 CTV327699:CTY327699 DDR327699:DDU327699 DNN327699:DNQ327699 DXJ327699:DXM327699 EHF327699:EHI327699 ERB327699:ERE327699 FAX327699:FBA327699 FKT327699:FKW327699 FUP327699:FUS327699 GEL327699:GEO327699 GOH327699:GOK327699 GYD327699:GYG327699 HHZ327699:HIC327699 HRV327699:HRY327699 IBR327699:IBU327699 ILN327699:ILQ327699 IVJ327699:IVM327699 JFF327699:JFI327699 JPB327699:JPE327699 JYX327699:JZA327699 KIT327699:KIW327699 KSP327699:KSS327699 LCL327699:LCO327699 LMH327699:LMK327699 LWD327699:LWG327699 MFZ327699:MGC327699 MPV327699:MPY327699 MZR327699:MZU327699 NJN327699:NJQ327699 NTJ327699:NTM327699 ODF327699:ODI327699 ONB327699:ONE327699 OWX327699:OXA327699 PGT327699:PGW327699 PQP327699:PQS327699 QAL327699:QAO327699 QKH327699:QKK327699 QUD327699:QUG327699 RDZ327699:REC327699 RNV327699:RNY327699 RXR327699:RXU327699 SHN327699:SHQ327699 SRJ327699:SRM327699 TBF327699:TBI327699 TLB327699:TLE327699 TUX327699:TVA327699 UET327699:UEW327699 UOP327699:UOS327699 UYL327699:UYO327699 VIH327699:VIK327699 VSD327699:VSG327699 WBZ327699:WCC327699 WLV327699:WLY327699 WVR327699:WVU327699 J393235:O393235 JF393235:JI393235 TB393235:TE393235 ACX393235:ADA393235 AMT393235:AMW393235 AWP393235:AWS393235 BGL393235:BGO393235 BQH393235:BQK393235 CAD393235:CAG393235 CJZ393235:CKC393235 CTV393235:CTY393235 DDR393235:DDU393235 DNN393235:DNQ393235 DXJ393235:DXM393235 EHF393235:EHI393235 ERB393235:ERE393235 FAX393235:FBA393235 FKT393235:FKW393235 FUP393235:FUS393235 GEL393235:GEO393235 GOH393235:GOK393235 GYD393235:GYG393235 HHZ393235:HIC393235 HRV393235:HRY393235 IBR393235:IBU393235 ILN393235:ILQ393235 IVJ393235:IVM393235 JFF393235:JFI393235 JPB393235:JPE393235 JYX393235:JZA393235 KIT393235:KIW393235 KSP393235:KSS393235 LCL393235:LCO393235 LMH393235:LMK393235 LWD393235:LWG393235 MFZ393235:MGC393235 MPV393235:MPY393235 MZR393235:MZU393235 NJN393235:NJQ393235 NTJ393235:NTM393235 ODF393235:ODI393235 ONB393235:ONE393235 OWX393235:OXA393235 PGT393235:PGW393235 PQP393235:PQS393235 QAL393235:QAO393235 QKH393235:QKK393235 QUD393235:QUG393235 RDZ393235:REC393235 RNV393235:RNY393235 RXR393235:RXU393235 SHN393235:SHQ393235 SRJ393235:SRM393235 TBF393235:TBI393235 TLB393235:TLE393235 TUX393235:TVA393235 UET393235:UEW393235 UOP393235:UOS393235 UYL393235:UYO393235 VIH393235:VIK393235 VSD393235:VSG393235 WBZ393235:WCC393235 WLV393235:WLY393235 WVR393235:WVU393235 J458771:O458771 JF458771:JI458771 TB458771:TE458771 ACX458771:ADA458771 AMT458771:AMW458771 AWP458771:AWS458771 BGL458771:BGO458771 BQH458771:BQK458771 CAD458771:CAG458771 CJZ458771:CKC458771 CTV458771:CTY458771 DDR458771:DDU458771 DNN458771:DNQ458771 DXJ458771:DXM458771 EHF458771:EHI458771 ERB458771:ERE458771 FAX458771:FBA458771 FKT458771:FKW458771 FUP458771:FUS458771 GEL458771:GEO458771 GOH458771:GOK458771 GYD458771:GYG458771 HHZ458771:HIC458771 HRV458771:HRY458771 IBR458771:IBU458771 ILN458771:ILQ458771 IVJ458771:IVM458771 JFF458771:JFI458771 JPB458771:JPE458771 JYX458771:JZA458771 KIT458771:KIW458771 KSP458771:KSS458771 LCL458771:LCO458771 LMH458771:LMK458771 LWD458771:LWG458771 MFZ458771:MGC458771 MPV458771:MPY458771 MZR458771:MZU458771 NJN458771:NJQ458771 NTJ458771:NTM458771 ODF458771:ODI458771 ONB458771:ONE458771 OWX458771:OXA458771 PGT458771:PGW458771 PQP458771:PQS458771 QAL458771:QAO458771 QKH458771:QKK458771 QUD458771:QUG458771 RDZ458771:REC458771 RNV458771:RNY458771 RXR458771:RXU458771 SHN458771:SHQ458771 SRJ458771:SRM458771 TBF458771:TBI458771 TLB458771:TLE458771 TUX458771:TVA458771 UET458771:UEW458771 UOP458771:UOS458771 UYL458771:UYO458771 VIH458771:VIK458771 VSD458771:VSG458771 WBZ458771:WCC458771 WLV458771:WLY458771 WVR458771:WVU458771 J524307:O524307 JF524307:JI524307 TB524307:TE524307 ACX524307:ADA524307 AMT524307:AMW524307 AWP524307:AWS524307 BGL524307:BGO524307 BQH524307:BQK524307 CAD524307:CAG524307 CJZ524307:CKC524307 CTV524307:CTY524307 DDR524307:DDU524307 DNN524307:DNQ524307 DXJ524307:DXM524307 EHF524307:EHI524307 ERB524307:ERE524307 FAX524307:FBA524307 FKT524307:FKW524307 FUP524307:FUS524307 GEL524307:GEO524307 GOH524307:GOK524307 GYD524307:GYG524307 HHZ524307:HIC524307 HRV524307:HRY524307 IBR524307:IBU524307 ILN524307:ILQ524307 IVJ524307:IVM524307 JFF524307:JFI524307 JPB524307:JPE524307 JYX524307:JZA524307 KIT524307:KIW524307 KSP524307:KSS524307 LCL524307:LCO524307 LMH524307:LMK524307 LWD524307:LWG524307 MFZ524307:MGC524307 MPV524307:MPY524307 MZR524307:MZU524307 NJN524307:NJQ524307 NTJ524307:NTM524307 ODF524307:ODI524307 ONB524307:ONE524307 OWX524307:OXA524307 PGT524307:PGW524307 PQP524307:PQS524307 QAL524307:QAO524307 QKH524307:QKK524307 QUD524307:QUG524307 RDZ524307:REC524307 RNV524307:RNY524307 RXR524307:RXU524307 SHN524307:SHQ524307 SRJ524307:SRM524307 TBF524307:TBI524307 TLB524307:TLE524307 TUX524307:TVA524307 UET524307:UEW524307 UOP524307:UOS524307 UYL524307:UYO524307 VIH524307:VIK524307 VSD524307:VSG524307 WBZ524307:WCC524307 WLV524307:WLY524307 WVR524307:WVU524307 J589843:O589843 JF589843:JI589843 TB589843:TE589843 ACX589843:ADA589843 AMT589843:AMW589843 AWP589843:AWS589843 BGL589843:BGO589843 BQH589843:BQK589843 CAD589843:CAG589843 CJZ589843:CKC589843 CTV589843:CTY589843 DDR589843:DDU589843 DNN589843:DNQ589843 DXJ589843:DXM589843 EHF589843:EHI589843 ERB589843:ERE589843 FAX589843:FBA589843 FKT589843:FKW589843 FUP589843:FUS589843 GEL589843:GEO589843 GOH589843:GOK589843 GYD589843:GYG589843 HHZ589843:HIC589843 HRV589843:HRY589843 IBR589843:IBU589843 ILN589843:ILQ589843 IVJ589843:IVM589843 JFF589843:JFI589843 JPB589843:JPE589843 JYX589843:JZA589843 KIT589843:KIW589843 KSP589843:KSS589843 LCL589843:LCO589843 LMH589843:LMK589843 LWD589843:LWG589843 MFZ589843:MGC589843 MPV589843:MPY589843 MZR589843:MZU589843 NJN589843:NJQ589843 NTJ589843:NTM589843 ODF589843:ODI589843 ONB589843:ONE589843 OWX589843:OXA589843 PGT589843:PGW589843 PQP589843:PQS589843 QAL589843:QAO589843 QKH589843:QKK589843 QUD589843:QUG589843 RDZ589843:REC589843 RNV589843:RNY589843 RXR589843:RXU589843 SHN589843:SHQ589843 SRJ589843:SRM589843 TBF589843:TBI589843 TLB589843:TLE589843 TUX589843:TVA589843 UET589843:UEW589843 UOP589843:UOS589843 UYL589843:UYO589843 VIH589843:VIK589843 VSD589843:VSG589843 WBZ589843:WCC589843 WLV589843:WLY589843 WVR589843:WVU589843 J655379:O655379 JF655379:JI655379 TB655379:TE655379 ACX655379:ADA655379 AMT655379:AMW655379 AWP655379:AWS655379 BGL655379:BGO655379 BQH655379:BQK655379 CAD655379:CAG655379 CJZ655379:CKC655379 CTV655379:CTY655379 DDR655379:DDU655379 DNN655379:DNQ655379 DXJ655379:DXM655379 EHF655379:EHI655379 ERB655379:ERE655379 FAX655379:FBA655379 FKT655379:FKW655379 FUP655379:FUS655379 GEL655379:GEO655379 GOH655379:GOK655379 GYD655379:GYG655379 HHZ655379:HIC655379 HRV655379:HRY655379 IBR655379:IBU655379 ILN655379:ILQ655379 IVJ655379:IVM655379 JFF655379:JFI655379 JPB655379:JPE655379 JYX655379:JZA655379 KIT655379:KIW655379 KSP655379:KSS655379 LCL655379:LCO655379 LMH655379:LMK655379 LWD655379:LWG655379 MFZ655379:MGC655379 MPV655379:MPY655379 MZR655379:MZU655379 NJN655379:NJQ655379 NTJ655379:NTM655379 ODF655379:ODI655379 ONB655379:ONE655379 OWX655379:OXA655379 PGT655379:PGW655379 PQP655379:PQS655379 QAL655379:QAO655379 QKH655379:QKK655379 QUD655379:QUG655379 RDZ655379:REC655379 RNV655379:RNY655379 RXR655379:RXU655379 SHN655379:SHQ655379 SRJ655379:SRM655379 TBF655379:TBI655379 TLB655379:TLE655379 TUX655379:TVA655379 UET655379:UEW655379 UOP655379:UOS655379 UYL655379:UYO655379 VIH655379:VIK655379 VSD655379:VSG655379 WBZ655379:WCC655379 WLV655379:WLY655379 WVR655379:WVU655379 J720915:O720915 JF720915:JI720915 TB720915:TE720915 ACX720915:ADA720915 AMT720915:AMW720915 AWP720915:AWS720915 BGL720915:BGO720915 BQH720915:BQK720915 CAD720915:CAG720915 CJZ720915:CKC720915 CTV720915:CTY720915 DDR720915:DDU720915 DNN720915:DNQ720915 DXJ720915:DXM720915 EHF720915:EHI720915 ERB720915:ERE720915 FAX720915:FBA720915 FKT720915:FKW720915 FUP720915:FUS720915 GEL720915:GEO720915 GOH720915:GOK720915 GYD720915:GYG720915 HHZ720915:HIC720915 HRV720915:HRY720915 IBR720915:IBU720915 ILN720915:ILQ720915 IVJ720915:IVM720915 JFF720915:JFI720915 JPB720915:JPE720915 JYX720915:JZA720915 KIT720915:KIW720915 KSP720915:KSS720915 LCL720915:LCO720915 LMH720915:LMK720915 LWD720915:LWG720915 MFZ720915:MGC720915 MPV720915:MPY720915 MZR720915:MZU720915 NJN720915:NJQ720915 NTJ720915:NTM720915 ODF720915:ODI720915 ONB720915:ONE720915 OWX720915:OXA720915 PGT720915:PGW720915 PQP720915:PQS720915 QAL720915:QAO720915 QKH720915:QKK720915 QUD720915:QUG720915 RDZ720915:REC720915 RNV720915:RNY720915 RXR720915:RXU720915 SHN720915:SHQ720915 SRJ720915:SRM720915 TBF720915:TBI720915 TLB720915:TLE720915 TUX720915:TVA720915 UET720915:UEW720915 UOP720915:UOS720915 UYL720915:UYO720915 VIH720915:VIK720915 VSD720915:VSG720915 WBZ720915:WCC720915 WLV720915:WLY720915 WVR720915:WVU720915 J786451:O786451 JF786451:JI786451 TB786451:TE786451 ACX786451:ADA786451 AMT786451:AMW786451 AWP786451:AWS786451 BGL786451:BGO786451 BQH786451:BQK786451 CAD786451:CAG786451 CJZ786451:CKC786451 CTV786451:CTY786451 DDR786451:DDU786451 DNN786451:DNQ786451 DXJ786451:DXM786451 EHF786451:EHI786451 ERB786451:ERE786451 FAX786451:FBA786451 FKT786451:FKW786451 FUP786451:FUS786451 GEL786451:GEO786451 GOH786451:GOK786451 GYD786451:GYG786451 HHZ786451:HIC786451 HRV786451:HRY786451 IBR786451:IBU786451 ILN786451:ILQ786451 IVJ786451:IVM786451 JFF786451:JFI786451 JPB786451:JPE786451 JYX786451:JZA786451 KIT786451:KIW786451 KSP786451:KSS786451 LCL786451:LCO786451 LMH786451:LMK786451 LWD786451:LWG786451 MFZ786451:MGC786451 MPV786451:MPY786451 MZR786451:MZU786451 NJN786451:NJQ786451 NTJ786451:NTM786451 ODF786451:ODI786451 ONB786451:ONE786451 OWX786451:OXA786451 PGT786451:PGW786451 PQP786451:PQS786451 QAL786451:QAO786451 QKH786451:QKK786451 QUD786451:QUG786451 RDZ786451:REC786451 RNV786451:RNY786451 RXR786451:RXU786451 SHN786451:SHQ786451 SRJ786451:SRM786451 TBF786451:TBI786451 TLB786451:TLE786451 TUX786451:TVA786451 UET786451:UEW786451 UOP786451:UOS786451 UYL786451:UYO786451 VIH786451:VIK786451 VSD786451:VSG786451 WBZ786451:WCC786451 WLV786451:WLY786451 WVR786451:WVU786451 J851987:O851987 JF851987:JI851987 TB851987:TE851987 ACX851987:ADA851987 AMT851987:AMW851987 AWP851987:AWS851987 BGL851987:BGO851987 BQH851987:BQK851987 CAD851987:CAG851987 CJZ851987:CKC851987 CTV851987:CTY851987 DDR851987:DDU851987 DNN851987:DNQ851987 DXJ851987:DXM851987 EHF851987:EHI851987 ERB851987:ERE851987 FAX851987:FBA851987 FKT851987:FKW851987 FUP851987:FUS851987 GEL851987:GEO851987 GOH851987:GOK851987 GYD851987:GYG851987 HHZ851987:HIC851987 HRV851987:HRY851987 IBR851987:IBU851987 ILN851987:ILQ851987 IVJ851987:IVM851987 JFF851987:JFI851987 JPB851987:JPE851987 JYX851987:JZA851987 KIT851987:KIW851987 KSP851987:KSS851987 LCL851987:LCO851987 LMH851987:LMK851987 LWD851987:LWG851987 MFZ851987:MGC851987 MPV851987:MPY851987 MZR851987:MZU851987 NJN851987:NJQ851987 NTJ851987:NTM851987 ODF851987:ODI851987 ONB851987:ONE851987 OWX851987:OXA851987 PGT851987:PGW851987 PQP851987:PQS851987 QAL851987:QAO851987 QKH851987:QKK851987 QUD851987:QUG851987 RDZ851987:REC851987 RNV851987:RNY851987 RXR851987:RXU851987 SHN851987:SHQ851987 SRJ851987:SRM851987 TBF851987:TBI851987 TLB851987:TLE851987 TUX851987:TVA851987 UET851987:UEW851987 UOP851987:UOS851987 UYL851987:UYO851987 VIH851987:VIK851987 VSD851987:VSG851987 WBZ851987:WCC851987 WLV851987:WLY851987 WVR851987:WVU851987 J917523:O917523 JF917523:JI917523 TB917523:TE917523 ACX917523:ADA917523 AMT917523:AMW917523 AWP917523:AWS917523 BGL917523:BGO917523 BQH917523:BQK917523 CAD917523:CAG917523 CJZ917523:CKC917523 CTV917523:CTY917523 DDR917523:DDU917523 DNN917523:DNQ917523 DXJ917523:DXM917523 EHF917523:EHI917523 ERB917523:ERE917523 FAX917523:FBA917523 FKT917523:FKW917523 FUP917523:FUS917523 GEL917523:GEO917523 GOH917523:GOK917523 GYD917523:GYG917523 HHZ917523:HIC917523 HRV917523:HRY917523 IBR917523:IBU917523 ILN917523:ILQ917523 IVJ917523:IVM917523 JFF917523:JFI917523 JPB917523:JPE917523 JYX917523:JZA917523 KIT917523:KIW917523 KSP917523:KSS917523 LCL917523:LCO917523 LMH917523:LMK917523 LWD917523:LWG917523 MFZ917523:MGC917523 MPV917523:MPY917523 MZR917523:MZU917523 NJN917523:NJQ917523 NTJ917523:NTM917523 ODF917523:ODI917523 ONB917523:ONE917523 OWX917523:OXA917523 PGT917523:PGW917523 PQP917523:PQS917523 QAL917523:QAO917523 QKH917523:QKK917523 QUD917523:QUG917523 RDZ917523:REC917523 RNV917523:RNY917523 RXR917523:RXU917523 SHN917523:SHQ917523 SRJ917523:SRM917523 TBF917523:TBI917523 TLB917523:TLE917523 TUX917523:TVA917523 UET917523:UEW917523 UOP917523:UOS917523 UYL917523:UYO917523 VIH917523:VIK917523 VSD917523:VSG917523 WBZ917523:WCC917523 WLV917523:WLY917523 WVR917523:WVU917523 J983059:O983059 JF983059:JI983059 TB983059:TE983059 ACX983059:ADA983059 AMT983059:AMW983059 AWP983059:AWS983059 BGL983059:BGO983059 BQH983059:BQK983059 CAD983059:CAG983059 CJZ983059:CKC983059 CTV983059:CTY983059 DDR983059:DDU983059 DNN983059:DNQ983059 DXJ983059:DXM983059 EHF983059:EHI983059 ERB983059:ERE983059 FAX983059:FBA983059 FKT983059:FKW983059 FUP983059:FUS983059 GEL983059:GEO983059 GOH983059:GOK983059 GYD983059:GYG983059 HHZ983059:HIC983059 HRV983059:HRY983059 IBR983059:IBU983059 ILN983059:ILQ983059 IVJ983059:IVM983059 JFF983059:JFI983059 JPB983059:JPE983059 JYX983059:JZA983059 KIT983059:KIW983059 KSP983059:KSS983059 LCL983059:LCO983059 LMH983059:LMK983059 LWD983059:LWG983059 MFZ983059:MGC983059 MPV983059:MPY983059 MZR983059:MZU983059 NJN983059:NJQ983059 NTJ983059:NTM983059 ODF983059:ODI983059 ONB983059:ONE983059 OWX983059:OXA983059 PGT983059:PGW983059 PQP983059:PQS983059 QAL983059:QAO983059 QKH983059:QKK983059 QUD983059:QUG983059 RDZ983059:REC983059 RNV983059:RNY983059 RXR983059:RXU983059 SHN983059:SHQ983059 SRJ983059:SRM983059 TBF983059:TBI983059 TLB983059:TLE983059 TUX983059:TVA983059 UET983059:UEW983059 UOP983059:UOS983059 UYL983059:UYO983059 VIH983059:VIK983059 VSD983059:VSG983059 WBZ983059:WCC983059 WLV983059:WLY983059 WVR983059:WVU983059 ACX18:ADA18 J65557:O65557 JF65557:JI65557 TB65557:TE65557 ACX65557:ADA65557 AMT65557:AMW65557 AWP65557:AWS65557 BGL65557:BGO65557 BQH65557:BQK65557 CAD65557:CAG65557 CJZ65557:CKC65557 CTV65557:CTY65557 DDR65557:DDU65557 DNN65557:DNQ65557 DXJ65557:DXM65557 EHF65557:EHI65557 ERB65557:ERE65557 FAX65557:FBA65557 FKT65557:FKW65557 FUP65557:FUS65557 GEL65557:GEO65557 GOH65557:GOK65557 GYD65557:GYG65557 HHZ65557:HIC65557 HRV65557:HRY65557 IBR65557:IBU65557 ILN65557:ILQ65557 IVJ65557:IVM65557 JFF65557:JFI65557 JPB65557:JPE65557 JYX65557:JZA65557 KIT65557:KIW65557 KSP65557:KSS65557 LCL65557:LCO65557 LMH65557:LMK65557 LWD65557:LWG65557 MFZ65557:MGC65557 MPV65557:MPY65557 MZR65557:MZU65557 NJN65557:NJQ65557 NTJ65557:NTM65557 ODF65557:ODI65557 ONB65557:ONE65557 OWX65557:OXA65557 PGT65557:PGW65557 PQP65557:PQS65557 QAL65557:QAO65557 QKH65557:QKK65557 QUD65557:QUG65557 RDZ65557:REC65557 RNV65557:RNY65557 RXR65557:RXU65557 SHN65557:SHQ65557 SRJ65557:SRM65557 TBF65557:TBI65557 TLB65557:TLE65557 TUX65557:TVA65557 UET65557:UEW65557 UOP65557:UOS65557 UYL65557:UYO65557 VIH65557:VIK65557 VSD65557:VSG65557 WBZ65557:WCC65557 WLV65557:WLY65557 WVR65557:WVU65557 J131093:O131093 JF131093:JI131093 TB131093:TE131093 ACX131093:ADA131093 AMT131093:AMW131093 AWP131093:AWS131093 BGL131093:BGO131093 BQH131093:BQK131093 CAD131093:CAG131093 CJZ131093:CKC131093 CTV131093:CTY131093 DDR131093:DDU131093 DNN131093:DNQ131093 DXJ131093:DXM131093 EHF131093:EHI131093 ERB131093:ERE131093 FAX131093:FBA131093 FKT131093:FKW131093 FUP131093:FUS131093 GEL131093:GEO131093 GOH131093:GOK131093 GYD131093:GYG131093 HHZ131093:HIC131093 HRV131093:HRY131093 IBR131093:IBU131093 ILN131093:ILQ131093 IVJ131093:IVM131093 JFF131093:JFI131093 JPB131093:JPE131093 JYX131093:JZA131093 KIT131093:KIW131093 KSP131093:KSS131093 LCL131093:LCO131093 LMH131093:LMK131093 LWD131093:LWG131093 MFZ131093:MGC131093 MPV131093:MPY131093 MZR131093:MZU131093 NJN131093:NJQ131093 NTJ131093:NTM131093 ODF131093:ODI131093 ONB131093:ONE131093 OWX131093:OXA131093 PGT131093:PGW131093 PQP131093:PQS131093 QAL131093:QAO131093 QKH131093:QKK131093 QUD131093:QUG131093 RDZ131093:REC131093 RNV131093:RNY131093 RXR131093:RXU131093 SHN131093:SHQ131093 SRJ131093:SRM131093 TBF131093:TBI131093 TLB131093:TLE131093 TUX131093:TVA131093 UET131093:UEW131093 UOP131093:UOS131093 UYL131093:UYO131093 VIH131093:VIK131093 VSD131093:VSG131093 WBZ131093:WCC131093 WLV131093:WLY131093 WVR131093:WVU131093 J196629:O196629 JF196629:JI196629 TB196629:TE196629 ACX196629:ADA196629 AMT196629:AMW196629 AWP196629:AWS196629 BGL196629:BGO196629 BQH196629:BQK196629 CAD196629:CAG196629 CJZ196629:CKC196629 CTV196629:CTY196629 DDR196629:DDU196629 DNN196629:DNQ196629 DXJ196629:DXM196629 EHF196629:EHI196629 ERB196629:ERE196629 FAX196629:FBA196629 FKT196629:FKW196629 FUP196629:FUS196629 GEL196629:GEO196629 GOH196629:GOK196629 GYD196629:GYG196629 HHZ196629:HIC196629 HRV196629:HRY196629 IBR196629:IBU196629 ILN196629:ILQ196629 IVJ196629:IVM196629 JFF196629:JFI196629 JPB196629:JPE196629 JYX196629:JZA196629 KIT196629:KIW196629 KSP196629:KSS196629 LCL196629:LCO196629 LMH196629:LMK196629 LWD196629:LWG196629 MFZ196629:MGC196629 MPV196629:MPY196629 MZR196629:MZU196629 NJN196629:NJQ196629 NTJ196629:NTM196629 ODF196629:ODI196629 ONB196629:ONE196629 OWX196629:OXA196629 PGT196629:PGW196629 PQP196629:PQS196629 QAL196629:QAO196629 QKH196629:QKK196629 QUD196629:QUG196629 RDZ196629:REC196629 RNV196629:RNY196629 RXR196629:RXU196629 SHN196629:SHQ196629 SRJ196629:SRM196629 TBF196629:TBI196629 TLB196629:TLE196629 TUX196629:TVA196629 UET196629:UEW196629 UOP196629:UOS196629 UYL196629:UYO196629 VIH196629:VIK196629 VSD196629:VSG196629 WBZ196629:WCC196629 WLV196629:WLY196629 WVR196629:WVU196629 J262165:O262165 JF262165:JI262165 TB262165:TE262165 ACX262165:ADA262165 AMT262165:AMW262165 AWP262165:AWS262165 BGL262165:BGO262165 BQH262165:BQK262165 CAD262165:CAG262165 CJZ262165:CKC262165 CTV262165:CTY262165 DDR262165:DDU262165 DNN262165:DNQ262165 DXJ262165:DXM262165 EHF262165:EHI262165 ERB262165:ERE262165 FAX262165:FBA262165 FKT262165:FKW262165 FUP262165:FUS262165 GEL262165:GEO262165 GOH262165:GOK262165 GYD262165:GYG262165 HHZ262165:HIC262165 HRV262165:HRY262165 IBR262165:IBU262165 ILN262165:ILQ262165 IVJ262165:IVM262165 JFF262165:JFI262165 JPB262165:JPE262165 JYX262165:JZA262165 KIT262165:KIW262165 KSP262165:KSS262165 LCL262165:LCO262165 LMH262165:LMK262165 LWD262165:LWG262165 MFZ262165:MGC262165 MPV262165:MPY262165 MZR262165:MZU262165 NJN262165:NJQ262165 NTJ262165:NTM262165 ODF262165:ODI262165 ONB262165:ONE262165 OWX262165:OXA262165 PGT262165:PGW262165 PQP262165:PQS262165 QAL262165:QAO262165 QKH262165:QKK262165 QUD262165:QUG262165 RDZ262165:REC262165 RNV262165:RNY262165 RXR262165:RXU262165 SHN262165:SHQ262165 SRJ262165:SRM262165 TBF262165:TBI262165 TLB262165:TLE262165 TUX262165:TVA262165 UET262165:UEW262165 UOP262165:UOS262165 UYL262165:UYO262165 VIH262165:VIK262165 VSD262165:VSG262165 WBZ262165:WCC262165 WLV262165:WLY262165 WVR262165:WVU262165 J327701:O327701 JF327701:JI327701 TB327701:TE327701 ACX327701:ADA327701 AMT327701:AMW327701 AWP327701:AWS327701 BGL327701:BGO327701 BQH327701:BQK327701 CAD327701:CAG327701 CJZ327701:CKC327701 CTV327701:CTY327701 DDR327701:DDU327701 DNN327701:DNQ327701 DXJ327701:DXM327701 EHF327701:EHI327701 ERB327701:ERE327701 FAX327701:FBA327701 FKT327701:FKW327701 FUP327701:FUS327701 GEL327701:GEO327701 GOH327701:GOK327701 GYD327701:GYG327701 HHZ327701:HIC327701 HRV327701:HRY327701 IBR327701:IBU327701 ILN327701:ILQ327701 IVJ327701:IVM327701 JFF327701:JFI327701 JPB327701:JPE327701 JYX327701:JZA327701 KIT327701:KIW327701 KSP327701:KSS327701 LCL327701:LCO327701 LMH327701:LMK327701 LWD327701:LWG327701 MFZ327701:MGC327701 MPV327701:MPY327701 MZR327701:MZU327701 NJN327701:NJQ327701 NTJ327701:NTM327701 ODF327701:ODI327701 ONB327701:ONE327701 OWX327701:OXA327701 PGT327701:PGW327701 PQP327701:PQS327701 QAL327701:QAO327701 QKH327701:QKK327701 QUD327701:QUG327701 RDZ327701:REC327701 RNV327701:RNY327701 RXR327701:RXU327701 SHN327701:SHQ327701 SRJ327701:SRM327701 TBF327701:TBI327701 TLB327701:TLE327701 TUX327701:TVA327701 UET327701:UEW327701 UOP327701:UOS327701 UYL327701:UYO327701 VIH327701:VIK327701 VSD327701:VSG327701 WBZ327701:WCC327701 WLV327701:WLY327701 WVR327701:WVU327701 J393237:O393237 JF393237:JI393237 TB393237:TE393237 ACX393237:ADA393237 AMT393237:AMW393237 AWP393237:AWS393237 BGL393237:BGO393237 BQH393237:BQK393237 CAD393237:CAG393237 CJZ393237:CKC393237 CTV393237:CTY393237 DDR393237:DDU393237 DNN393237:DNQ393237 DXJ393237:DXM393237 EHF393237:EHI393237 ERB393237:ERE393237 FAX393237:FBA393237 FKT393237:FKW393237 FUP393237:FUS393237 GEL393237:GEO393237 GOH393237:GOK393237 GYD393237:GYG393237 HHZ393237:HIC393237 HRV393237:HRY393237 IBR393237:IBU393237 ILN393237:ILQ393237 IVJ393237:IVM393237 JFF393237:JFI393237 JPB393237:JPE393237 JYX393237:JZA393237 KIT393237:KIW393237 KSP393237:KSS393237 LCL393237:LCO393237 LMH393237:LMK393237 LWD393237:LWG393237 MFZ393237:MGC393237 MPV393237:MPY393237 MZR393237:MZU393237 NJN393237:NJQ393237 NTJ393237:NTM393237 ODF393237:ODI393237 ONB393237:ONE393237 OWX393237:OXA393237 PGT393237:PGW393237 PQP393237:PQS393237 QAL393237:QAO393237 QKH393237:QKK393237 QUD393237:QUG393237 RDZ393237:REC393237 RNV393237:RNY393237 RXR393237:RXU393237 SHN393237:SHQ393237 SRJ393237:SRM393237 TBF393237:TBI393237 TLB393237:TLE393237 TUX393237:TVA393237 UET393237:UEW393237 UOP393237:UOS393237 UYL393237:UYO393237 VIH393237:VIK393237 VSD393237:VSG393237 WBZ393237:WCC393237 WLV393237:WLY393237 WVR393237:WVU393237 J458773:O458773 JF458773:JI458773 TB458773:TE458773 ACX458773:ADA458773 AMT458773:AMW458773 AWP458773:AWS458773 BGL458773:BGO458773 BQH458773:BQK458773 CAD458773:CAG458773 CJZ458773:CKC458773 CTV458773:CTY458773 DDR458773:DDU458773 DNN458773:DNQ458773 DXJ458773:DXM458773 EHF458773:EHI458773 ERB458773:ERE458773 FAX458773:FBA458773 FKT458773:FKW458773 FUP458773:FUS458773 GEL458773:GEO458773 GOH458773:GOK458773 GYD458773:GYG458773 HHZ458773:HIC458773 HRV458773:HRY458773 IBR458773:IBU458773 ILN458773:ILQ458773 IVJ458773:IVM458773 JFF458773:JFI458773 JPB458773:JPE458773 JYX458773:JZA458773 KIT458773:KIW458773 KSP458773:KSS458773 LCL458773:LCO458773 LMH458773:LMK458773 LWD458773:LWG458773 MFZ458773:MGC458773 MPV458773:MPY458773 MZR458773:MZU458773 NJN458773:NJQ458773 NTJ458773:NTM458773 ODF458773:ODI458773 ONB458773:ONE458773 OWX458773:OXA458773 PGT458773:PGW458773 PQP458773:PQS458773 QAL458773:QAO458773 QKH458773:QKK458773 QUD458773:QUG458773 RDZ458773:REC458773 RNV458773:RNY458773 RXR458773:RXU458773 SHN458773:SHQ458773 SRJ458773:SRM458773 TBF458773:TBI458773 TLB458773:TLE458773 TUX458773:TVA458773 UET458773:UEW458773 UOP458773:UOS458773 UYL458773:UYO458773 VIH458773:VIK458773 VSD458773:VSG458773 WBZ458773:WCC458773 WLV458773:WLY458773 WVR458773:WVU458773 J524309:O524309 JF524309:JI524309 TB524309:TE524309 ACX524309:ADA524309 AMT524309:AMW524309 AWP524309:AWS524309 BGL524309:BGO524309 BQH524309:BQK524309 CAD524309:CAG524309 CJZ524309:CKC524309 CTV524309:CTY524309 DDR524309:DDU524309 DNN524309:DNQ524309 DXJ524309:DXM524309 EHF524309:EHI524309 ERB524309:ERE524309 FAX524309:FBA524309 FKT524309:FKW524309 FUP524309:FUS524309 GEL524309:GEO524309 GOH524309:GOK524309 GYD524309:GYG524309 HHZ524309:HIC524309 HRV524309:HRY524309 IBR524309:IBU524309 ILN524309:ILQ524309 IVJ524309:IVM524309 JFF524309:JFI524309 JPB524309:JPE524309 JYX524309:JZA524309 KIT524309:KIW524309 KSP524309:KSS524309 LCL524309:LCO524309 LMH524309:LMK524309 LWD524309:LWG524309 MFZ524309:MGC524309 MPV524309:MPY524309 MZR524309:MZU524309 NJN524309:NJQ524309 NTJ524309:NTM524309 ODF524309:ODI524309 ONB524309:ONE524309 OWX524309:OXA524309 PGT524309:PGW524309 PQP524309:PQS524309 QAL524309:QAO524309 QKH524309:QKK524309 QUD524309:QUG524309 RDZ524309:REC524309 RNV524309:RNY524309 RXR524309:RXU524309 SHN524309:SHQ524309 SRJ524309:SRM524309 TBF524309:TBI524309 TLB524309:TLE524309 TUX524309:TVA524309 UET524309:UEW524309 UOP524309:UOS524309 UYL524309:UYO524309 VIH524309:VIK524309 VSD524309:VSG524309 WBZ524309:WCC524309 WLV524309:WLY524309 WVR524309:WVU524309 J589845:O589845 JF589845:JI589845 TB589845:TE589845 ACX589845:ADA589845 AMT589845:AMW589845 AWP589845:AWS589845 BGL589845:BGO589845 BQH589845:BQK589845 CAD589845:CAG589845 CJZ589845:CKC589845 CTV589845:CTY589845 DDR589845:DDU589845 DNN589845:DNQ589845 DXJ589845:DXM589845 EHF589845:EHI589845 ERB589845:ERE589845 FAX589845:FBA589845 FKT589845:FKW589845 FUP589845:FUS589845 GEL589845:GEO589845 GOH589845:GOK589845 GYD589845:GYG589845 HHZ589845:HIC589845 HRV589845:HRY589845 IBR589845:IBU589845 ILN589845:ILQ589845 IVJ589845:IVM589845 JFF589845:JFI589845 JPB589845:JPE589845 JYX589845:JZA589845 KIT589845:KIW589845 KSP589845:KSS589845 LCL589845:LCO589845 LMH589845:LMK589845 LWD589845:LWG589845 MFZ589845:MGC589845 MPV589845:MPY589845 MZR589845:MZU589845 NJN589845:NJQ589845 NTJ589845:NTM589845 ODF589845:ODI589845 ONB589845:ONE589845 OWX589845:OXA589845 PGT589845:PGW589845 PQP589845:PQS589845 QAL589845:QAO589845 QKH589845:QKK589845 QUD589845:QUG589845 RDZ589845:REC589845 RNV589845:RNY589845 RXR589845:RXU589845 SHN589845:SHQ589845 SRJ589845:SRM589845 TBF589845:TBI589845 TLB589845:TLE589845 TUX589845:TVA589845 UET589845:UEW589845 UOP589845:UOS589845 UYL589845:UYO589845 VIH589845:VIK589845 VSD589845:VSG589845 WBZ589845:WCC589845 WLV589845:WLY589845 WVR589845:WVU589845 J655381:O655381 JF655381:JI655381 TB655381:TE655381 ACX655381:ADA655381 AMT655381:AMW655381 AWP655381:AWS655381 BGL655381:BGO655381 BQH655381:BQK655381 CAD655381:CAG655381 CJZ655381:CKC655381 CTV655381:CTY655381 DDR655381:DDU655381 DNN655381:DNQ655381 DXJ655381:DXM655381 EHF655381:EHI655381 ERB655381:ERE655381 FAX655381:FBA655381 FKT655381:FKW655381 FUP655381:FUS655381 GEL655381:GEO655381 GOH655381:GOK655381 GYD655381:GYG655381 HHZ655381:HIC655381 HRV655381:HRY655381 IBR655381:IBU655381 ILN655381:ILQ655381 IVJ655381:IVM655381 JFF655381:JFI655381 JPB655381:JPE655381 JYX655381:JZA655381 KIT655381:KIW655381 KSP655381:KSS655381 LCL655381:LCO655381 LMH655381:LMK655381 LWD655381:LWG655381 MFZ655381:MGC655381 MPV655381:MPY655381 MZR655381:MZU655381 NJN655381:NJQ655381 NTJ655381:NTM655381 ODF655381:ODI655381 ONB655381:ONE655381 OWX655381:OXA655381 PGT655381:PGW655381 PQP655381:PQS655381 QAL655381:QAO655381 QKH655381:QKK655381 QUD655381:QUG655381 RDZ655381:REC655381 RNV655381:RNY655381 RXR655381:RXU655381 SHN655381:SHQ655381 SRJ655381:SRM655381 TBF655381:TBI655381 TLB655381:TLE655381 TUX655381:TVA655381 UET655381:UEW655381 UOP655381:UOS655381 UYL655381:UYO655381 VIH655381:VIK655381 VSD655381:VSG655381 WBZ655381:WCC655381 WLV655381:WLY655381 WVR655381:WVU655381 J720917:O720917 JF720917:JI720917 TB720917:TE720917 ACX720917:ADA720917 AMT720917:AMW720917 AWP720917:AWS720917 BGL720917:BGO720917 BQH720917:BQK720917 CAD720917:CAG720917 CJZ720917:CKC720917 CTV720917:CTY720917 DDR720917:DDU720917 DNN720917:DNQ720917 DXJ720917:DXM720917 EHF720917:EHI720917 ERB720917:ERE720917 FAX720917:FBA720917 FKT720917:FKW720917 FUP720917:FUS720917 GEL720917:GEO720917 GOH720917:GOK720917 GYD720917:GYG720917 HHZ720917:HIC720917 HRV720917:HRY720917 IBR720917:IBU720917 ILN720917:ILQ720917 IVJ720917:IVM720917 JFF720917:JFI720917 JPB720917:JPE720917 JYX720917:JZA720917 KIT720917:KIW720917 KSP720917:KSS720917 LCL720917:LCO720917 LMH720917:LMK720917 LWD720917:LWG720917 MFZ720917:MGC720917 MPV720917:MPY720917 MZR720917:MZU720917 NJN720917:NJQ720917 NTJ720917:NTM720917 ODF720917:ODI720917 ONB720917:ONE720917 OWX720917:OXA720917 PGT720917:PGW720917 PQP720917:PQS720917 QAL720917:QAO720917 QKH720917:QKK720917 QUD720917:QUG720917 RDZ720917:REC720917 RNV720917:RNY720917 RXR720917:RXU720917 SHN720917:SHQ720917 SRJ720917:SRM720917 TBF720917:TBI720917 TLB720917:TLE720917 TUX720917:TVA720917 UET720917:UEW720917 UOP720917:UOS720917 UYL720917:UYO720917 VIH720917:VIK720917 VSD720917:VSG720917 WBZ720917:WCC720917 WLV720917:WLY720917 WVR720917:WVU720917 J786453:O786453 JF786453:JI786453 TB786453:TE786453 ACX786453:ADA786453 AMT786453:AMW786453 AWP786453:AWS786453 BGL786453:BGO786453 BQH786453:BQK786453 CAD786453:CAG786453 CJZ786453:CKC786453 CTV786453:CTY786453 DDR786453:DDU786453 DNN786453:DNQ786453 DXJ786453:DXM786453 EHF786453:EHI786453 ERB786453:ERE786453 FAX786453:FBA786453 FKT786453:FKW786453 FUP786453:FUS786453 GEL786453:GEO786453 GOH786453:GOK786453 GYD786453:GYG786453 HHZ786453:HIC786453 HRV786453:HRY786453 IBR786453:IBU786453 ILN786453:ILQ786453 IVJ786453:IVM786453 JFF786453:JFI786453 JPB786453:JPE786453 JYX786453:JZA786453 KIT786453:KIW786453 KSP786453:KSS786453 LCL786453:LCO786453 LMH786453:LMK786453 LWD786453:LWG786453 MFZ786453:MGC786453 MPV786453:MPY786453 MZR786453:MZU786453 NJN786453:NJQ786453 NTJ786453:NTM786453 ODF786453:ODI786453 ONB786453:ONE786453 OWX786453:OXA786453 PGT786453:PGW786453 PQP786453:PQS786453 QAL786453:QAO786453 QKH786453:QKK786453 QUD786453:QUG786453 RDZ786453:REC786453 RNV786453:RNY786453 RXR786453:RXU786453 SHN786453:SHQ786453 SRJ786453:SRM786453 TBF786453:TBI786453 TLB786453:TLE786453 TUX786453:TVA786453 UET786453:UEW786453 UOP786453:UOS786453 UYL786453:UYO786453 VIH786453:VIK786453 VSD786453:VSG786453 WBZ786453:WCC786453 WLV786453:WLY786453 WVR786453:WVU786453 J851989:O851989 JF851989:JI851989 TB851989:TE851989 ACX851989:ADA851989 AMT851989:AMW851989 AWP851989:AWS851989 BGL851989:BGO851989 BQH851989:BQK851989 CAD851989:CAG851989 CJZ851989:CKC851989 CTV851989:CTY851989 DDR851989:DDU851989 DNN851989:DNQ851989 DXJ851989:DXM851989 EHF851989:EHI851989 ERB851989:ERE851989 FAX851989:FBA851989 FKT851989:FKW851989 FUP851989:FUS851989 GEL851989:GEO851989 GOH851989:GOK851989 GYD851989:GYG851989 HHZ851989:HIC851989 HRV851989:HRY851989 IBR851989:IBU851989 ILN851989:ILQ851989 IVJ851989:IVM851989 JFF851989:JFI851989 JPB851989:JPE851989 JYX851989:JZA851989 KIT851989:KIW851989 KSP851989:KSS851989 LCL851989:LCO851989 LMH851989:LMK851989 LWD851989:LWG851989 MFZ851989:MGC851989 MPV851989:MPY851989 MZR851989:MZU851989 NJN851989:NJQ851989 NTJ851989:NTM851989 ODF851989:ODI851989 ONB851989:ONE851989 OWX851989:OXA851989 PGT851989:PGW851989 PQP851989:PQS851989 QAL851989:QAO851989 QKH851989:QKK851989 QUD851989:QUG851989 RDZ851989:REC851989 RNV851989:RNY851989 RXR851989:RXU851989 SHN851989:SHQ851989 SRJ851989:SRM851989 TBF851989:TBI851989 TLB851989:TLE851989 TUX851989:TVA851989 UET851989:UEW851989 UOP851989:UOS851989 UYL851989:UYO851989 VIH851989:VIK851989 VSD851989:VSG851989 WBZ851989:WCC851989 WLV851989:WLY851989 WVR851989:WVU851989 J917525:O917525 JF917525:JI917525 TB917525:TE917525 ACX917525:ADA917525 AMT917525:AMW917525 AWP917525:AWS917525 BGL917525:BGO917525 BQH917525:BQK917525 CAD917525:CAG917525 CJZ917525:CKC917525 CTV917525:CTY917525 DDR917525:DDU917525 DNN917525:DNQ917525 DXJ917525:DXM917525 EHF917525:EHI917525 ERB917525:ERE917525 FAX917525:FBA917525 FKT917525:FKW917525 FUP917525:FUS917525 GEL917525:GEO917525 GOH917525:GOK917525 GYD917525:GYG917525 HHZ917525:HIC917525 HRV917525:HRY917525 IBR917525:IBU917525 ILN917525:ILQ917525 IVJ917525:IVM917525 JFF917525:JFI917525 JPB917525:JPE917525 JYX917525:JZA917525 KIT917525:KIW917525 KSP917525:KSS917525 LCL917525:LCO917525 LMH917525:LMK917525 LWD917525:LWG917525 MFZ917525:MGC917525 MPV917525:MPY917525 MZR917525:MZU917525 NJN917525:NJQ917525 NTJ917525:NTM917525 ODF917525:ODI917525 ONB917525:ONE917525 OWX917525:OXA917525 PGT917525:PGW917525 PQP917525:PQS917525 QAL917525:QAO917525 QKH917525:QKK917525 QUD917525:QUG917525 RDZ917525:REC917525 RNV917525:RNY917525 RXR917525:RXU917525 SHN917525:SHQ917525 SRJ917525:SRM917525 TBF917525:TBI917525 TLB917525:TLE917525 TUX917525:TVA917525 UET917525:UEW917525 UOP917525:UOS917525 UYL917525:UYO917525 VIH917525:VIK917525 VSD917525:VSG917525 WBZ917525:WCC917525 WLV917525:WLY917525 WVR917525:WVU917525 J983061:O983061 JF983061:JI983061 TB983061:TE983061 ACX983061:ADA983061 AMT983061:AMW983061 AWP983061:AWS983061 BGL983061:BGO983061 BQH983061:BQK983061 CAD983061:CAG983061 CJZ983061:CKC983061 CTV983061:CTY983061 DDR983061:DDU983061 DNN983061:DNQ983061 DXJ983061:DXM983061 EHF983061:EHI983061 ERB983061:ERE983061 FAX983061:FBA983061 FKT983061:FKW983061 FUP983061:FUS983061 GEL983061:GEO983061 GOH983061:GOK983061 GYD983061:GYG983061 HHZ983061:HIC983061 HRV983061:HRY983061 IBR983061:IBU983061 ILN983061:ILQ983061 IVJ983061:IVM983061 JFF983061:JFI983061 JPB983061:JPE983061 JYX983061:JZA983061 KIT983061:KIW983061 KSP983061:KSS983061 LCL983061:LCO983061 LMH983061:LMK983061 LWD983061:LWG983061 MFZ983061:MGC983061 MPV983061:MPY983061 MZR983061:MZU983061 NJN983061:NJQ983061 NTJ983061:NTM983061 ODF983061:ODI983061 ONB983061:ONE983061 OWX983061:OXA983061 PGT983061:PGW983061 PQP983061:PQS983061 QAL983061:QAO983061 QKH983061:QKK983061 QUD983061:QUG983061 RDZ983061:REC983061 RNV983061:RNY983061 RXR983061:RXU983061 SHN983061:SHQ983061 SRJ983061:SRM983061 TBF983061:TBI983061 TLB983061:TLE983061 TUX983061:TVA983061 UET983061:UEW983061 UOP983061:UOS983061 UYL983061:UYO983061 VIH983061:VIK983061 VSD983061:VSG983061 WBZ983061:WCC983061 WLV983061:WLY983061 WVR983061:WVU983061 AMT18:AMW18 C65546:F65546 IZ65549:JC65549 SV65549:SY65549 ACR65549:ACU65549 AMN65549:AMQ65549 AWJ65549:AWM65549 BGF65549:BGI65549 BQB65549:BQE65549 BZX65549:CAA65549 CJT65549:CJW65549 CTP65549:CTS65549 DDL65549:DDO65549 DNH65549:DNK65549 DXD65549:DXG65549 EGZ65549:EHC65549 EQV65549:EQY65549 FAR65549:FAU65549 FKN65549:FKQ65549 FUJ65549:FUM65549 GEF65549:GEI65549 GOB65549:GOE65549 GXX65549:GYA65549 HHT65549:HHW65549 HRP65549:HRS65549 IBL65549:IBO65549 ILH65549:ILK65549 IVD65549:IVG65549 JEZ65549:JFC65549 JOV65549:JOY65549 JYR65549:JYU65549 KIN65549:KIQ65549 KSJ65549:KSM65549 LCF65549:LCI65549 LMB65549:LME65549 LVX65549:LWA65549 MFT65549:MFW65549 MPP65549:MPS65549 MZL65549:MZO65549 NJH65549:NJK65549 NTD65549:NTG65549 OCZ65549:ODC65549 OMV65549:OMY65549 OWR65549:OWU65549 PGN65549:PGQ65549 PQJ65549:PQM65549 QAF65549:QAI65549 QKB65549:QKE65549 QTX65549:QUA65549 RDT65549:RDW65549 RNP65549:RNS65549 RXL65549:RXO65549 SHH65549:SHK65549 SRD65549:SRG65549 TAZ65549:TBC65549 TKV65549:TKY65549 TUR65549:TUU65549 UEN65549:UEQ65549 UOJ65549:UOM65549 UYF65549:UYI65549 VIB65549:VIE65549 VRX65549:VSA65549 WBT65549:WBW65549 WLP65549:WLS65549 WVL65549:WVO65549 C131082:F131082 IZ131085:JC131085 SV131085:SY131085 ACR131085:ACU131085 AMN131085:AMQ131085 AWJ131085:AWM131085 BGF131085:BGI131085 BQB131085:BQE131085 BZX131085:CAA131085 CJT131085:CJW131085 CTP131085:CTS131085 DDL131085:DDO131085 DNH131085:DNK131085 DXD131085:DXG131085 EGZ131085:EHC131085 EQV131085:EQY131085 FAR131085:FAU131085 FKN131085:FKQ131085 FUJ131085:FUM131085 GEF131085:GEI131085 GOB131085:GOE131085 GXX131085:GYA131085 HHT131085:HHW131085 HRP131085:HRS131085 IBL131085:IBO131085 ILH131085:ILK131085 IVD131085:IVG131085 JEZ131085:JFC131085 JOV131085:JOY131085 JYR131085:JYU131085 KIN131085:KIQ131085 KSJ131085:KSM131085 LCF131085:LCI131085 LMB131085:LME131085 LVX131085:LWA131085 MFT131085:MFW131085 MPP131085:MPS131085 MZL131085:MZO131085 NJH131085:NJK131085 NTD131085:NTG131085 OCZ131085:ODC131085 OMV131085:OMY131085 OWR131085:OWU131085 PGN131085:PGQ131085 PQJ131085:PQM131085 QAF131085:QAI131085 QKB131085:QKE131085 QTX131085:QUA131085 RDT131085:RDW131085 RNP131085:RNS131085 RXL131085:RXO131085 SHH131085:SHK131085 SRD131085:SRG131085 TAZ131085:TBC131085 TKV131085:TKY131085 TUR131085:TUU131085 UEN131085:UEQ131085 UOJ131085:UOM131085 UYF131085:UYI131085 VIB131085:VIE131085 VRX131085:VSA131085 WBT131085:WBW131085 WLP131085:WLS131085 WVL131085:WVO131085 C196618:F196618 IZ196621:JC196621 SV196621:SY196621 ACR196621:ACU196621 AMN196621:AMQ196621 AWJ196621:AWM196621 BGF196621:BGI196621 BQB196621:BQE196621 BZX196621:CAA196621 CJT196621:CJW196621 CTP196621:CTS196621 DDL196621:DDO196621 DNH196621:DNK196621 DXD196621:DXG196621 EGZ196621:EHC196621 EQV196621:EQY196621 FAR196621:FAU196621 FKN196621:FKQ196621 FUJ196621:FUM196621 GEF196621:GEI196621 GOB196621:GOE196621 GXX196621:GYA196621 HHT196621:HHW196621 HRP196621:HRS196621 IBL196621:IBO196621 ILH196621:ILK196621 IVD196621:IVG196621 JEZ196621:JFC196621 JOV196621:JOY196621 JYR196621:JYU196621 KIN196621:KIQ196621 KSJ196621:KSM196621 LCF196621:LCI196621 LMB196621:LME196621 LVX196621:LWA196621 MFT196621:MFW196621 MPP196621:MPS196621 MZL196621:MZO196621 NJH196621:NJK196621 NTD196621:NTG196621 OCZ196621:ODC196621 OMV196621:OMY196621 OWR196621:OWU196621 PGN196621:PGQ196621 PQJ196621:PQM196621 QAF196621:QAI196621 QKB196621:QKE196621 QTX196621:QUA196621 RDT196621:RDW196621 RNP196621:RNS196621 RXL196621:RXO196621 SHH196621:SHK196621 SRD196621:SRG196621 TAZ196621:TBC196621 TKV196621:TKY196621 TUR196621:TUU196621 UEN196621:UEQ196621 UOJ196621:UOM196621 UYF196621:UYI196621 VIB196621:VIE196621 VRX196621:VSA196621 WBT196621:WBW196621 WLP196621:WLS196621 WVL196621:WVO196621 C262154:F262154 IZ262157:JC262157 SV262157:SY262157 ACR262157:ACU262157 AMN262157:AMQ262157 AWJ262157:AWM262157 BGF262157:BGI262157 BQB262157:BQE262157 BZX262157:CAA262157 CJT262157:CJW262157 CTP262157:CTS262157 DDL262157:DDO262157 DNH262157:DNK262157 DXD262157:DXG262157 EGZ262157:EHC262157 EQV262157:EQY262157 FAR262157:FAU262157 FKN262157:FKQ262157 FUJ262157:FUM262157 GEF262157:GEI262157 GOB262157:GOE262157 GXX262157:GYA262157 HHT262157:HHW262157 HRP262157:HRS262157 IBL262157:IBO262157 ILH262157:ILK262157 IVD262157:IVG262157 JEZ262157:JFC262157 JOV262157:JOY262157 JYR262157:JYU262157 KIN262157:KIQ262157 KSJ262157:KSM262157 LCF262157:LCI262157 LMB262157:LME262157 LVX262157:LWA262157 MFT262157:MFW262157 MPP262157:MPS262157 MZL262157:MZO262157 NJH262157:NJK262157 NTD262157:NTG262157 OCZ262157:ODC262157 OMV262157:OMY262157 OWR262157:OWU262157 PGN262157:PGQ262157 PQJ262157:PQM262157 QAF262157:QAI262157 QKB262157:QKE262157 QTX262157:QUA262157 RDT262157:RDW262157 RNP262157:RNS262157 RXL262157:RXO262157 SHH262157:SHK262157 SRD262157:SRG262157 TAZ262157:TBC262157 TKV262157:TKY262157 TUR262157:TUU262157 UEN262157:UEQ262157 UOJ262157:UOM262157 UYF262157:UYI262157 VIB262157:VIE262157 VRX262157:VSA262157 WBT262157:WBW262157 WLP262157:WLS262157 WVL262157:WVO262157 C327690:F327690 IZ327693:JC327693 SV327693:SY327693 ACR327693:ACU327693 AMN327693:AMQ327693 AWJ327693:AWM327693 BGF327693:BGI327693 BQB327693:BQE327693 BZX327693:CAA327693 CJT327693:CJW327693 CTP327693:CTS327693 DDL327693:DDO327693 DNH327693:DNK327693 DXD327693:DXG327693 EGZ327693:EHC327693 EQV327693:EQY327693 FAR327693:FAU327693 FKN327693:FKQ327693 FUJ327693:FUM327693 GEF327693:GEI327693 GOB327693:GOE327693 GXX327693:GYA327693 HHT327693:HHW327693 HRP327693:HRS327693 IBL327693:IBO327693 ILH327693:ILK327693 IVD327693:IVG327693 JEZ327693:JFC327693 JOV327693:JOY327693 JYR327693:JYU327693 KIN327693:KIQ327693 KSJ327693:KSM327693 LCF327693:LCI327693 LMB327693:LME327693 LVX327693:LWA327693 MFT327693:MFW327693 MPP327693:MPS327693 MZL327693:MZO327693 NJH327693:NJK327693 NTD327693:NTG327693 OCZ327693:ODC327693 OMV327693:OMY327693 OWR327693:OWU327693 PGN327693:PGQ327693 PQJ327693:PQM327693 QAF327693:QAI327693 QKB327693:QKE327693 QTX327693:QUA327693 RDT327693:RDW327693 RNP327693:RNS327693 RXL327693:RXO327693 SHH327693:SHK327693 SRD327693:SRG327693 TAZ327693:TBC327693 TKV327693:TKY327693 TUR327693:TUU327693 UEN327693:UEQ327693 UOJ327693:UOM327693 UYF327693:UYI327693 VIB327693:VIE327693 VRX327693:VSA327693 WBT327693:WBW327693 WLP327693:WLS327693 WVL327693:WVO327693 C393226:F393226 IZ393229:JC393229 SV393229:SY393229 ACR393229:ACU393229 AMN393229:AMQ393229 AWJ393229:AWM393229 BGF393229:BGI393229 BQB393229:BQE393229 BZX393229:CAA393229 CJT393229:CJW393229 CTP393229:CTS393229 DDL393229:DDO393229 DNH393229:DNK393229 DXD393229:DXG393229 EGZ393229:EHC393229 EQV393229:EQY393229 FAR393229:FAU393229 FKN393229:FKQ393229 FUJ393229:FUM393229 GEF393229:GEI393229 GOB393229:GOE393229 GXX393229:GYA393229 HHT393229:HHW393229 HRP393229:HRS393229 IBL393229:IBO393229 ILH393229:ILK393229 IVD393229:IVG393229 JEZ393229:JFC393229 JOV393229:JOY393229 JYR393229:JYU393229 KIN393229:KIQ393229 KSJ393229:KSM393229 LCF393229:LCI393229 LMB393229:LME393229 LVX393229:LWA393229 MFT393229:MFW393229 MPP393229:MPS393229 MZL393229:MZO393229 NJH393229:NJK393229 NTD393229:NTG393229 OCZ393229:ODC393229 OMV393229:OMY393229 OWR393229:OWU393229 PGN393229:PGQ393229 PQJ393229:PQM393229 QAF393229:QAI393229 QKB393229:QKE393229 QTX393229:QUA393229 RDT393229:RDW393229 RNP393229:RNS393229 RXL393229:RXO393229 SHH393229:SHK393229 SRD393229:SRG393229 TAZ393229:TBC393229 TKV393229:TKY393229 TUR393229:TUU393229 UEN393229:UEQ393229 UOJ393229:UOM393229 UYF393229:UYI393229 VIB393229:VIE393229 VRX393229:VSA393229 WBT393229:WBW393229 WLP393229:WLS393229 WVL393229:WVO393229 C458762:F458762 IZ458765:JC458765 SV458765:SY458765 ACR458765:ACU458765 AMN458765:AMQ458765 AWJ458765:AWM458765 BGF458765:BGI458765 BQB458765:BQE458765 BZX458765:CAA458765 CJT458765:CJW458765 CTP458765:CTS458765 DDL458765:DDO458765 DNH458765:DNK458765 DXD458765:DXG458765 EGZ458765:EHC458765 EQV458765:EQY458765 FAR458765:FAU458765 FKN458765:FKQ458765 FUJ458765:FUM458765 GEF458765:GEI458765 GOB458765:GOE458765 GXX458765:GYA458765 HHT458765:HHW458765 HRP458765:HRS458765 IBL458765:IBO458765 ILH458765:ILK458765 IVD458765:IVG458765 JEZ458765:JFC458765 JOV458765:JOY458765 JYR458765:JYU458765 KIN458765:KIQ458765 KSJ458765:KSM458765 LCF458765:LCI458765 LMB458765:LME458765 LVX458765:LWA458765 MFT458765:MFW458765 MPP458765:MPS458765 MZL458765:MZO458765 NJH458765:NJK458765 NTD458765:NTG458765 OCZ458765:ODC458765 OMV458765:OMY458765 OWR458765:OWU458765 PGN458765:PGQ458765 PQJ458765:PQM458765 QAF458765:QAI458765 QKB458765:QKE458765 QTX458765:QUA458765 RDT458765:RDW458765 RNP458765:RNS458765 RXL458765:RXO458765 SHH458765:SHK458765 SRD458765:SRG458765 TAZ458765:TBC458765 TKV458765:TKY458765 TUR458765:TUU458765 UEN458765:UEQ458765 UOJ458765:UOM458765 UYF458765:UYI458765 VIB458765:VIE458765 VRX458765:VSA458765 WBT458765:WBW458765 WLP458765:WLS458765 WVL458765:WVO458765 C524298:F524298 IZ524301:JC524301 SV524301:SY524301 ACR524301:ACU524301 AMN524301:AMQ524301 AWJ524301:AWM524301 BGF524301:BGI524301 BQB524301:BQE524301 BZX524301:CAA524301 CJT524301:CJW524301 CTP524301:CTS524301 DDL524301:DDO524301 DNH524301:DNK524301 DXD524301:DXG524301 EGZ524301:EHC524301 EQV524301:EQY524301 FAR524301:FAU524301 FKN524301:FKQ524301 FUJ524301:FUM524301 GEF524301:GEI524301 GOB524301:GOE524301 GXX524301:GYA524301 HHT524301:HHW524301 HRP524301:HRS524301 IBL524301:IBO524301 ILH524301:ILK524301 IVD524301:IVG524301 JEZ524301:JFC524301 JOV524301:JOY524301 JYR524301:JYU524301 KIN524301:KIQ524301 KSJ524301:KSM524301 LCF524301:LCI524301 LMB524301:LME524301 LVX524301:LWA524301 MFT524301:MFW524301 MPP524301:MPS524301 MZL524301:MZO524301 NJH524301:NJK524301 NTD524301:NTG524301 OCZ524301:ODC524301 OMV524301:OMY524301 OWR524301:OWU524301 PGN524301:PGQ524301 PQJ524301:PQM524301 QAF524301:QAI524301 QKB524301:QKE524301 QTX524301:QUA524301 RDT524301:RDW524301 RNP524301:RNS524301 RXL524301:RXO524301 SHH524301:SHK524301 SRD524301:SRG524301 TAZ524301:TBC524301 TKV524301:TKY524301 TUR524301:TUU524301 UEN524301:UEQ524301 UOJ524301:UOM524301 UYF524301:UYI524301 VIB524301:VIE524301 VRX524301:VSA524301 WBT524301:WBW524301 WLP524301:WLS524301 WVL524301:WVO524301 C589834:F589834 IZ589837:JC589837 SV589837:SY589837 ACR589837:ACU589837 AMN589837:AMQ589837 AWJ589837:AWM589837 BGF589837:BGI589837 BQB589837:BQE589837 BZX589837:CAA589837 CJT589837:CJW589837 CTP589837:CTS589837 DDL589837:DDO589837 DNH589837:DNK589837 DXD589837:DXG589837 EGZ589837:EHC589837 EQV589837:EQY589837 FAR589837:FAU589837 FKN589837:FKQ589837 FUJ589837:FUM589837 GEF589837:GEI589837 GOB589837:GOE589837 GXX589837:GYA589837 HHT589837:HHW589837 HRP589837:HRS589837 IBL589837:IBO589837 ILH589837:ILK589837 IVD589837:IVG589837 JEZ589837:JFC589837 JOV589837:JOY589837 JYR589837:JYU589837 KIN589837:KIQ589837 KSJ589837:KSM589837 LCF589837:LCI589837 LMB589837:LME589837 LVX589837:LWA589837 MFT589837:MFW589837 MPP589837:MPS589837 MZL589837:MZO589837 NJH589837:NJK589837 NTD589837:NTG589837 OCZ589837:ODC589837 OMV589837:OMY589837 OWR589837:OWU589837 PGN589837:PGQ589837 PQJ589837:PQM589837 QAF589837:QAI589837 QKB589837:QKE589837 QTX589837:QUA589837 RDT589837:RDW589837 RNP589837:RNS589837 RXL589837:RXO589837 SHH589837:SHK589837 SRD589837:SRG589837 TAZ589837:TBC589837 TKV589837:TKY589837 TUR589837:TUU589837 UEN589837:UEQ589837 UOJ589837:UOM589837 UYF589837:UYI589837 VIB589837:VIE589837 VRX589837:VSA589837 WBT589837:WBW589837 WLP589837:WLS589837 WVL589837:WVO589837 C655370:F655370 IZ655373:JC655373 SV655373:SY655373 ACR655373:ACU655373 AMN655373:AMQ655373 AWJ655373:AWM655373 BGF655373:BGI655373 BQB655373:BQE655373 BZX655373:CAA655373 CJT655373:CJW655373 CTP655373:CTS655373 DDL655373:DDO655373 DNH655373:DNK655373 DXD655373:DXG655373 EGZ655373:EHC655373 EQV655373:EQY655373 FAR655373:FAU655373 FKN655373:FKQ655373 FUJ655373:FUM655373 GEF655373:GEI655373 GOB655373:GOE655373 GXX655373:GYA655373 HHT655373:HHW655373 HRP655373:HRS655373 IBL655373:IBO655373 ILH655373:ILK655373 IVD655373:IVG655373 JEZ655373:JFC655373 JOV655373:JOY655373 JYR655373:JYU655373 KIN655373:KIQ655373 KSJ655373:KSM655373 LCF655373:LCI655373 LMB655373:LME655373 LVX655373:LWA655373 MFT655373:MFW655373 MPP655373:MPS655373 MZL655373:MZO655373 NJH655373:NJK655373 NTD655373:NTG655373 OCZ655373:ODC655373 OMV655373:OMY655373 OWR655373:OWU655373 PGN655373:PGQ655373 PQJ655373:PQM655373 QAF655373:QAI655373 QKB655373:QKE655373 QTX655373:QUA655373 RDT655373:RDW655373 RNP655373:RNS655373 RXL655373:RXO655373 SHH655373:SHK655373 SRD655373:SRG655373 TAZ655373:TBC655373 TKV655373:TKY655373 TUR655373:TUU655373 UEN655373:UEQ655373 UOJ655373:UOM655373 UYF655373:UYI655373 VIB655373:VIE655373 VRX655373:VSA655373 WBT655373:WBW655373 WLP655373:WLS655373 WVL655373:WVO655373 C720906:F720906 IZ720909:JC720909 SV720909:SY720909 ACR720909:ACU720909 AMN720909:AMQ720909 AWJ720909:AWM720909 BGF720909:BGI720909 BQB720909:BQE720909 BZX720909:CAA720909 CJT720909:CJW720909 CTP720909:CTS720909 DDL720909:DDO720909 DNH720909:DNK720909 DXD720909:DXG720909 EGZ720909:EHC720909 EQV720909:EQY720909 FAR720909:FAU720909 FKN720909:FKQ720909 FUJ720909:FUM720909 GEF720909:GEI720909 GOB720909:GOE720909 GXX720909:GYA720909 HHT720909:HHW720909 HRP720909:HRS720909 IBL720909:IBO720909 ILH720909:ILK720909 IVD720909:IVG720909 JEZ720909:JFC720909 JOV720909:JOY720909 JYR720909:JYU720909 KIN720909:KIQ720909 KSJ720909:KSM720909 LCF720909:LCI720909 LMB720909:LME720909 LVX720909:LWA720909 MFT720909:MFW720909 MPP720909:MPS720909 MZL720909:MZO720909 NJH720909:NJK720909 NTD720909:NTG720909 OCZ720909:ODC720909 OMV720909:OMY720909 OWR720909:OWU720909 PGN720909:PGQ720909 PQJ720909:PQM720909 QAF720909:QAI720909 QKB720909:QKE720909 QTX720909:QUA720909 RDT720909:RDW720909 RNP720909:RNS720909 RXL720909:RXO720909 SHH720909:SHK720909 SRD720909:SRG720909 TAZ720909:TBC720909 TKV720909:TKY720909 TUR720909:TUU720909 UEN720909:UEQ720909 UOJ720909:UOM720909 UYF720909:UYI720909 VIB720909:VIE720909 VRX720909:VSA720909 WBT720909:WBW720909 WLP720909:WLS720909 WVL720909:WVO720909 C786442:F786442 IZ786445:JC786445 SV786445:SY786445 ACR786445:ACU786445 AMN786445:AMQ786445 AWJ786445:AWM786445 BGF786445:BGI786445 BQB786445:BQE786445 BZX786445:CAA786445 CJT786445:CJW786445 CTP786445:CTS786445 DDL786445:DDO786445 DNH786445:DNK786445 DXD786445:DXG786445 EGZ786445:EHC786445 EQV786445:EQY786445 FAR786445:FAU786445 FKN786445:FKQ786445 FUJ786445:FUM786445 GEF786445:GEI786445 GOB786445:GOE786445 GXX786445:GYA786445 HHT786445:HHW786445 HRP786445:HRS786445 IBL786445:IBO786445 ILH786445:ILK786445 IVD786445:IVG786445 JEZ786445:JFC786445 JOV786445:JOY786445 JYR786445:JYU786445 KIN786445:KIQ786445 KSJ786445:KSM786445 LCF786445:LCI786445 LMB786445:LME786445 LVX786445:LWA786445 MFT786445:MFW786445 MPP786445:MPS786445 MZL786445:MZO786445 NJH786445:NJK786445 NTD786445:NTG786445 OCZ786445:ODC786445 OMV786445:OMY786445 OWR786445:OWU786445 PGN786445:PGQ786445 PQJ786445:PQM786445 QAF786445:QAI786445 QKB786445:QKE786445 QTX786445:QUA786445 RDT786445:RDW786445 RNP786445:RNS786445 RXL786445:RXO786445 SHH786445:SHK786445 SRD786445:SRG786445 TAZ786445:TBC786445 TKV786445:TKY786445 TUR786445:TUU786445 UEN786445:UEQ786445 UOJ786445:UOM786445 UYF786445:UYI786445 VIB786445:VIE786445 VRX786445:VSA786445 WBT786445:WBW786445 WLP786445:WLS786445 WVL786445:WVO786445 C851978:F851978 IZ851981:JC851981 SV851981:SY851981 ACR851981:ACU851981 AMN851981:AMQ851981 AWJ851981:AWM851981 BGF851981:BGI851981 BQB851981:BQE851981 BZX851981:CAA851981 CJT851981:CJW851981 CTP851981:CTS851981 DDL851981:DDO851981 DNH851981:DNK851981 DXD851981:DXG851981 EGZ851981:EHC851981 EQV851981:EQY851981 FAR851981:FAU851981 FKN851981:FKQ851981 FUJ851981:FUM851981 GEF851981:GEI851981 GOB851981:GOE851981 GXX851981:GYA851981 HHT851981:HHW851981 HRP851981:HRS851981 IBL851981:IBO851981 ILH851981:ILK851981 IVD851981:IVG851981 JEZ851981:JFC851981 JOV851981:JOY851981 JYR851981:JYU851981 KIN851981:KIQ851981 KSJ851981:KSM851981 LCF851981:LCI851981 LMB851981:LME851981 LVX851981:LWA851981 MFT851981:MFW851981 MPP851981:MPS851981 MZL851981:MZO851981 NJH851981:NJK851981 NTD851981:NTG851981 OCZ851981:ODC851981 OMV851981:OMY851981 OWR851981:OWU851981 PGN851981:PGQ851981 PQJ851981:PQM851981 QAF851981:QAI851981 QKB851981:QKE851981 QTX851981:QUA851981 RDT851981:RDW851981 RNP851981:RNS851981 RXL851981:RXO851981 SHH851981:SHK851981 SRD851981:SRG851981 TAZ851981:TBC851981 TKV851981:TKY851981 TUR851981:TUU851981 UEN851981:UEQ851981 UOJ851981:UOM851981 UYF851981:UYI851981 VIB851981:VIE851981 VRX851981:VSA851981 WBT851981:WBW851981 WLP851981:WLS851981 WVL851981:WVO851981 C917514:F917514 IZ917517:JC917517 SV917517:SY917517 ACR917517:ACU917517 AMN917517:AMQ917517 AWJ917517:AWM917517 BGF917517:BGI917517 BQB917517:BQE917517 BZX917517:CAA917517 CJT917517:CJW917517 CTP917517:CTS917517 DDL917517:DDO917517 DNH917517:DNK917517 DXD917517:DXG917517 EGZ917517:EHC917517 EQV917517:EQY917517 FAR917517:FAU917517 FKN917517:FKQ917517 FUJ917517:FUM917517 GEF917517:GEI917517 GOB917517:GOE917517 GXX917517:GYA917517 HHT917517:HHW917517 HRP917517:HRS917517 IBL917517:IBO917517 ILH917517:ILK917517 IVD917517:IVG917517 JEZ917517:JFC917517 JOV917517:JOY917517 JYR917517:JYU917517 KIN917517:KIQ917517 KSJ917517:KSM917517 LCF917517:LCI917517 LMB917517:LME917517 LVX917517:LWA917517 MFT917517:MFW917517 MPP917517:MPS917517 MZL917517:MZO917517 NJH917517:NJK917517 NTD917517:NTG917517 OCZ917517:ODC917517 OMV917517:OMY917517 OWR917517:OWU917517 PGN917517:PGQ917517 PQJ917517:PQM917517 QAF917517:QAI917517 QKB917517:QKE917517 QTX917517:QUA917517 RDT917517:RDW917517 RNP917517:RNS917517 RXL917517:RXO917517 SHH917517:SHK917517 SRD917517:SRG917517 TAZ917517:TBC917517 TKV917517:TKY917517 TUR917517:TUU917517 UEN917517:UEQ917517 UOJ917517:UOM917517 UYF917517:UYI917517 VIB917517:VIE917517 VRX917517:VSA917517 WBT917517:WBW917517 WLP917517:WLS917517 WVL917517:WVO917517 C983050:F983050 IZ983053:JC983053 SV983053:SY983053 ACR983053:ACU983053 AMN983053:AMQ983053 AWJ983053:AWM983053 BGF983053:BGI983053 BQB983053:BQE983053 BZX983053:CAA983053 CJT983053:CJW983053 CTP983053:CTS983053 DDL983053:DDO983053 DNH983053:DNK983053 DXD983053:DXG983053 EGZ983053:EHC983053 EQV983053:EQY983053 FAR983053:FAU983053 FKN983053:FKQ983053 FUJ983053:FUM983053 GEF983053:GEI983053 GOB983053:GOE983053 GXX983053:GYA983053 HHT983053:HHW983053 HRP983053:HRS983053 IBL983053:IBO983053 ILH983053:ILK983053 IVD983053:IVG983053 JEZ983053:JFC983053 JOV983053:JOY983053 JYR983053:JYU983053 KIN983053:KIQ983053 KSJ983053:KSM983053 LCF983053:LCI983053 LMB983053:LME983053 LVX983053:LWA983053 MFT983053:MFW983053 MPP983053:MPS983053 MZL983053:MZO983053 NJH983053:NJK983053 NTD983053:NTG983053 OCZ983053:ODC983053 OMV983053:OMY983053 OWR983053:OWU983053 PGN983053:PGQ983053 PQJ983053:PQM983053 QAF983053:QAI983053 QKB983053:QKE983053 QTX983053:QUA983053 RDT983053:RDW983053 RNP983053:RNS983053 RXL983053:RXO983053 SHH983053:SHK983053 SRD983053:SRG983053 TAZ983053:TBC983053 TKV983053:TKY983053 TUR983053:TUU983053 UEN983053:UEQ983053 UOJ983053:UOM983053 UYF983053:UYI983053 VIB983053:VIE983053 VRX983053:VSA983053 WBT983053:WBW983053 WLP983053:WLS983053 WVL983053:WVO983053">
      <formula1>$L$69:$L$70</formula1>
    </dataValidation>
    <dataValidation type="list" allowBlank="1" showInputMessage="1" showErrorMessage="1" sqref="WVR983084:WVU983084 J65576:O65576 JF65576:JI65576 TB65576:TE65576 ACX65576:ADA65576 AMT65576:AMW65576 AWP65576:AWS65576 BGL65576:BGO65576 BQH65576:BQK65576 CAD65576:CAG65576 CJZ65576:CKC65576 CTV65576:CTY65576 DDR65576:DDU65576 DNN65576:DNQ65576 DXJ65576:DXM65576 EHF65576:EHI65576 ERB65576:ERE65576 FAX65576:FBA65576 FKT65576:FKW65576 FUP65576:FUS65576 GEL65576:GEO65576 GOH65576:GOK65576 GYD65576:GYG65576 HHZ65576:HIC65576 HRV65576:HRY65576 IBR65576:IBU65576 ILN65576:ILQ65576 IVJ65576:IVM65576 JFF65576:JFI65576 JPB65576:JPE65576 JYX65576:JZA65576 KIT65576:KIW65576 KSP65576:KSS65576 LCL65576:LCO65576 LMH65576:LMK65576 LWD65576:LWG65576 MFZ65576:MGC65576 MPV65576:MPY65576 MZR65576:MZU65576 NJN65576:NJQ65576 NTJ65576:NTM65576 ODF65576:ODI65576 ONB65576:ONE65576 OWX65576:OXA65576 PGT65576:PGW65576 PQP65576:PQS65576 QAL65576:QAO65576 QKH65576:QKK65576 QUD65576:QUG65576 RDZ65576:REC65576 RNV65576:RNY65576 RXR65576:RXU65576 SHN65576:SHQ65576 SRJ65576:SRM65576 TBF65576:TBI65576 TLB65576:TLE65576 TUX65576:TVA65576 UET65576:UEW65576 UOP65576:UOS65576 UYL65576:UYO65576 VIH65576:VIK65576 VSD65576:VSG65576 WBZ65576:WCC65576 WLV65576:WLY65576 WVR65576:WVU65576 J131112:O131112 JF131112:JI131112 TB131112:TE131112 ACX131112:ADA131112 AMT131112:AMW131112 AWP131112:AWS131112 BGL131112:BGO131112 BQH131112:BQK131112 CAD131112:CAG131112 CJZ131112:CKC131112 CTV131112:CTY131112 DDR131112:DDU131112 DNN131112:DNQ131112 DXJ131112:DXM131112 EHF131112:EHI131112 ERB131112:ERE131112 FAX131112:FBA131112 FKT131112:FKW131112 FUP131112:FUS131112 GEL131112:GEO131112 GOH131112:GOK131112 GYD131112:GYG131112 HHZ131112:HIC131112 HRV131112:HRY131112 IBR131112:IBU131112 ILN131112:ILQ131112 IVJ131112:IVM131112 JFF131112:JFI131112 JPB131112:JPE131112 JYX131112:JZA131112 KIT131112:KIW131112 KSP131112:KSS131112 LCL131112:LCO131112 LMH131112:LMK131112 LWD131112:LWG131112 MFZ131112:MGC131112 MPV131112:MPY131112 MZR131112:MZU131112 NJN131112:NJQ131112 NTJ131112:NTM131112 ODF131112:ODI131112 ONB131112:ONE131112 OWX131112:OXA131112 PGT131112:PGW131112 PQP131112:PQS131112 QAL131112:QAO131112 QKH131112:QKK131112 QUD131112:QUG131112 RDZ131112:REC131112 RNV131112:RNY131112 RXR131112:RXU131112 SHN131112:SHQ131112 SRJ131112:SRM131112 TBF131112:TBI131112 TLB131112:TLE131112 TUX131112:TVA131112 UET131112:UEW131112 UOP131112:UOS131112 UYL131112:UYO131112 VIH131112:VIK131112 VSD131112:VSG131112 WBZ131112:WCC131112 WLV131112:WLY131112 WVR131112:WVU131112 J196648:O196648 JF196648:JI196648 TB196648:TE196648 ACX196648:ADA196648 AMT196648:AMW196648 AWP196648:AWS196648 BGL196648:BGO196648 BQH196648:BQK196648 CAD196648:CAG196648 CJZ196648:CKC196648 CTV196648:CTY196648 DDR196648:DDU196648 DNN196648:DNQ196648 DXJ196648:DXM196648 EHF196648:EHI196648 ERB196648:ERE196648 FAX196648:FBA196648 FKT196648:FKW196648 FUP196648:FUS196648 GEL196648:GEO196648 GOH196648:GOK196648 GYD196648:GYG196648 HHZ196648:HIC196648 HRV196648:HRY196648 IBR196648:IBU196648 ILN196648:ILQ196648 IVJ196648:IVM196648 JFF196648:JFI196648 JPB196648:JPE196648 JYX196648:JZA196648 KIT196648:KIW196648 KSP196648:KSS196648 LCL196648:LCO196648 LMH196648:LMK196648 LWD196648:LWG196648 MFZ196648:MGC196648 MPV196648:MPY196648 MZR196648:MZU196648 NJN196648:NJQ196648 NTJ196648:NTM196648 ODF196648:ODI196648 ONB196648:ONE196648 OWX196648:OXA196648 PGT196648:PGW196648 PQP196648:PQS196648 QAL196648:QAO196648 QKH196648:QKK196648 QUD196648:QUG196648 RDZ196648:REC196648 RNV196648:RNY196648 RXR196648:RXU196648 SHN196648:SHQ196648 SRJ196648:SRM196648 TBF196648:TBI196648 TLB196648:TLE196648 TUX196648:TVA196648 UET196648:UEW196648 UOP196648:UOS196648 UYL196648:UYO196648 VIH196648:VIK196648 VSD196648:VSG196648 WBZ196648:WCC196648 WLV196648:WLY196648 WVR196648:WVU196648 J262184:O262184 JF262184:JI262184 TB262184:TE262184 ACX262184:ADA262184 AMT262184:AMW262184 AWP262184:AWS262184 BGL262184:BGO262184 BQH262184:BQK262184 CAD262184:CAG262184 CJZ262184:CKC262184 CTV262184:CTY262184 DDR262184:DDU262184 DNN262184:DNQ262184 DXJ262184:DXM262184 EHF262184:EHI262184 ERB262184:ERE262184 FAX262184:FBA262184 FKT262184:FKW262184 FUP262184:FUS262184 GEL262184:GEO262184 GOH262184:GOK262184 GYD262184:GYG262184 HHZ262184:HIC262184 HRV262184:HRY262184 IBR262184:IBU262184 ILN262184:ILQ262184 IVJ262184:IVM262184 JFF262184:JFI262184 JPB262184:JPE262184 JYX262184:JZA262184 KIT262184:KIW262184 KSP262184:KSS262184 LCL262184:LCO262184 LMH262184:LMK262184 LWD262184:LWG262184 MFZ262184:MGC262184 MPV262184:MPY262184 MZR262184:MZU262184 NJN262184:NJQ262184 NTJ262184:NTM262184 ODF262184:ODI262184 ONB262184:ONE262184 OWX262184:OXA262184 PGT262184:PGW262184 PQP262184:PQS262184 QAL262184:QAO262184 QKH262184:QKK262184 QUD262184:QUG262184 RDZ262184:REC262184 RNV262184:RNY262184 RXR262184:RXU262184 SHN262184:SHQ262184 SRJ262184:SRM262184 TBF262184:TBI262184 TLB262184:TLE262184 TUX262184:TVA262184 UET262184:UEW262184 UOP262184:UOS262184 UYL262184:UYO262184 VIH262184:VIK262184 VSD262184:VSG262184 WBZ262184:WCC262184 WLV262184:WLY262184 WVR262184:WVU262184 J327720:O327720 JF327720:JI327720 TB327720:TE327720 ACX327720:ADA327720 AMT327720:AMW327720 AWP327720:AWS327720 BGL327720:BGO327720 BQH327720:BQK327720 CAD327720:CAG327720 CJZ327720:CKC327720 CTV327720:CTY327720 DDR327720:DDU327720 DNN327720:DNQ327720 DXJ327720:DXM327720 EHF327720:EHI327720 ERB327720:ERE327720 FAX327720:FBA327720 FKT327720:FKW327720 FUP327720:FUS327720 GEL327720:GEO327720 GOH327720:GOK327720 GYD327720:GYG327720 HHZ327720:HIC327720 HRV327720:HRY327720 IBR327720:IBU327720 ILN327720:ILQ327720 IVJ327720:IVM327720 JFF327720:JFI327720 JPB327720:JPE327720 JYX327720:JZA327720 KIT327720:KIW327720 KSP327720:KSS327720 LCL327720:LCO327720 LMH327720:LMK327720 LWD327720:LWG327720 MFZ327720:MGC327720 MPV327720:MPY327720 MZR327720:MZU327720 NJN327720:NJQ327720 NTJ327720:NTM327720 ODF327720:ODI327720 ONB327720:ONE327720 OWX327720:OXA327720 PGT327720:PGW327720 PQP327720:PQS327720 QAL327720:QAO327720 QKH327720:QKK327720 QUD327720:QUG327720 RDZ327720:REC327720 RNV327720:RNY327720 RXR327720:RXU327720 SHN327720:SHQ327720 SRJ327720:SRM327720 TBF327720:TBI327720 TLB327720:TLE327720 TUX327720:TVA327720 UET327720:UEW327720 UOP327720:UOS327720 UYL327720:UYO327720 VIH327720:VIK327720 VSD327720:VSG327720 WBZ327720:WCC327720 WLV327720:WLY327720 WVR327720:WVU327720 J393256:O393256 JF393256:JI393256 TB393256:TE393256 ACX393256:ADA393256 AMT393256:AMW393256 AWP393256:AWS393256 BGL393256:BGO393256 BQH393256:BQK393256 CAD393256:CAG393256 CJZ393256:CKC393256 CTV393256:CTY393256 DDR393256:DDU393256 DNN393256:DNQ393256 DXJ393256:DXM393256 EHF393256:EHI393256 ERB393256:ERE393256 FAX393256:FBA393256 FKT393256:FKW393256 FUP393256:FUS393256 GEL393256:GEO393256 GOH393256:GOK393256 GYD393256:GYG393256 HHZ393256:HIC393256 HRV393256:HRY393256 IBR393256:IBU393256 ILN393256:ILQ393256 IVJ393256:IVM393256 JFF393256:JFI393256 JPB393256:JPE393256 JYX393256:JZA393256 KIT393256:KIW393256 KSP393256:KSS393256 LCL393256:LCO393256 LMH393256:LMK393256 LWD393256:LWG393256 MFZ393256:MGC393256 MPV393256:MPY393256 MZR393256:MZU393256 NJN393256:NJQ393256 NTJ393256:NTM393256 ODF393256:ODI393256 ONB393256:ONE393256 OWX393256:OXA393256 PGT393256:PGW393256 PQP393256:PQS393256 QAL393256:QAO393256 QKH393256:QKK393256 QUD393256:QUG393256 RDZ393256:REC393256 RNV393256:RNY393256 RXR393256:RXU393256 SHN393256:SHQ393256 SRJ393256:SRM393256 TBF393256:TBI393256 TLB393256:TLE393256 TUX393256:TVA393256 UET393256:UEW393256 UOP393256:UOS393256 UYL393256:UYO393256 VIH393256:VIK393256 VSD393256:VSG393256 WBZ393256:WCC393256 WLV393256:WLY393256 WVR393256:WVU393256 J458792:O458792 JF458792:JI458792 TB458792:TE458792 ACX458792:ADA458792 AMT458792:AMW458792 AWP458792:AWS458792 BGL458792:BGO458792 BQH458792:BQK458792 CAD458792:CAG458792 CJZ458792:CKC458792 CTV458792:CTY458792 DDR458792:DDU458792 DNN458792:DNQ458792 DXJ458792:DXM458792 EHF458792:EHI458792 ERB458792:ERE458792 FAX458792:FBA458792 FKT458792:FKW458792 FUP458792:FUS458792 GEL458792:GEO458792 GOH458792:GOK458792 GYD458792:GYG458792 HHZ458792:HIC458792 HRV458792:HRY458792 IBR458792:IBU458792 ILN458792:ILQ458792 IVJ458792:IVM458792 JFF458792:JFI458792 JPB458792:JPE458792 JYX458792:JZA458792 KIT458792:KIW458792 KSP458792:KSS458792 LCL458792:LCO458792 LMH458792:LMK458792 LWD458792:LWG458792 MFZ458792:MGC458792 MPV458792:MPY458792 MZR458792:MZU458792 NJN458792:NJQ458792 NTJ458792:NTM458792 ODF458792:ODI458792 ONB458792:ONE458792 OWX458792:OXA458792 PGT458792:PGW458792 PQP458792:PQS458792 QAL458792:QAO458792 QKH458792:QKK458792 QUD458792:QUG458792 RDZ458792:REC458792 RNV458792:RNY458792 RXR458792:RXU458792 SHN458792:SHQ458792 SRJ458792:SRM458792 TBF458792:TBI458792 TLB458792:TLE458792 TUX458792:TVA458792 UET458792:UEW458792 UOP458792:UOS458792 UYL458792:UYO458792 VIH458792:VIK458792 VSD458792:VSG458792 WBZ458792:WCC458792 WLV458792:WLY458792 WVR458792:WVU458792 J524328:O524328 JF524328:JI524328 TB524328:TE524328 ACX524328:ADA524328 AMT524328:AMW524328 AWP524328:AWS524328 BGL524328:BGO524328 BQH524328:BQK524328 CAD524328:CAG524328 CJZ524328:CKC524328 CTV524328:CTY524328 DDR524328:DDU524328 DNN524328:DNQ524328 DXJ524328:DXM524328 EHF524328:EHI524328 ERB524328:ERE524328 FAX524328:FBA524328 FKT524328:FKW524328 FUP524328:FUS524328 GEL524328:GEO524328 GOH524328:GOK524328 GYD524328:GYG524328 HHZ524328:HIC524328 HRV524328:HRY524328 IBR524328:IBU524328 ILN524328:ILQ524328 IVJ524328:IVM524328 JFF524328:JFI524328 JPB524328:JPE524328 JYX524328:JZA524328 KIT524328:KIW524328 KSP524328:KSS524328 LCL524328:LCO524328 LMH524328:LMK524328 LWD524328:LWG524328 MFZ524328:MGC524328 MPV524328:MPY524328 MZR524328:MZU524328 NJN524328:NJQ524328 NTJ524328:NTM524328 ODF524328:ODI524328 ONB524328:ONE524328 OWX524328:OXA524328 PGT524328:PGW524328 PQP524328:PQS524328 QAL524328:QAO524328 QKH524328:QKK524328 QUD524328:QUG524328 RDZ524328:REC524328 RNV524328:RNY524328 RXR524328:RXU524328 SHN524328:SHQ524328 SRJ524328:SRM524328 TBF524328:TBI524328 TLB524328:TLE524328 TUX524328:TVA524328 UET524328:UEW524328 UOP524328:UOS524328 UYL524328:UYO524328 VIH524328:VIK524328 VSD524328:VSG524328 WBZ524328:WCC524328 WLV524328:WLY524328 WVR524328:WVU524328 J589864:O589864 JF589864:JI589864 TB589864:TE589864 ACX589864:ADA589864 AMT589864:AMW589864 AWP589864:AWS589864 BGL589864:BGO589864 BQH589864:BQK589864 CAD589864:CAG589864 CJZ589864:CKC589864 CTV589864:CTY589864 DDR589864:DDU589864 DNN589864:DNQ589864 DXJ589864:DXM589864 EHF589864:EHI589864 ERB589864:ERE589864 FAX589864:FBA589864 FKT589864:FKW589864 FUP589864:FUS589864 GEL589864:GEO589864 GOH589864:GOK589864 GYD589864:GYG589864 HHZ589864:HIC589864 HRV589864:HRY589864 IBR589864:IBU589864 ILN589864:ILQ589864 IVJ589864:IVM589864 JFF589864:JFI589864 JPB589864:JPE589864 JYX589864:JZA589864 KIT589864:KIW589864 KSP589864:KSS589864 LCL589864:LCO589864 LMH589864:LMK589864 LWD589864:LWG589864 MFZ589864:MGC589864 MPV589864:MPY589864 MZR589864:MZU589864 NJN589864:NJQ589864 NTJ589864:NTM589864 ODF589864:ODI589864 ONB589864:ONE589864 OWX589864:OXA589864 PGT589864:PGW589864 PQP589864:PQS589864 QAL589864:QAO589864 QKH589864:QKK589864 QUD589864:QUG589864 RDZ589864:REC589864 RNV589864:RNY589864 RXR589864:RXU589864 SHN589864:SHQ589864 SRJ589864:SRM589864 TBF589864:TBI589864 TLB589864:TLE589864 TUX589864:TVA589864 UET589864:UEW589864 UOP589864:UOS589864 UYL589864:UYO589864 VIH589864:VIK589864 VSD589864:VSG589864 WBZ589864:WCC589864 WLV589864:WLY589864 WVR589864:WVU589864 J655400:O655400 JF655400:JI655400 TB655400:TE655400 ACX655400:ADA655400 AMT655400:AMW655400 AWP655400:AWS655400 BGL655400:BGO655400 BQH655400:BQK655400 CAD655400:CAG655400 CJZ655400:CKC655400 CTV655400:CTY655400 DDR655400:DDU655400 DNN655400:DNQ655400 DXJ655400:DXM655400 EHF655400:EHI655400 ERB655400:ERE655400 FAX655400:FBA655400 FKT655400:FKW655400 FUP655400:FUS655400 GEL655400:GEO655400 GOH655400:GOK655400 GYD655400:GYG655400 HHZ655400:HIC655400 HRV655400:HRY655400 IBR655400:IBU655400 ILN655400:ILQ655400 IVJ655400:IVM655400 JFF655400:JFI655400 JPB655400:JPE655400 JYX655400:JZA655400 KIT655400:KIW655400 KSP655400:KSS655400 LCL655400:LCO655400 LMH655400:LMK655400 LWD655400:LWG655400 MFZ655400:MGC655400 MPV655400:MPY655400 MZR655400:MZU655400 NJN655400:NJQ655400 NTJ655400:NTM655400 ODF655400:ODI655400 ONB655400:ONE655400 OWX655400:OXA655400 PGT655400:PGW655400 PQP655400:PQS655400 QAL655400:QAO655400 QKH655400:QKK655400 QUD655400:QUG655400 RDZ655400:REC655400 RNV655400:RNY655400 RXR655400:RXU655400 SHN655400:SHQ655400 SRJ655400:SRM655400 TBF655400:TBI655400 TLB655400:TLE655400 TUX655400:TVA655400 UET655400:UEW655400 UOP655400:UOS655400 UYL655400:UYO655400 VIH655400:VIK655400 VSD655400:VSG655400 WBZ655400:WCC655400 WLV655400:WLY655400 WVR655400:WVU655400 J720936:O720936 JF720936:JI720936 TB720936:TE720936 ACX720936:ADA720936 AMT720936:AMW720936 AWP720936:AWS720936 BGL720936:BGO720936 BQH720936:BQK720936 CAD720936:CAG720936 CJZ720936:CKC720936 CTV720936:CTY720936 DDR720936:DDU720936 DNN720936:DNQ720936 DXJ720936:DXM720936 EHF720936:EHI720936 ERB720936:ERE720936 FAX720936:FBA720936 FKT720936:FKW720936 FUP720936:FUS720936 GEL720936:GEO720936 GOH720936:GOK720936 GYD720936:GYG720936 HHZ720936:HIC720936 HRV720936:HRY720936 IBR720936:IBU720936 ILN720936:ILQ720936 IVJ720936:IVM720936 JFF720936:JFI720936 JPB720936:JPE720936 JYX720936:JZA720936 KIT720936:KIW720936 KSP720936:KSS720936 LCL720936:LCO720936 LMH720936:LMK720936 LWD720936:LWG720936 MFZ720936:MGC720936 MPV720936:MPY720936 MZR720936:MZU720936 NJN720936:NJQ720936 NTJ720936:NTM720936 ODF720936:ODI720936 ONB720936:ONE720936 OWX720936:OXA720936 PGT720936:PGW720936 PQP720936:PQS720936 QAL720936:QAO720936 QKH720936:QKK720936 QUD720936:QUG720936 RDZ720936:REC720936 RNV720936:RNY720936 RXR720936:RXU720936 SHN720936:SHQ720936 SRJ720936:SRM720936 TBF720936:TBI720936 TLB720936:TLE720936 TUX720936:TVA720936 UET720936:UEW720936 UOP720936:UOS720936 UYL720936:UYO720936 VIH720936:VIK720936 VSD720936:VSG720936 WBZ720936:WCC720936 WLV720936:WLY720936 WVR720936:WVU720936 J786472:O786472 JF786472:JI786472 TB786472:TE786472 ACX786472:ADA786472 AMT786472:AMW786472 AWP786472:AWS786472 BGL786472:BGO786472 BQH786472:BQK786472 CAD786472:CAG786472 CJZ786472:CKC786472 CTV786472:CTY786472 DDR786472:DDU786472 DNN786472:DNQ786472 DXJ786472:DXM786472 EHF786472:EHI786472 ERB786472:ERE786472 FAX786472:FBA786472 FKT786472:FKW786472 FUP786472:FUS786472 GEL786472:GEO786472 GOH786472:GOK786472 GYD786472:GYG786472 HHZ786472:HIC786472 HRV786472:HRY786472 IBR786472:IBU786472 ILN786472:ILQ786472 IVJ786472:IVM786472 JFF786472:JFI786472 JPB786472:JPE786472 JYX786472:JZA786472 KIT786472:KIW786472 KSP786472:KSS786472 LCL786472:LCO786472 LMH786472:LMK786472 LWD786472:LWG786472 MFZ786472:MGC786472 MPV786472:MPY786472 MZR786472:MZU786472 NJN786472:NJQ786472 NTJ786472:NTM786472 ODF786472:ODI786472 ONB786472:ONE786472 OWX786472:OXA786472 PGT786472:PGW786472 PQP786472:PQS786472 QAL786472:QAO786472 QKH786472:QKK786472 QUD786472:QUG786472 RDZ786472:REC786472 RNV786472:RNY786472 RXR786472:RXU786472 SHN786472:SHQ786472 SRJ786472:SRM786472 TBF786472:TBI786472 TLB786472:TLE786472 TUX786472:TVA786472 UET786472:UEW786472 UOP786472:UOS786472 UYL786472:UYO786472 VIH786472:VIK786472 VSD786472:VSG786472 WBZ786472:WCC786472 WLV786472:WLY786472 WVR786472:WVU786472 J852008:O852008 JF852008:JI852008 TB852008:TE852008 ACX852008:ADA852008 AMT852008:AMW852008 AWP852008:AWS852008 BGL852008:BGO852008 BQH852008:BQK852008 CAD852008:CAG852008 CJZ852008:CKC852008 CTV852008:CTY852008 DDR852008:DDU852008 DNN852008:DNQ852008 DXJ852008:DXM852008 EHF852008:EHI852008 ERB852008:ERE852008 FAX852008:FBA852008 FKT852008:FKW852008 FUP852008:FUS852008 GEL852008:GEO852008 GOH852008:GOK852008 GYD852008:GYG852008 HHZ852008:HIC852008 HRV852008:HRY852008 IBR852008:IBU852008 ILN852008:ILQ852008 IVJ852008:IVM852008 JFF852008:JFI852008 JPB852008:JPE852008 JYX852008:JZA852008 KIT852008:KIW852008 KSP852008:KSS852008 LCL852008:LCO852008 LMH852008:LMK852008 LWD852008:LWG852008 MFZ852008:MGC852008 MPV852008:MPY852008 MZR852008:MZU852008 NJN852008:NJQ852008 NTJ852008:NTM852008 ODF852008:ODI852008 ONB852008:ONE852008 OWX852008:OXA852008 PGT852008:PGW852008 PQP852008:PQS852008 QAL852008:QAO852008 QKH852008:QKK852008 QUD852008:QUG852008 RDZ852008:REC852008 RNV852008:RNY852008 RXR852008:RXU852008 SHN852008:SHQ852008 SRJ852008:SRM852008 TBF852008:TBI852008 TLB852008:TLE852008 TUX852008:TVA852008 UET852008:UEW852008 UOP852008:UOS852008 UYL852008:UYO852008 VIH852008:VIK852008 VSD852008:VSG852008 WBZ852008:WCC852008 WLV852008:WLY852008 WVR852008:WVU852008 J917544:O917544 JF917544:JI917544 TB917544:TE917544 ACX917544:ADA917544 AMT917544:AMW917544 AWP917544:AWS917544 BGL917544:BGO917544 BQH917544:BQK917544 CAD917544:CAG917544 CJZ917544:CKC917544 CTV917544:CTY917544 DDR917544:DDU917544 DNN917544:DNQ917544 DXJ917544:DXM917544 EHF917544:EHI917544 ERB917544:ERE917544 FAX917544:FBA917544 FKT917544:FKW917544 FUP917544:FUS917544 GEL917544:GEO917544 GOH917544:GOK917544 GYD917544:GYG917544 HHZ917544:HIC917544 HRV917544:HRY917544 IBR917544:IBU917544 ILN917544:ILQ917544 IVJ917544:IVM917544 JFF917544:JFI917544 JPB917544:JPE917544 JYX917544:JZA917544 KIT917544:KIW917544 KSP917544:KSS917544 LCL917544:LCO917544 LMH917544:LMK917544 LWD917544:LWG917544 MFZ917544:MGC917544 MPV917544:MPY917544 MZR917544:MZU917544 NJN917544:NJQ917544 NTJ917544:NTM917544 ODF917544:ODI917544 ONB917544:ONE917544 OWX917544:OXA917544 PGT917544:PGW917544 PQP917544:PQS917544 QAL917544:QAO917544 QKH917544:QKK917544 QUD917544:QUG917544 RDZ917544:REC917544 RNV917544:RNY917544 RXR917544:RXU917544 SHN917544:SHQ917544 SRJ917544:SRM917544 TBF917544:TBI917544 TLB917544:TLE917544 TUX917544:TVA917544 UET917544:UEW917544 UOP917544:UOS917544 UYL917544:UYO917544 VIH917544:VIK917544 VSD917544:VSG917544 WBZ917544:WCC917544 WLV917544:WLY917544 WVR917544:WVU917544 J983080:O983080 JF983080:JI983080 TB983080:TE983080 ACX983080:ADA983080 AMT983080:AMW983080 AWP983080:AWS983080 BGL983080:BGO983080 BQH983080:BQK983080 CAD983080:CAG983080 CJZ983080:CKC983080 CTV983080:CTY983080 DDR983080:DDU983080 DNN983080:DNQ983080 DXJ983080:DXM983080 EHF983080:EHI983080 ERB983080:ERE983080 FAX983080:FBA983080 FKT983080:FKW983080 FUP983080:FUS983080 GEL983080:GEO983080 GOH983080:GOK983080 GYD983080:GYG983080 HHZ983080:HIC983080 HRV983080:HRY983080 IBR983080:IBU983080 ILN983080:ILQ983080 IVJ983080:IVM983080 JFF983080:JFI983080 JPB983080:JPE983080 JYX983080:JZA983080 KIT983080:KIW983080 KSP983080:KSS983080 LCL983080:LCO983080 LMH983080:LMK983080 LWD983080:LWG983080 MFZ983080:MGC983080 MPV983080:MPY983080 MZR983080:MZU983080 NJN983080:NJQ983080 NTJ983080:NTM983080 ODF983080:ODI983080 ONB983080:ONE983080 OWX983080:OXA983080 PGT983080:PGW983080 PQP983080:PQS983080 QAL983080:QAO983080 QKH983080:QKK983080 QUD983080:QUG983080 RDZ983080:REC983080 RNV983080:RNY983080 RXR983080:RXU983080 SHN983080:SHQ983080 SRJ983080:SRM983080 TBF983080:TBI983080 TLB983080:TLE983080 TUX983080:TVA983080 UET983080:UEW983080 UOP983080:UOS983080 UYL983080:UYO983080 VIH983080:VIK983080 VSD983080:VSG983080 WBZ983080:WCC983080 WLV983080:WLY983080 WVR983080:WVU983080 WLV983084:WLY983084 JA35:JD35 SW35:SZ35 ACS35:ACV35 AMO35:AMR35 AWK35:AWN35 BGG35:BGJ35 BQC35:BQF35 BZY35:CAB35 CJU35:CJX35 CTQ35:CTT35 DDM35:DDP35 DNI35:DNL35 DXE35:DXH35 EHA35:EHD35 EQW35:EQZ35 FAS35:FAV35 FKO35:FKR35 FUK35:FUN35 GEG35:GEJ35 GOC35:GOF35 GXY35:GYB35 HHU35:HHX35 HRQ35:HRT35 IBM35:IBP35 ILI35:ILL35 IVE35:IVH35 JFA35:JFD35 JOW35:JOZ35 JYS35:JYV35 KIO35:KIR35 KSK35:KSN35 LCG35:LCJ35 LMC35:LMF35 LVY35:LWB35 MFU35:MFX35 MPQ35:MPT35 MZM35:MZP35 NJI35:NJL35 NTE35:NTH35 ODA35:ODD35 OMW35:OMZ35 OWS35:OWV35 PGO35:PGR35 PQK35:PQN35 QAG35:QAJ35 QKC35:QKF35 QTY35:QUB35 RDU35:RDX35 RNQ35:RNT35 RXM35:RXP35 SHI35:SHL35 SRE35:SRH35 TBA35:TBD35 TKW35:TKZ35 TUS35:TUV35 UEO35:UER35 UOK35:UON35 UYG35:UYJ35 VIC35:VIF35 VRY35:VSB35 WBU35:WBX35 WLQ35:WLT35 WVM35:WVP35 J65572:O65572 JF65572:JI65572 TB65572:TE65572 ACX65572:ADA65572 AMT65572:AMW65572 AWP65572:AWS65572 BGL65572:BGO65572 BQH65572:BQK65572 CAD65572:CAG65572 CJZ65572:CKC65572 CTV65572:CTY65572 DDR65572:DDU65572 DNN65572:DNQ65572 DXJ65572:DXM65572 EHF65572:EHI65572 ERB65572:ERE65572 FAX65572:FBA65572 FKT65572:FKW65572 FUP65572:FUS65572 GEL65572:GEO65572 GOH65572:GOK65572 GYD65572:GYG65572 HHZ65572:HIC65572 HRV65572:HRY65572 IBR65572:IBU65572 ILN65572:ILQ65572 IVJ65572:IVM65572 JFF65572:JFI65572 JPB65572:JPE65572 JYX65572:JZA65572 KIT65572:KIW65572 KSP65572:KSS65572 LCL65572:LCO65572 LMH65572:LMK65572 LWD65572:LWG65572 MFZ65572:MGC65572 MPV65572:MPY65572 MZR65572:MZU65572 NJN65572:NJQ65572 NTJ65572:NTM65572 ODF65572:ODI65572 ONB65572:ONE65572 OWX65572:OXA65572 PGT65572:PGW65572 PQP65572:PQS65572 QAL65572:QAO65572 QKH65572:QKK65572 QUD65572:QUG65572 RDZ65572:REC65572 RNV65572:RNY65572 RXR65572:RXU65572 SHN65572:SHQ65572 SRJ65572:SRM65572 TBF65572:TBI65572 TLB65572:TLE65572 TUX65572:TVA65572 UET65572:UEW65572 UOP65572:UOS65572 UYL65572:UYO65572 VIH65572:VIK65572 VSD65572:VSG65572 WBZ65572:WCC65572 WLV65572:WLY65572 WVR65572:WVU65572 J131108:O131108 JF131108:JI131108 TB131108:TE131108 ACX131108:ADA131108 AMT131108:AMW131108 AWP131108:AWS131108 BGL131108:BGO131108 BQH131108:BQK131108 CAD131108:CAG131108 CJZ131108:CKC131108 CTV131108:CTY131108 DDR131108:DDU131108 DNN131108:DNQ131108 DXJ131108:DXM131108 EHF131108:EHI131108 ERB131108:ERE131108 FAX131108:FBA131108 FKT131108:FKW131108 FUP131108:FUS131108 GEL131108:GEO131108 GOH131108:GOK131108 GYD131108:GYG131108 HHZ131108:HIC131108 HRV131108:HRY131108 IBR131108:IBU131108 ILN131108:ILQ131108 IVJ131108:IVM131108 JFF131108:JFI131108 JPB131108:JPE131108 JYX131108:JZA131108 KIT131108:KIW131108 KSP131108:KSS131108 LCL131108:LCO131108 LMH131108:LMK131108 LWD131108:LWG131108 MFZ131108:MGC131108 MPV131108:MPY131108 MZR131108:MZU131108 NJN131108:NJQ131108 NTJ131108:NTM131108 ODF131108:ODI131108 ONB131108:ONE131108 OWX131108:OXA131108 PGT131108:PGW131108 PQP131108:PQS131108 QAL131108:QAO131108 QKH131108:QKK131108 QUD131108:QUG131108 RDZ131108:REC131108 RNV131108:RNY131108 RXR131108:RXU131108 SHN131108:SHQ131108 SRJ131108:SRM131108 TBF131108:TBI131108 TLB131108:TLE131108 TUX131108:TVA131108 UET131108:UEW131108 UOP131108:UOS131108 UYL131108:UYO131108 VIH131108:VIK131108 VSD131108:VSG131108 WBZ131108:WCC131108 WLV131108:WLY131108 WVR131108:WVU131108 J196644:O196644 JF196644:JI196644 TB196644:TE196644 ACX196644:ADA196644 AMT196644:AMW196644 AWP196644:AWS196644 BGL196644:BGO196644 BQH196644:BQK196644 CAD196644:CAG196644 CJZ196644:CKC196644 CTV196644:CTY196644 DDR196644:DDU196644 DNN196644:DNQ196644 DXJ196644:DXM196644 EHF196644:EHI196644 ERB196644:ERE196644 FAX196644:FBA196644 FKT196644:FKW196644 FUP196644:FUS196644 GEL196644:GEO196644 GOH196644:GOK196644 GYD196644:GYG196644 HHZ196644:HIC196644 HRV196644:HRY196644 IBR196644:IBU196644 ILN196644:ILQ196644 IVJ196644:IVM196644 JFF196644:JFI196644 JPB196644:JPE196644 JYX196644:JZA196644 KIT196644:KIW196644 KSP196644:KSS196644 LCL196644:LCO196644 LMH196644:LMK196644 LWD196644:LWG196644 MFZ196644:MGC196644 MPV196644:MPY196644 MZR196644:MZU196644 NJN196644:NJQ196644 NTJ196644:NTM196644 ODF196644:ODI196644 ONB196644:ONE196644 OWX196644:OXA196644 PGT196644:PGW196644 PQP196644:PQS196644 QAL196644:QAO196644 QKH196644:QKK196644 QUD196644:QUG196644 RDZ196644:REC196644 RNV196644:RNY196644 RXR196644:RXU196644 SHN196644:SHQ196644 SRJ196644:SRM196644 TBF196644:TBI196644 TLB196644:TLE196644 TUX196644:TVA196644 UET196644:UEW196644 UOP196644:UOS196644 UYL196644:UYO196644 VIH196644:VIK196644 VSD196644:VSG196644 WBZ196644:WCC196644 WLV196644:WLY196644 WVR196644:WVU196644 J262180:O262180 JF262180:JI262180 TB262180:TE262180 ACX262180:ADA262180 AMT262180:AMW262180 AWP262180:AWS262180 BGL262180:BGO262180 BQH262180:BQK262180 CAD262180:CAG262180 CJZ262180:CKC262180 CTV262180:CTY262180 DDR262180:DDU262180 DNN262180:DNQ262180 DXJ262180:DXM262180 EHF262180:EHI262180 ERB262180:ERE262180 FAX262180:FBA262180 FKT262180:FKW262180 FUP262180:FUS262180 GEL262180:GEO262180 GOH262180:GOK262180 GYD262180:GYG262180 HHZ262180:HIC262180 HRV262180:HRY262180 IBR262180:IBU262180 ILN262180:ILQ262180 IVJ262180:IVM262180 JFF262180:JFI262180 JPB262180:JPE262180 JYX262180:JZA262180 KIT262180:KIW262180 KSP262180:KSS262180 LCL262180:LCO262180 LMH262180:LMK262180 LWD262180:LWG262180 MFZ262180:MGC262180 MPV262180:MPY262180 MZR262180:MZU262180 NJN262180:NJQ262180 NTJ262180:NTM262180 ODF262180:ODI262180 ONB262180:ONE262180 OWX262180:OXA262180 PGT262180:PGW262180 PQP262180:PQS262180 QAL262180:QAO262180 QKH262180:QKK262180 QUD262180:QUG262180 RDZ262180:REC262180 RNV262180:RNY262180 RXR262180:RXU262180 SHN262180:SHQ262180 SRJ262180:SRM262180 TBF262180:TBI262180 TLB262180:TLE262180 TUX262180:TVA262180 UET262180:UEW262180 UOP262180:UOS262180 UYL262180:UYO262180 VIH262180:VIK262180 VSD262180:VSG262180 WBZ262180:WCC262180 WLV262180:WLY262180 WVR262180:WVU262180 J327716:O327716 JF327716:JI327716 TB327716:TE327716 ACX327716:ADA327716 AMT327716:AMW327716 AWP327716:AWS327716 BGL327716:BGO327716 BQH327716:BQK327716 CAD327716:CAG327716 CJZ327716:CKC327716 CTV327716:CTY327716 DDR327716:DDU327716 DNN327716:DNQ327716 DXJ327716:DXM327716 EHF327716:EHI327716 ERB327716:ERE327716 FAX327716:FBA327716 FKT327716:FKW327716 FUP327716:FUS327716 GEL327716:GEO327716 GOH327716:GOK327716 GYD327716:GYG327716 HHZ327716:HIC327716 HRV327716:HRY327716 IBR327716:IBU327716 ILN327716:ILQ327716 IVJ327716:IVM327716 JFF327716:JFI327716 JPB327716:JPE327716 JYX327716:JZA327716 KIT327716:KIW327716 KSP327716:KSS327716 LCL327716:LCO327716 LMH327716:LMK327716 LWD327716:LWG327716 MFZ327716:MGC327716 MPV327716:MPY327716 MZR327716:MZU327716 NJN327716:NJQ327716 NTJ327716:NTM327716 ODF327716:ODI327716 ONB327716:ONE327716 OWX327716:OXA327716 PGT327716:PGW327716 PQP327716:PQS327716 QAL327716:QAO327716 QKH327716:QKK327716 QUD327716:QUG327716 RDZ327716:REC327716 RNV327716:RNY327716 RXR327716:RXU327716 SHN327716:SHQ327716 SRJ327716:SRM327716 TBF327716:TBI327716 TLB327716:TLE327716 TUX327716:TVA327716 UET327716:UEW327716 UOP327716:UOS327716 UYL327716:UYO327716 VIH327716:VIK327716 VSD327716:VSG327716 WBZ327716:WCC327716 WLV327716:WLY327716 WVR327716:WVU327716 J393252:O393252 JF393252:JI393252 TB393252:TE393252 ACX393252:ADA393252 AMT393252:AMW393252 AWP393252:AWS393252 BGL393252:BGO393252 BQH393252:BQK393252 CAD393252:CAG393252 CJZ393252:CKC393252 CTV393252:CTY393252 DDR393252:DDU393252 DNN393252:DNQ393252 DXJ393252:DXM393252 EHF393252:EHI393252 ERB393252:ERE393252 FAX393252:FBA393252 FKT393252:FKW393252 FUP393252:FUS393252 GEL393252:GEO393252 GOH393252:GOK393252 GYD393252:GYG393252 HHZ393252:HIC393252 HRV393252:HRY393252 IBR393252:IBU393252 ILN393252:ILQ393252 IVJ393252:IVM393252 JFF393252:JFI393252 JPB393252:JPE393252 JYX393252:JZA393252 KIT393252:KIW393252 KSP393252:KSS393252 LCL393252:LCO393252 LMH393252:LMK393252 LWD393252:LWG393252 MFZ393252:MGC393252 MPV393252:MPY393252 MZR393252:MZU393252 NJN393252:NJQ393252 NTJ393252:NTM393252 ODF393252:ODI393252 ONB393252:ONE393252 OWX393252:OXA393252 PGT393252:PGW393252 PQP393252:PQS393252 QAL393252:QAO393252 QKH393252:QKK393252 QUD393252:QUG393252 RDZ393252:REC393252 RNV393252:RNY393252 RXR393252:RXU393252 SHN393252:SHQ393252 SRJ393252:SRM393252 TBF393252:TBI393252 TLB393252:TLE393252 TUX393252:TVA393252 UET393252:UEW393252 UOP393252:UOS393252 UYL393252:UYO393252 VIH393252:VIK393252 VSD393252:VSG393252 WBZ393252:WCC393252 WLV393252:WLY393252 WVR393252:WVU393252 J458788:O458788 JF458788:JI458788 TB458788:TE458788 ACX458788:ADA458788 AMT458788:AMW458788 AWP458788:AWS458788 BGL458788:BGO458788 BQH458788:BQK458788 CAD458788:CAG458788 CJZ458788:CKC458788 CTV458788:CTY458788 DDR458788:DDU458788 DNN458788:DNQ458788 DXJ458788:DXM458788 EHF458788:EHI458788 ERB458788:ERE458788 FAX458788:FBA458788 FKT458788:FKW458788 FUP458788:FUS458788 GEL458788:GEO458788 GOH458788:GOK458788 GYD458788:GYG458788 HHZ458788:HIC458788 HRV458788:HRY458788 IBR458788:IBU458788 ILN458788:ILQ458788 IVJ458788:IVM458788 JFF458788:JFI458788 JPB458788:JPE458788 JYX458788:JZA458788 KIT458788:KIW458788 KSP458788:KSS458788 LCL458788:LCO458788 LMH458788:LMK458788 LWD458788:LWG458788 MFZ458788:MGC458788 MPV458788:MPY458788 MZR458788:MZU458788 NJN458788:NJQ458788 NTJ458788:NTM458788 ODF458788:ODI458788 ONB458788:ONE458788 OWX458788:OXA458788 PGT458788:PGW458788 PQP458788:PQS458788 QAL458788:QAO458788 QKH458788:QKK458788 QUD458788:QUG458788 RDZ458788:REC458788 RNV458788:RNY458788 RXR458788:RXU458788 SHN458788:SHQ458788 SRJ458788:SRM458788 TBF458788:TBI458788 TLB458788:TLE458788 TUX458788:TVA458788 UET458788:UEW458788 UOP458788:UOS458788 UYL458788:UYO458788 VIH458788:VIK458788 VSD458788:VSG458788 WBZ458788:WCC458788 WLV458788:WLY458788 WVR458788:WVU458788 J524324:O524324 JF524324:JI524324 TB524324:TE524324 ACX524324:ADA524324 AMT524324:AMW524324 AWP524324:AWS524324 BGL524324:BGO524324 BQH524324:BQK524324 CAD524324:CAG524324 CJZ524324:CKC524324 CTV524324:CTY524324 DDR524324:DDU524324 DNN524324:DNQ524324 DXJ524324:DXM524324 EHF524324:EHI524324 ERB524324:ERE524324 FAX524324:FBA524324 FKT524324:FKW524324 FUP524324:FUS524324 GEL524324:GEO524324 GOH524324:GOK524324 GYD524324:GYG524324 HHZ524324:HIC524324 HRV524324:HRY524324 IBR524324:IBU524324 ILN524324:ILQ524324 IVJ524324:IVM524324 JFF524324:JFI524324 JPB524324:JPE524324 JYX524324:JZA524324 KIT524324:KIW524324 KSP524324:KSS524324 LCL524324:LCO524324 LMH524324:LMK524324 LWD524324:LWG524324 MFZ524324:MGC524324 MPV524324:MPY524324 MZR524324:MZU524324 NJN524324:NJQ524324 NTJ524324:NTM524324 ODF524324:ODI524324 ONB524324:ONE524324 OWX524324:OXA524324 PGT524324:PGW524324 PQP524324:PQS524324 QAL524324:QAO524324 QKH524324:QKK524324 QUD524324:QUG524324 RDZ524324:REC524324 RNV524324:RNY524324 RXR524324:RXU524324 SHN524324:SHQ524324 SRJ524324:SRM524324 TBF524324:TBI524324 TLB524324:TLE524324 TUX524324:TVA524324 UET524324:UEW524324 UOP524324:UOS524324 UYL524324:UYO524324 VIH524324:VIK524324 VSD524324:VSG524324 WBZ524324:WCC524324 WLV524324:WLY524324 WVR524324:WVU524324 J589860:O589860 JF589860:JI589860 TB589860:TE589860 ACX589860:ADA589860 AMT589860:AMW589860 AWP589860:AWS589860 BGL589860:BGO589860 BQH589860:BQK589860 CAD589860:CAG589860 CJZ589860:CKC589860 CTV589860:CTY589860 DDR589860:DDU589860 DNN589860:DNQ589860 DXJ589860:DXM589860 EHF589860:EHI589860 ERB589860:ERE589860 FAX589860:FBA589860 FKT589860:FKW589860 FUP589860:FUS589860 GEL589860:GEO589860 GOH589860:GOK589860 GYD589860:GYG589860 HHZ589860:HIC589860 HRV589860:HRY589860 IBR589860:IBU589860 ILN589860:ILQ589860 IVJ589860:IVM589860 JFF589860:JFI589860 JPB589860:JPE589860 JYX589860:JZA589860 KIT589860:KIW589860 KSP589860:KSS589860 LCL589860:LCO589860 LMH589860:LMK589860 LWD589860:LWG589860 MFZ589860:MGC589860 MPV589860:MPY589860 MZR589860:MZU589860 NJN589860:NJQ589860 NTJ589860:NTM589860 ODF589860:ODI589860 ONB589860:ONE589860 OWX589860:OXA589860 PGT589860:PGW589860 PQP589860:PQS589860 QAL589860:QAO589860 QKH589860:QKK589860 QUD589860:QUG589860 RDZ589860:REC589860 RNV589860:RNY589860 RXR589860:RXU589860 SHN589860:SHQ589860 SRJ589860:SRM589860 TBF589860:TBI589860 TLB589860:TLE589860 TUX589860:TVA589860 UET589860:UEW589860 UOP589860:UOS589860 UYL589860:UYO589860 VIH589860:VIK589860 VSD589860:VSG589860 WBZ589860:WCC589860 WLV589860:WLY589860 WVR589860:WVU589860 J655396:O655396 JF655396:JI655396 TB655396:TE655396 ACX655396:ADA655396 AMT655396:AMW655396 AWP655396:AWS655396 BGL655396:BGO655396 BQH655396:BQK655396 CAD655396:CAG655396 CJZ655396:CKC655396 CTV655396:CTY655396 DDR655396:DDU655396 DNN655396:DNQ655396 DXJ655396:DXM655396 EHF655396:EHI655396 ERB655396:ERE655396 FAX655396:FBA655396 FKT655396:FKW655396 FUP655396:FUS655396 GEL655396:GEO655396 GOH655396:GOK655396 GYD655396:GYG655396 HHZ655396:HIC655396 HRV655396:HRY655396 IBR655396:IBU655396 ILN655396:ILQ655396 IVJ655396:IVM655396 JFF655396:JFI655396 JPB655396:JPE655396 JYX655396:JZA655396 KIT655396:KIW655396 KSP655396:KSS655396 LCL655396:LCO655396 LMH655396:LMK655396 LWD655396:LWG655396 MFZ655396:MGC655396 MPV655396:MPY655396 MZR655396:MZU655396 NJN655396:NJQ655396 NTJ655396:NTM655396 ODF655396:ODI655396 ONB655396:ONE655396 OWX655396:OXA655396 PGT655396:PGW655396 PQP655396:PQS655396 QAL655396:QAO655396 QKH655396:QKK655396 QUD655396:QUG655396 RDZ655396:REC655396 RNV655396:RNY655396 RXR655396:RXU655396 SHN655396:SHQ655396 SRJ655396:SRM655396 TBF655396:TBI655396 TLB655396:TLE655396 TUX655396:TVA655396 UET655396:UEW655396 UOP655396:UOS655396 UYL655396:UYO655396 VIH655396:VIK655396 VSD655396:VSG655396 WBZ655396:WCC655396 WLV655396:WLY655396 WVR655396:WVU655396 J720932:O720932 JF720932:JI720932 TB720932:TE720932 ACX720932:ADA720932 AMT720932:AMW720932 AWP720932:AWS720932 BGL720932:BGO720932 BQH720932:BQK720932 CAD720932:CAG720932 CJZ720932:CKC720932 CTV720932:CTY720932 DDR720932:DDU720932 DNN720932:DNQ720932 DXJ720932:DXM720932 EHF720932:EHI720932 ERB720932:ERE720932 FAX720932:FBA720932 FKT720932:FKW720932 FUP720932:FUS720932 GEL720932:GEO720932 GOH720932:GOK720932 GYD720932:GYG720932 HHZ720932:HIC720932 HRV720932:HRY720932 IBR720932:IBU720932 ILN720932:ILQ720932 IVJ720932:IVM720932 JFF720932:JFI720932 JPB720932:JPE720932 JYX720932:JZA720932 KIT720932:KIW720932 KSP720932:KSS720932 LCL720932:LCO720932 LMH720932:LMK720932 LWD720932:LWG720932 MFZ720932:MGC720932 MPV720932:MPY720932 MZR720932:MZU720932 NJN720932:NJQ720932 NTJ720932:NTM720932 ODF720932:ODI720932 ONB720932:ONE720932 OWX720932:OXA720932 PGT720932:PGW720932 PQP720932:PQS720932 QAL720932:QAO720932 QKH720932:QKK720932 QUD720932:QUG720932 RDZ720932:REC720932 RNV720932:RNY720932 RXR720932:RXU720932 SHN720932:SHQ720932 SRJ720932:SRM720932 TBF720932:TBI720932 TLB720932:TLE720932 TUX720932:TVA720932 UET720932:UEW720932 UOP720932:UOS720932 UYL720932:UYO720932 VIH720932:VIK720932 VSD720932:VSG720932 WBZ720932:WCC720932 WLV720932:WLY720932 WVR720932:WVU720932 J786468:O786468 JF786468:JI786468 TB786468:TE786468 ACX786468:ADA786468 AMT786468:AMW786468 AWP786468:AWS786468 BGL786468:BGO786468 BQH786468:BQK786468 CAD786468:CAG786468 CJZ786468:CKC786468 CTV786468:CTY786468 DDR786468:DDU786468 DNN786468:DNQ786468 DXJ786468:DXM786468 EHF786468:EHI786468 ERB786468:ERE786468 FAX786468:FBA786468 FKT786468:FKW786468 FUP786468:FUS786468 GEL786468:GEO786468 GOH786468:GOK786468 GYD786468:GYG786468 HHZ786468:HIC786468 HRV786468:HRY786468 IBR786468:IBU786468 ILN786468:ILQ786468 IVJ786468:IVM786468 JFF786468:JFI786468 JPB786468:JPE786468 JYX786468:JZA786468 KIT786468:KIW786468 KSP786468:KSS786468 LCL786468:LCO786468 LMH786468:LMK786468 LWD786468:LWG786468 MFZ786468:MGC786468 MPV786468:MPY786468 MZR786468:MZU786468 NJN786468:NJQ786468 NTJ786468:NTM786468 ODF786468:ODI786468 ONB786468:ONE786468 OWX786468:OXA786468 PGT786468:PGW786468 PQP786468:PQS786468 QAL786468:QAO786468 QKH786468:QKK786468 QUD786468:QUG786468 RDZ786468:REC786468 RNV786468:RNY786468 RXR786468:RXU786468 SHN786468:SHQ786468 SRJ786468:SRM786468 TBF786468:TBI786468 TLB786468:TLE786468 TUX786468:TVA786468 UET786468:UEW786468 UOP786468:UOS786468 UYL786468:UYO786468 VIH786468:VIK786468 VSD786468:VSG786468 WBZ786468:WCC786468 WLV786468:WLY786468 WVR786468:WVU786468 J852004:O852004 JF852004:JI852004 TB852004:TE852004 ACX852004:ADA852004 AMT852004:AMW852004 AWP852004:AWS852004 BGL852004:BGO852004 BQH852004:BQK852004 CAD852004:CAG852004 CJZ852004:CKC852004 CTV852004:CTY852004 DDR852004:DDU852004 DNN852004:DNQ852004 DXJ852004:DXM852004 EHF852004:EHI852004 ERB852004:ERE852004 FAX852004:FBA852004 FKT852004:FKW852004 FUP852004:FUS852004 GEL852004:GEO852004 GOH852004:GOK852004 GYD852004:GYG852004 HHZ852004:HIC852004 HRV852004:HRY852004 IBR852004:IBU852004 ILN852004:ILQ852004 IVJ852004:IVM852004 JFF852004:JFI852004 JPB852004:JPE852004 JYX852004:JZA852004 KIT852004:KIW852004 KSP852004:KSS852004 LCL852004:LCO852004 LMH852004:LMK852004 LWD852004:LWG852004 MFZ852004:MGC852004 MPV852004:MPY852004 MZR852004:MZU852004 NJN852004:NJQ852004 NTJ852004:NTM852004 ODF852004:ODI852004 ONB852004:ONE852004 OWX852004:OXA852004 PGT852004:PGW852004 PQP852004:PQS852004 QAL852004:QAO852004 QKH852004:QKK852004 QUD852004:QUG852004 RDZ852004:REC852004 RNV852004:RNY852004 RXR852004:RXU852004 SHN852004:SHQ852004 SRJ852004:SRM852004 TBF852004:TBI852004 TLB852004:TLE852004 TUX852004:TVA852004 UET852004:UEW852004 UOP852004:UOS852004 UYL852004:UYO852004 VIH852004:VIK852004 VSD852004:VSG852004 WBZ852004:WCC852004 WLV852004:WLY852004 WVR852004:WVU852004 J917540:O917540 JF917540:JI917540 TB917540:TE917540 ACX917540:ADA917540 AMT917540:AMW917540 AWP917540:AWS917540 BGL917540:BGO917540 BQH917540:BQK917540 CAD917540:CAG917540 CJZ917540:CKC917540 CTV917540:CTY917540 DDR917540:DDU917540 DNN917540:DNQ917540 DXJ917540:DXM917540 EHF917540:EHI917540 ERB917540:ERE917540 FAX917540:FBA917540 FKT917540:FKW917540 FUP917540:FUS917540 GEL917540:GEO917540 GOH917540:GOK917540 GYD917540:GYG917540 HHZ917540:HIC917540 HRV917540:HRY917540 IBR917540:IBU917540 ILN917540:ILQ917540 IVJ917540:IVM917540 JFF917540:JFI917540 JPB917540:JPE917540 JYX917540:JZA917540 KIT917540:KIW917540 KSP917540:KSS917540 LCL917540:LCO917540 LMH917540:LMK917540 LWD917540:LWG917540 MFZ917540:MGC917540 MPV917540:MPY917540 MZR917540:MZU917540 NJN917540:NJQ917540 NTJ917540:NTM917540 ODF917540:ODI917540 ONB917540:ONE917540 OWX917540:OXA917540 PGT917540:PGW917540 PQP917540:PQS917540 QAL917540:QAO917540 QKH917540:QKK917540 QUD917540:QUG917540 RDZ917540:REC917540 RNV917540:RNY917540 RXR917540:RXU917540 SHN917540:SHQ917540 SRJ917540:SRM917540 TBF917540:TBI917540 TLB917540:TLE917540 TUX917540:TVA917540 UET917540:UEW917540 UOP917540:UOS917540 UYL917540:UYO917540 VIH917540:VIK917540 VSD917540:VSG917540 WBZ917540:WCC917540 WLV917540:WLY917540 WVR917540:WVU917540 J983076:O983076 JF983076:JI983076 TB983076:TE983076 ACX983076:ADA983076 AMT983076:AMW983076 AWP983076:AWS983076 BGL983076:BGO983076 BQH983076:BQK983076 CAD983076:CAG983076 CJZ983076:CKC983076 CTV983076:CTY983076 DDR983076:DDU983076 DNN983076:DNQ983076 DXJ983076:DXM983076 EHF983076:EHI983076 ERB983076:ERE983076 FAX983076:FBA983076 FKT983076:FKW983076 FUP983076:FUS983076 GEL983076:GEO983076 GOH983076:GOK983076 GYD983076:GYG983076 HHZ983076:HIC983076 HRV983076:HRY983076 IBR983076:IBU983076 ILN983076:ILQ983076 IVJ983076:IVM983076 JFF983076:JFI983076 JPB983076:JPE983076 JYX983076:JZA983076 KIT983076:KIW983076 KSP983076:KSS983076 LCL983076:LCO983076 LMH983076:LMK983076 LWD983076:LWG983076 MFZ983076:MGC983076 MPV983076:MPY983076 MZR983076:MZU983076 NJN983076:NJQ983076 NTJ983076:NTM983076 ODF983076:ODI983076 ONB983076:ONE983076 OWX983076:OXA983076 PGT983076:PGW983076 PQP983076:PQS983076 QAL983076:QAO983076 QKH983076:QKK983076 QUD983076:QUG983076 RDZ983076:REC983076 RNV983076:RNY983076 RXR983076:RXU983076 SHN983076:SHQ983076 SRJ983076:SRM983076 TBF983076:TBI983076 TLB983076:TLE983076 TUX983076:TVA983076 UET983076:UEW983076 UOP983076:UOS983076 UYL983076:UYO983076 VIH983076:VIK983076 VSD983076:VSG983076 WBZ983076:WCC983076 WLV983076:WLY983076 WVR983076:WVU983076 WBZ983084:WCC983084 J65580:O65580 JF65580:JI65580 TB65580:TE65580 ACX65580:ADA65580 AMT65580:AMW65580 AWP65580:AWS65580 BGL65580:BGO65580 BQH65580:BQK65580 CAD65580:CAG65580 CJZ65580:CKC65580 CTV65580:CTY65580 DDR65580:DDU65580 DNN65580:DNQ65580 DXJ65580:DXM65580 EHF65580:EHI65580 ERB65580:ERE65580 FAX65580:FBA65580 FKT65580:FKW65580 FUP65580:FUS65580 GEL65580:GEO65580 GOH65580:GOK65580 GYD65580:GYG65580 HHZ65580:HIC65580 HRV65580:HRY65580 IBR65580:IBU65580 ILN65580:ILQ65580 IVJ65580:IVM65580 JFF65580:JFI65580 JPB65580:JPE65580 JYX65580:JZA65580 KIT65580:KIW65580 KSP65580:KSS65580 LCL65580:LCO65580 LMH65580:LMK65580 LWD65580:LWG65580 MFZ65580:MGC65580 MPV65580:MPY65580 MZR65580:MZU65580 NJN65580:NJQ65580 NTJ65580:NTM65580 ODF65580:ODI65580 ONB65580:ONE65580 OWX65580:OXA65580 PGT65580:PGW65580 PQP65580:PQS65580 QAL65580:QAO65580 QKH65580:QKK65580 QUD65580:QUG65580 RDZ65580:REC65580 RNV65580:RNY65580 RXR65580:RXU65580 SHN65580:SHQ65580 SRJ65580:SRM65580 TBF65580:TBI65580 TLB65580:TLE65580 TUX65580:TVA65580 UET65580:UEW65580 UOP65580:UOS65580 UYL65580:UYO65580 VIH65580:VIK65580 VSD65580:VSG65580 WBZ65580:WCC65580 WLV65580:WLY65580 WVR65580:WVU65580 J131116:O131116 JF131116:JI131116 TB131116:TE131116 ACX131116:ADA131116 AMT131116:AMW131116 AWP131116:AWS131116 BGL131116:BGO131116 BQH131116:BQK131116 CAD131116:CAG131116 CJZ131116:CKC131116 CTV131116:CTY131116 DDR131116:DDU131116 DNN131116:DNQ131116 DXJ131116:DXM131116 EHF131116:EHI131116 ERB131116:ERE131116 FAX131116:FBA131116 FKT131116:FKW131116 FUP131116:FUS131116 GEL131116:GEO131116 GOH131116:GOK131116 GYD131116:GYG131116 HHZ131116:HIC131116 HRV131116:HRY131116 IBR131116:IBU131116 ILN131116:ILQ131116 IVJ131116:IVM131116 JFF131116:JFI131116 JPB131116:JPE131116 JYX131116:JZA131116 KIT131116:KIW131116 KSP131116:KSS131116 LCL131116:LCO131116 LMH131116:LMK131116 LWD131116:LWG131116 MFZ131116:MGC131116 MPV131116:MPY131116 MZR131116:MZU131116 NJN131116:NJQ131116 NTJ131116:NTM131116 ODF131116:ODI131116 ONB131116:ONE131116 OWX131116:OXA131116 PGT131116:PGW131116 PQP131116:PQS131116 QAL131116:QAO131116 QKH131116:QKK131116 QUD131116:QUG131116 RDZ131116:REC131116 RNV131116:RNY131116 RXR131116:RXU131116 SHN131116:SHQ131116 SRJ131116:SRM131116 TBF131116:TBI131116 TLB131116:TLE131116 TUX131116:TVA131116 UET131116:UEW131116 UOP131116:UOS131116 UYL131116:UYO131116 VIH131116:VIK131116 VSD131116:VSG131116 WBZ131116:WCC131116 WLV131116:WLY131116 WVR131116:WVU131116 J196652:O196652 JF196652:JI196652 TB196652:TE196652 ACX196652:ADA196652 AMT196652:AMW196652 AWP196652:AWS196652 BGL196652:BGO196652 BQH196652:BQK196652 CAD196652:CAG196652 CJZ196652:CKC196652 CTV196652:CTY196652 DDR196652:DDU196652 DNN196652:DNQ196652 DXJ196652:DXM196652 EHF196652:EHI196652 ERB196652:ERE196652 FAX196652:FBA196652 FKT196652:FKW196652 FUP196652:FUS196652 GEL196652:GEO196652 GOH196652:GOK196652 GYD196652:GYG196652 HHZ196652:HIC196652 HRV196652:HRY196652 IBR196652:IBU196652 ILN196652:ILQ196652 IVJ196652:IVM196652 JFF196652:JFI196652 JPB196652:JPE196652 JYX196652:JZA196652 KIT196652:KIW196652 KSP196652:KSS196652 LCL196652:LCO196652 LMH196652:LMK196652 LWD196652:LWG196652 MFZ196652:MGC196652 MPV196652:MPY196652 MZR196652:MZU196652 NJN196652:NJQ196652 NTJ196652:NTM196652 ODF196652:ODI196652 ONB196652:ONE196652 OWX196652:OXA196652 PGT196652:PGW196652 PQP196652:PQS196652 QAL196652:QAO196652 QKH196652:QKK196652 QUD196652:QUG196652 RDZ196652:REC196652 RNV196652:RNY196652 RXR196652:RXU196652 SHN196652:SHQ196652 SRJ196652:SRM196652 TBF196652:TBI196652 TLB196652:TLE196652 TUX196652:TVA196652 UET196652:UEW196652 UOP196652:UOS196652 UYL196652:UYO196652 VIH196652:VIK196652 VSD196652:VSG196652 WBZ196652:WCC196652 WLV196652:WLY196652 WVR196652:WVU196652 J262188:O262188 JF262188:JI262188 TB262188:TE262188 ACX262188:ADA262188 AMT262188:AMW262188 AWP262188:AWS262188 BGL262188:BGO262188 BQH262188:BQK262188 CAD262188:CAG262188 CJZ262188:CKC262188 CTV262188:CTY262188 DDR262188:DDU262188 DNN262188:DNQ262188 DXJ262188:DXM262188 EHF262188:EHI262188 ERB262188:ERE262188 FAX262188:FBA262188 FKT262188:FKW262188 FUP262188:FUS262188 GEL262188:GEO262188 GOH262188:GOK262188 GYD262188:GYG262188 HHZ262188:HIC262188 HRV262188:HRY262188 IBR262188:IBU262188 ILN262188:ILQ262188 IVJ262188:IVM262188 JFF262188:JFI262188 JPB262188:JPE262188 JYX262188:JZA262188 KIT262188:KIW262188 KSP262188:KSS262188 LCL262188:LCO262188 LMH262188:LMK262188 LWD262188:LWG262188 MFZ262188:MGC262188 MPV262188:MPY262188 MZR262188:MZU262188 NJN262188:NJQ262188 NTJ262188:NTM262188 ODF262188:ODI262188 ONB262188:ONE262188 OWX262188:OXA262188 PGT262188:PGW262188 PQP262188:PQS262188 QAL262188:QAO262188 QKH262188:QKK262188 QUD262188:QUG262188 RDZ262188:REC262188 RNV262188:RNY262188 RXR262188:RXU262188 SHN262188:SHQ262188 SRJ262188:SRM262188 TBF262188:TBI262188 TLB262188:TLE262188 TUX262188:TVA262188 UET262188:UEW262188 UOP262188:UOS262188 UYL262188:UYO262188 VIH262188:VIK262188 VSD262188:VSG262188 WBZ262188:WCC262188 WLV262188:WLY262188 WVR262188:WVU262188 J327724:O327724 JF327724:JI327724 TB327724:TE327724 ACX327724:ADA327724 AMT327724:AMW327724 AWP327724:AWS327724 BGL327724:BGO327724 BQH327724:BQK327724 CAD327724:CAG327724 CJZ327724:CKC327724 CTV327724:CTY327724 DDR327724:DDU327724 DNN327724:DNQ327724 DXJ327724:DXM327724 EHF327724:EHI327724 ERB327724:ERE327724 FAX327724:FBA327724 FKT327724:FKW327724 FUP327724:FUS327724 GEL327724:GEO327724 GOH327724:GOK327724 GYD327724:GYG327724 HHZ327724:HIC327724 HRV327724:HRY327724 IBR327724:IBU327724 ILN327724:ILQ327724 IVJ327724:IVM327724 JFF327724:JFI327724 JPB327724:JPE327724 JYX327724:JZA327724 KIT327724:KIW327724 KSP327724:KSS327724 LCL327724:LCO327724 LMH327724:LMK327724 LWD327724:LWG327724 MFZ327724:MGC327724 MPV327724:MPY327724 MZR327724:MZU327724 NJN327724:NJQ327724 NTJ327724:NTM327724 ODF327724:ODI327724 ONB327724:ONE327724 OWX327724:OXA327724 PGT327724:PGW327724 PQP327724:PQS327724 QAL327724:QAO327724 QKH327724:QKK327724 QUD327724:QUG327724 RDZ327724:REC327724 RNV327724:RNY327724 RXR327724:RXU327724 SHN327724:SHQ327724 SRJ327724:SRM327724 TBF327724:TBI327724 TLB327724:TLE327724 TUX327724:TVA327724 UET327724:UEW327724 UOP327724:UOS327724 UYL327724:UYO327724 VIH327724:VIK327724 VSD327724:VSG327724 WBZ327724:WCC327724 WLV327724:WLY327724 WVR327724:WVU327724 J393260:O393260 JF393260:JI393260 TB393260:TE393260 ACX393260:ADA393260 AMT393260:AMW393260 AWP393260:AWS393260 BGL393260:BGO393260 BQH393260:BQK393260 CAD393260:CAG393260 CJZ393260:CKC393260 CTV393260:CTY393260 DDR393260:DDU393260 DNN393260:DNQ393260 DXJ393260:DXM393260 EHF393260:EHI393260 ERB393260:ERE393260 FAX393260:FBA393260 FKT393260:FKW393260 FUP393260:FUS393260 GEL393260:GEO393260 GOH393260:GOK393260 GYD393260:GYG393260 HHZ393260:HIC393260 HRV393260:HRY393260 IBR393260:IBU393260 ILN393260:ILQ393260 IVJ393260:IVM393260 JFF393260:JFI393260 JPB393260:JPE393260 JYX393260:JZA393260 KIT393260:KIW393260 KSP393260:KSS393260 LCL393260:LCO393260 LMH393260:LMK393260 LWD393260:LWG393260 MFZ393260:MGC393260 MPV393260:MPY393260 MZR393260:MZU393260 NJN393260:NJQ393260 NTJ393260:NTM393260 ODF393260:ODI393260 ONB393260:ONE393260 OWX393260:OXA393260 PGT393260:PGW393260 PQP393260:PQS393260 QAL393260:QAO393260 QKH393260:QKK393260 QUD393260:QUG393260 RDZ393260:REC393260 RNV393260:RNY393260 RXR393260:RXU393260 SHN393260:SHQ393260 SRJ393260:SRM393260 TBF393260:TBI393260 TLB393260:TLE393260 TUX393260:TVA393260 UET393260:UEW393260 UOP393260:UOS393260 UYL393260:UYO393260 VIH393260:VIK393260 VSD393260:VSG393260 WBZ393260:WCC393260 WLV393260:WLY393260 WVR393260:WVU393260 J458796:O458796 JF458796:JI458796 TB458796:TE458796 ACX458796:ADA458796 AMT458796:AMW458796 AWP458796:AWS458796 BGL458796:BGO458796 BQH458796:BQK458796 CAD458796:CAG458796 CJZ458796:CKC458796 CTV458796:CTY458796 DDR458796:DDU458796 DNN458796:DNQ458796 DXJ458796:DXM458796 EHF458796:EHI458796 ERB458796:ERE458796 FAX458796:FBA458796 FKT458796:FKW458796 FUP458796:FUS458796 GEL458796:GEO458796 GOH458796:GOK458796 GYD458796:GYG458796 HHZ458796:HIC458796 HRV458796:HRY458796 IBR458796:IBU458796 ILN458796:ILQ458796 IVJ458796:IVM458796 JFF458796:JFI458796 JPB458796:JPE458796 JYX458796:JZA458796 KIT458796:KIW458796 KSP458796:KSS458796 LCL458796:LCO458796 LMH458796:LMK458796 LWD458796:LWG458796 MFZ458796:MGC458796 MPV458796:MPY458796 MZR458796:MZU458796 NJN458796:NJQ458796 NTJ458796:NTM458796 ODF458796:ODI458796 ONB458796:ONE458796 OWX458796:OXA458796 PGT458796:PGW458796 PQP458796:PQS458796 QAL458796:QAO458796 QKH458796:QKK458796 QUD458796:QUG458796 RDZ458796:REC458796 RNV458796:RNY458796 RXR458796:RXU458796 SHN458796:SHQ458796 SRJ458796:SRM458796 TBF458796:TBI458796 TLB458796:TLE458796 TUX458796:TVA458796 UET458796:UEW458796 UOP458796:UOS458796 UYL458796:UYO458796 VIH458796:VIK458796 VSD458796:VSG458796 WBZ458796:WCC458796 WLV458796:WLY458796 WVR458796:WVU458796 J524332:O524332 JF524332:JI524332 TB524332:TE524332 ACX524332:ADA524332 AMT524332:AMW524332 AWP524332:AWS524332 BGL524332:BGO524332 BQH524332:BQK524332 CAD524332:CAG524332 CJZ524332:CKC524332 CTV524332:CTY524332 DDR524332:DDU524332 DNN524332:DNQ524332 DXJ524332:DXM524332 EHF524332:EHI524332 ERB524332:ERE524332 FAX524332:FBA524332 FKT524332:FKW524332 FUP524332:FUS524332 GEL524332:GEO524332 GOH524332:GOK524332 GYD524332:GYG524332 HHZ524332:HIC524332 HRV524332:HRY524332 IBR524332:IBU524332 ILN524332:ILQ524332 IVJ524332:IVM524332 JFF524332:JFI524332 JPB524332:JPE524332 JYX524332:JZA524332 KIT524332:KIW524332 KSP524332:KSS524332 LCL524332:LCO524332 LMH524332:LMK524332 LWD524332:LWG524332 MFZ524332:MGC524332 MPV524332:MPY524332 MZR524332:MZU524332 NJN524332:NJQ524332 NTJ524332:NTM524332 ODF524332:ODI524332 ONB524332:ONE524332 OWX524332:OXA524332 PGT524332:PGW524332 PQP524332:PQS524332 QAL524332:QAO524332 QKH524332:QKK524332 QUD524332:QUG524332 RDZ524332:REC524332 RNV524332:RNY524332 RXR524332:RXU524332 SHN524332:SHQ524332 SRJ524332:SRM524332 TBF524332:TBI524332 TLB524332:TLE524332 TUX524332:TVA524332 UET524332:UEW524332 UOP524332:UOS524332 UYL524332:UYO524332 VIH524332:VIK524332 VSD524332:VSG524332 WBZ524332:WCC524332 WLV524332:WLY524332 WVR524332:WVU524332 J589868:O589868 JF589868:JI589868 TB589868:TE589868 ACX589868:ADA589868 AMT589868:AMW589868 AWP589868:AWS589868 BGL589868:BGO589868 BQH589868:BQK589868 CAD589868:CAG589868 CJZ589868:CKC589868 CTV589868:CTY589868 DDR589868:DDU589868 DNN589868:DNQ589868 DXJ589868:DXM589868 EHF589868:EHI589868 ERB589868:ERE589868 FAX589868:FBA589868 FKT589868:FKW589868 FUP589868:FUS589868 GEL589868:GEO589868 GOH589868:GOK589868 GYD589868:GYG589868 HHZ589868:HIC589868 HRV589868:HRY589868 IBR589868:IBU589868 ILN589868:ILQ589868 IVJ589868:IVM589868 JFF589868:JFI589868 JPB589868:JPE589868 JYX589868:JZA589868 KIT589868:KIW589868 KSP589868:KSS589868 LCL589868:LCO589868 LMH589868:LMK589868 LWD589868:LWG589868 MFZ589868:MGC589868 MPV589868:MPY589868 MZR589868:MZU589868 NJN589868:NJQ589868 NTJ589868:NTM589868 ODF589868:ODI589868 ONB589868:ONE589868 OWX589868:OXA589868 PGT589868:PGW589868 PQP589868:PQS589868 QAL589868:QAO589868 QKH589868:QKK589868 QUD589868:QUG589868 RDZ589868:REC589868 RNV589868:RNY589868 RXR589868:RXU589868 SHN589868:SHQ589868 SRJ589868:SRM589868 TBF589868:TBI589868 TLB589868:TLE589868 TUX589868:TVA589868 UET589868:UEW589868 UOP589868:UOS589868 UYL589868:UYO589868 VIH589868:VIK589868 VSD589868:VSG589868 WBZ589868:WCC589868 WLV589868:WLY589868 WVR589868:WVU589868 J655404:O655404 JF655404:JI655404 TB655404:TE655404 ACX655404:ADA655404 AMT655404:AMW655404 AWP655404:AWS655404 BGL655404:BGO655404 BQH655404:BQK655404 CAD655404:CAG655404 CJZ655404:CKC655404 CTV655404:CTY655404 DDR655404:DDU655404 DNN655404:DNQ655404 DXJ655404:DXM655404 EHF655404:EHI655404 ERB655404:ERE655404 FAX655404:FBA655404 FKT655404:FKW655404 FUP655404:FUS655404 GEL655404:GEO655404 GOH655404:GOK655404 GYD655404:GYG655404 HHZ655404:HIC655404 HRV655404:HRY655404 IBR655404:IBU655404 ILN655404:ILQ655404 IVJ655404:IVM655404 JFF655404:JFI655404 JPB655404:JPE655404 JYX655404:JZA655404 KIT655404:KIW655404 KSP655404:KSS655404 LCL655404:LCO655404 LMH655404:LMK655404 LWD655404:LWG655404 MFZ655404:MGC655404 MPV655404:MPY655404 MZR655404:MZU655404 NJN655404:NJQ655404 NTJ655404:NTM655404 ODF655404:ODI655404 ONB655404:ONE655404 OWX655404:OXA655404 PGT655404:PGW655404 PQP655404:PQS655404 QAL655404:QAO655404 QKH655404:QKK655404 QUD655404:QUG655404 RDZ655404:REC655404 RNV655404:RNY655404 RXR655404:RXU655404 SHN655404:SHQ655404 SRJ655404:SRM655404 TBF655404:TBI655404 TLB655404:TLE655404 TUX655404:TVA655404 UET655404:UEW655404 UOP655404:UOS655404 UYL655404:UYO655404 VIH655404:VIK655404 VSD655404:VSG655404 WBZ655404:WCC655404 WLV655404:WLY655404 WVR655404:WVU655404 J720940:O720940 JF720940:JI720940 TB720940:TE720940 ACX720940:ADA720940 AMT720940:AMW720940 AWP720940:AWS720940 BGL720940:BGO720940 BQH720940:BQK720940 CAD720940:CAG720940 CJZ720940:CKC720940 CTV720940:CTY720940 DDR720940:DDU720940 DNN720940:DNQ720940 DXJ720940:DXM720940 EHF720940:EHI720940 ERB720940:ERE720940 FAX720940:FBA720940 FKT720940:FKW720940 FUP720940:FUS720940 GEL720940:GEO720940 GOH720940:GOK720940 GYD720940:GYG720940 HHZ720940:HIC720940 HRV720940:HRY720940 IBR720940:IBU720940 ILN720940:ILQ720940 IVJ720940:IVM720940 JFF720940:JFI720940 JPB720940:JPE720940 JYX720940:JZA720940 KIT720940:KIW720940 KSP720940:KSS720940 LCL720940:LCO720940 LMH720940:LMK720940 LWD720940:LWG720940 MFZ720940:MGC720940 MPV720940:MPY720940 MZR720940:MZU720940 NJN720940:NJQ720940 NTJ720940:NTM720940 ODF720940:ODI720940 ONB720940:ONE720940 OWX720940:OXA720940 PGT720940:PGW720940 PQP720940:PQS720940 QAL720940:QAO720940 QKH720940:QKK720940 QUD720940:QUG720940 RDZ720940:REC720940 RNV720940:RNY720940 RXR720940:RXU720940 SHN720940:SHQ720940 SRJ720940:SRM720940 TBF720940:TBI720940 TLB720940:TLE720940 TUX720940:TVA720940 UET720940:UEW720940 UOP720940:UOS720940 UYL720940:UYO720940 VIH720940:VIK720940 VSD720940:VSG720940 WBZ720940:WCC720940 WLV720940:WLY720940 WVR720940:WVU720940 J786476:O786476 JF786476:JI786476 TB786476:TE786476 ACX786476:ADA786476 AMT786476:AMW786476 AWP786476:AWS786476 BGL786476:BGO786476 BQH786476:BQK786476 CAD786476:CAG786476 CJZ786476:CKC786476 CTV786476:CTY786476 DDR786476:DDU786476 DNN786476:DNQ786476 DXJ786476:DXM786476 EHF786476:EHI786476 ERB786476:ERE786476 FAX786476:FBA786476 FKT786476:FKW786476 FUP786476:FUS786476 GEL786476:GEO786476 GOH786476:GOK786476 GYD786476:GYG786476 HHZ786476:HIC786476 HRV786476:HRY786476 IBR786476:IBU786476 ILN786476:ILQ786476 IVJ786476:IVM786476 JFF786476:JFI786476 JPB786476:JPE786476 JYX786476:JZA786476 KIT786476:KIW786476 KSP786476:KSS786476 LCL786476:LCO786476 LMH786476:LMK786476 LWD786476:LWG786476 MFZ786476:MGC786476 MPV786476:MPY786476 MZR786476:MZU786476 NJN786476:NJQ786476 NTJ786476:NTM786476 ODF786476:ODI786476 ONB786476:ONE786476 OWX786476:OXA786476 PGT786476:PGW786476 PQP786476:PQS786476 QAL786476:QAO786476 QKH786476:QKK786476 QUD786476:QUG786476 RDZ786476:REC786476 RNV786476:RNY786476 RXR786476:RXU786476 SHN786476:SHQ786476 SRJ786476:SRM786476 TBF786476:TBI786476 TLB786476:TLE786476 TUX786476:TVA786476 UET786476:UEW786476 UOP786476:UOS786476 UYL786476:UYO786476 VIH786476:VIK786476 VSD786476:VSG786476 WBZ786476:WCC786476 WLV786476:WLY786476 WVR786476:WVU786476 J852012:O852012 JF852012:JI852012 TB852012:TE852012 ACX852012:ADA852012 AMT852012:AMW852012 AWP852012:AWS852012 BGL852012:BGO852012 BQH852012:BQK852012 CAD852012:CAG852012 CJZ852012:CKC852012 CTV852012:CTY852012 DDR852012:DDU852012 DNN852012:DNQ852012 DXJ852012:DXM852012 EHF852012:EHI852012 ERB852012:ERE852012 FAX852012:FBA852012 FKT852012:FKW852012 FUP852012:FUS852012 GEL852012:GEO852012 GOH852012:GOK852012 GYD852012:GYG852012 HHZ852012:HIC852012 HRV852012:HRY852012 IBR852012:IBU852012 ILN852012:ILQ852012 IVJ852012:IVM852012 JFF852012:JFI852012 JPB852012:JPE852012 JYX852012:JZA852012 KIT852012:KIW852012 KSP852012:KSS852012 LCL852012:LCO852012 LMH852012:LMK852012 LWD852012:LWG852012 MFZ852012:MGC852012 MPV852012:MPY852012 MZR852012:MZU852012 NJN852012:NJQ852012 NTJ852012:NTM852012 ODF852012:ODI852012 ONB852012:ONE852012 OWX852012:OXA852012 PGT852012:PGW852012 PQP852012:PQS852012 QAL852012:QAO852012 QKH852012:QKK852012 QUD852012:QUG852012 RDZ852012:REC852012 RNV852012:RNY852012 RXR852012:RXU852012 SHN852012:SHQ852012 SRJ852012:SRM852012 TBF852012:TBI852012 TLB852012:TLE852012 TUX852012:TVA852012 UET852012:UEW852012 UOP852012:UOS852012 UYL852012:UYO852012 VIH852012:VIK852012 VSD852012:VSG852012 WBZ852012:WCC852012 WLV852012:WLY852012 WVR852012:WVU852012 J917548:O917548 JF917548:JI917548 TB917548:TE917548 ACX917548:ADA917548 AMT917548:AMW917548 AWP917548:AWS917548 BGL917548:BGO917548 BQH917548:BQK917548 CAD917548:CAG917548 CJZ917548:CKC917548 CTV917548:CTY917548 DDR917548:DDU917548 DNN917548:DNQ917548 DXJ917548:DXM917548 EHF917548:EHI917548 ERB917548:ERE917548 FAX917548:FBA917548 FKT917548:FKW917548 FUP917548:FUS917548 GEL917548:GEO917548 GOH917548:GOK917548 GYD917548:GYG917548 HHZ917548:HIC917548 HRV917548:HRY917548 IBR917548:IBU917548 ILN917548:ILQ917548 IVJ917548:IVM917548 JFF917548:JFI917548 JPB917548:JPE917548 JYX917548:JZA917548 KIT917548:KIW917548 KSP917548:KSS917548 LCL917548:LCO917548 LMH917548:LMK917548 LWD917548:LWG917548 MFZ917548:MGC917548 MPV917548:MPY917548 MZR917548:MZU917548 NJN917548:NJQ917548 NTJ917548:NTM917548 ODF917548:ODI917548 ONB917548:ONE917548 OWX917548:OXA917548 PGT917548:PGW917548 PQP917548:PQS917548 QAL917548:QAO917548 QKH917548:QKK917548 QUD917548:QUG917548 RDZ917548:REC917548 RNV917548:RNY917548 RXR917548:RXU917548 SHN917548:SHQ917548 SRJ917548:SRM917548 TBF917548:TBI917548 TLB917548:TLE917548 TUX917548:TVA917548 UET917548:UEW917548 UOP917548:UOS917548 UYL917548:UYO917548 VIH917548:VIK917548 VSD917548:VSG917548 WBZ917548:WCC917548 WLV917548:WLY917548 WVR917548:WVU917548 J983084:O983084 JF983084:JI983084 TB983084:TE983084 ACX983084:ADA983084 AMT983084:AMW983084 AWP983084:AWS983084 BGL983084:BGO983084 BQH983084:BQK983084 CAD983084:CAG983084 CJZ983084:CKC983084 CTV983084:CTY983084 DDR983084:DDU983084 DNN983084:DNQ983084 DXJ983084:DXM983084 EHF983084:EHI983084 ERB983084:ERE983084 FAX983084:FBA983084 FKT983084:FKW983084 FUP983084:FUS983084 GEL983084:GEO983084 GOH983084:GOK983084 GYD983084:GYG983084 HHZ983084:HIC983084 HRV983084:HRY983084 IBR983084:IBU983084 ILN983084:ILQ983084 IVJ983084:IVM983084 JFF983084:JFI983084 JPB983084:JPE983084 JYX983084:JZA983084 KIT983084:KIW983084 KSP983084:KSS983084 LCL983084:LCO983084 LMH983084:LMK983084 LWD983084:LWG983084 MFZ983084:MGC983084 MPV983084:MPY983084 MZR983084:MZU983084 NJN983084:NJQ983084 NTJ983084:NTM983084 ODF983084:ODI983084 ONB983084:ONE983084 OWX983084:OXA983084 PGT983084:PGW983084 PQP983084:PQS983084 QAL983084:QAO983084 QKH983084:QKK983084 QUD983084:QUG983084 RDZ983084:REC983084 RNV983084:RNY983084 RXR983084:RXU983084 SHN983084:SHQ983084 SRJ983084:SRM983084 TBF983084:TBI983084 TLB983084:TLE983084 TUX983084:TVA983084 UET983084:UEW983084 UOP983084:UOS983084 UYL983084:UYO983084 VIH983084:VIK983084 VSD983084:VSG983084 JF65554:JI65554 J65554:O65554 TB65554:TE65554 ACX65554:ADA65554 AMT65554:AMW65554 AWP65554:AWS65554 BGL65554:BGO65554 BQH65554:BQK65554 CAD65554:CAG65554 CJZ65554:CKC65554 CTV65554:CTY65554 DDR65554:DDU65554 DNN65554:DNQ65554 DXJ65554:DXM65554 EHF65554:EHI65554 ERB65554:ERE65554 FAX65554:FBA65554 FKT65554:FKW65554 FUP65554:FUS65554 GEL65554:GEO65554 GOH65554:GOK65554 GYD65554:GYG65554 HHZ65554:HIC65554 HRV65554:HRY65554 IBR65554:IBU65554 ILN65554:ILQ65554 IVJ65554:IVM65554 JFF65554:JFI65554 JPB65554:JPE65554 JYX65554:JZA65554 KIT65554:KIW65554 KSP65554:KSS65554 LCL65554:LCO65554 LMH65554:LMK65554 LWD65554:LWG65554 MFZ65554:MGC65554 MPV65554:MPY65554 MZR65554:MZU65554 NJN65554:NJQ65554 NTJ65554:NTM65554 ODF65554:ODI65554 ONB65554:ONE65554 OWX65554:OXA65554 PGT65554:PGW65554 PQP65554:PQS65554 QAL65554:QAO65554 QKH65554:QKK65554 QUD65554:QUG65554 RDZ65554:REC65554 RNV65554:RNY65554 RXR65554:RXU65554 SHN65554:SHQ65554 SRJ65554:SRM65554 TBF65554:TBI65554 TLB65554:TLE65554 TUX65554:TVA65554 UET65554:UEW65554 UOP65554:UOS65554 UYL65554:UYO65554 VIH65554:VIK65554 VSD65554:VSG65554 WBZ65554:WCC65554 WLV65554:WLY65554 WVR65554:WVU65554 J131090:O131090 JF131090:JI131090 TB131090:TE131090 ACX131090:ADA131090 AMT131090:AMW131090 AWP131090:AWS131090 BGL131090:BGO131090 BQH131090:BQK131090 CAD131090:CAG131090 CJZ131090:CKC131090 CTV131090:CTY131090 DDR131090:DDU131090 DNN131090:DNQ131090 DXJ131090:DXM131090 EHF131090:EHI131090 ERB131090:ERE131090 FAX131090:FBA131090 FKT131090:FKW131090 FUP131090:FUS131090 GEL131090:GEO131090 GOH131090:GOK131090 GYD131090:GYG131090 HHZ131090:HIC131090 HRV131090:HRY131090 IBR131090:IBU131090 ILN131090:ILQ131090 IVJ131090:IVM131090 JFF131090:JFI131090 JPB131090:JPE131090 JYX131090:JZA131090 KIT131090:KIW131090 KSP131090:KSS131090 LCL131090:LCO131090 LMH131090:LMK131090 LWD131090:LWG131090 MFZ131090:MGC131090 MPV131090:MPY131090 MZR131090:MZU131090 NJN131090:NJQ131090 NTJ131090:NTM131090 ODF131090:ODI131090 ONB131090:ONE131090 OWX131090:OXA131090 PGT131090:PGW131090 PQP131090:PQS131090 QAL131090:QAO131090 QKH131090:QKK131090 QUD131090:QUG131090 RDZ131090:REC131090 RNV131090:RNY131090 RXR131090:RXU131090 SHN131090:SHQ131090 SRJ131090:SRM131090 TBF131090:TBI131090 TLB131090:TLE131090 TUX131090:TVA131090 UET131090:UEW131090 UOP131090:UOS131090 UYL131090:UYO131090 VIH131090:VIK131090 VSD131090:VSG131090 WBZ131090:WCC131090 WLV131090:WLY131090 WVR131090:WVU131090 J196626:O196626 JF196626:JI196626 TB196626:TE196626 ACX196626:ADA196626 AMT196626:AMW196626 AWP196626:AWS196626 BGL196626:BGO196626 BQH196626:BQK196626 CAD196626:CAG196626 CJZ196626:CKC196626 CTV196626:CTY196626 DDR196626:DDU196626 DNN196626:DNQ196626 DXJ196626:DXM196626 EHF196626:EHI196626 ERB196626:ERE196626 FAX196626:FBA196626 FKT196626:FKW196626 FUP196626:FUS196626 GEL196626:GEO196626 GOH196626:GOK196626 GYD196626:GYG196626 HHZ196626:HIC196626 HRV196626:HRY196626 IBR196626:IBU196626 ILN196626:ILQ196626 IVJ196626:IVM196626 JFF196626:JFI196626 JPB196626:JPE196626 JYX196626:JZA196626 KIT196626:KIW196626 KSP196626:KSS196626 LCL196626:LCO196626 LMH196626:LMK196626 LWD196626:LWG196626 MFZ196626:MGC196626 MPV196626:MPY196626 MZR196626:MZU196626 NJN196626:NJQ196626 NTJ196626:NTM196626 ODF196626:ODI196626 ONB196626:ONE196626 OWX196626:OXA196626 PGT196626:PGW196626 PQP196626:PQS196626 QAL196626:QAO196626 QKH196626:QKK196626 QUD196626:QUG196626 RDZ196626:REC196626 RNV196626:RNY196626 RXR196626:RXU196626 SHN196626:SHQ196626 SRJ196626:SRM196626 TBF196626:TBI196626 TLB196626:TLE196626 TUX196626:TVA196626 UET196626:UEW196626 UOP196626:UOS196626 UYL196626:UYO196626 VIH196626:VIK196626 VSD196626:VSG196626 WBZ196626:WCC196626 WLV196626:WLY196626 WVR196626:WVU196626 J262162:O262162 JF262162:JI262162 TB262162:TE262162 ACX262162:ADA262162 AMT262162:AMW262162 AWP262162:AWS262162 BGL262162:BGO262162 BQH262162:BQK262162 CAD262162:CAG262162 CJZ262162:CKC262162 CTV262162:CTY262162 DDR262162:DDU262162 DNN262162:DNQ262162 DXJ262162:DXM262162 EHF262162:EHI262162 ERB262162:ERE262162 FAX262162:FBA262162 FKT262162:FKW262162 FUP262162:FUS262162 GEL262162:GEO262162 GOH262162:GOK262162 GYD262162:GYG262162 HHZ262162:HIC262162 HRV262162:HRY262162 IBR262162:IBU262162 ILN262162:ILQ262162 IVJ262162:IVM262162 JFF262162:JFI262162 JPB262162:JPE262162 JYX262162:JZA262162 KIT262162:KIW262162 KSP262162:KSS262162 LCL262162:LCO262162 LMH262162:LMK262162 LWD262162:LWG262162 MFZ262162:MGC262162 MPV262162:MPY262162 MZR262162:MZU262162 NJN262162:NJQ262162 NTJ262162:NTM262162 ODF262162:ODI262162 ONB262162:ONE262162 OWX262162:OXA262162 PGT262162:PGW262162 PQP262162:PQS262162 QAL262162:QAO262162 QKH262162:QKK262162 QUD262162:QUG262162 RDZ262162:REC262162 RNV262162:RNY262162 RXR262162:RXU262162 SHN262162:SHQ262162 SRJ262162:SRM262162 TBF262162:TBI262162 TLB262162:TLE262162 TUX262162:TVA262162 UET262162:UEW262162 UOP262162:UOS262162 UYL262162:UYO262162 VIH262162:VIK262162 VSD262162:VSG262162 WBZ262162:WCC262162 WLV262162:WLY262162 WVR262162:WVU262162 J327698:O327698 JF327698:JI327698 TB327698:TE327698 ACX327698:ADA327698 AMT327698:AMW327698 AWP327698:AWS327698 BGL327698:BGO327698 BQH327698:BQK327698 CAD327698:CAG327698 CJZ327698:CKC327698 CTV327698:CTY327698 DDR327698:DDU327698 DNN327698:DNQ327698 DXJ327698:DXM327698 EHF327698:EHI327698 ERB327698:ERE327698 FAX327698:FBA327698 FKT327698:FKW327698 FUP327698:FUS327698 GEL327698:GEO327698 GOH327698:GOK327698 GYD327698:GYG327698 HHZ327698:HIC327698 HRV327698:HRY327698 IBR327698:IBU327698 ILN327698:ILQ327698 IVJ327698:IVM327698 JFF327698:JFI327698 JPB327698:JPE327698 JYX327698:JZA327698 KIT327698:KIW327698 KSP327698:KSS327698 LCL327698:LCO327698 LMH327698:LMK327698 LWD327698:LWG327698 MFZ327698:MGC327698 MPV327698:MPY327698 MZR327698:MZU327698 NJN327698:NJQ327698 NTJ327698:NTM327698 ODF327698:ODI327698 ONB327698:ONE327698 OWX327698:OXA327698 PGT327698:PGW327698 PQP327698:PQS327698 QAL327698:QAO327698 QKH327698:QKK327698 QUD327698:QUG327698 RDZ327698:REC327698 RNV327698:RNY327698 RXR327698:RXU327698 SHN327698:SHQ327698 SRJ327698:SRM327698 TBF327698:TBI327698 TLB327698:TLE327698 TUX327698:TVA327698 UET327698:UEW327698 UOP327698:UOS327698 UYL327698:UYO327698 VIH327698:VIK327698 VSD327698:VSG327698 WBZ327698:WCC327698 WLV327698:WLY327698 WVR327698:WVU327698 J393234:O393234 JF393234:JI393234 TB393234:TE393234 ACX393234:ADA393234 AMT393234:AMW393234 AWP393234:AWS393234 BGL393234:BGO393234 BQH393234:BQK393234 CAD393234:CAG393234 CJZ393234:CKC393234 CTV393234:CTY393234 DDR393234:DDU393234 DNN393234:DNQ393234 DXJ393234:DXM393234 EHF393234:EHI393234 ERB393234:ERE393234 FAX393234:FBA393234 FKT393234:FKW393234 FUP393234:FUS393234 GEL393234:GEO393234 GOH393234:GOK393234 GYD393234:GYG393234 HHZ393234:HIC393234 HRV393234:HRY393234 IBR393234:IBU393234 ILN393234:ILQ393234 IVJ393234:IVM393234 JFF393234:JFI393234 JPB393234:JPE393234 JYX393234:JZA393234 KIT393234:KIW393234 KSP393234:KSS393234 LCL393234:LCO393234 LMH393234:LMK393234 LWD393234:LWG393234 MFZ393234:MGC393234 MPV393234:MPY393234 MZR393234:MZU393234 NJN393234:NJQ393234 NTJ393234:NTM393234 ODF393234:ODI393234 ONB393234:ONE393234 OWX393234:OXA393234 PGT393234:PGW393234 PQP393234:PQS393234 QAL393234:QAO393234 QKH393234:QKK393234 QUD393234:QUG393234 RDZ393234:REC393234 RNV393234:RNY393234 RXR393234:RXU393234 SHN393234:SHQ393234 SRJ393234:SRM393234 TBF393234:TBI393234 TLB393234:TLE393234 TUX393234:TVA393234 UET393234:UEW393234 UOP393234:UOS393234 UYL393234:UYO393234 VIH393234:VIK393234 VSD393234:VSG393234 WBZ393234:WCC393234 WLV393234:WLY393234 WVR393234:WVU393234 J458770:O458770 JF458770:JI458770 TB458770:TE458770 ACX458770:ADA458770 AMT458770:AMW458770 AWP458770:AWS458770 BGL458770:BGO458770 BQH458770:BQK458770 CAD458770:CAG458770 CJZ458770:CKC458770 CTV458770:CTY458770 DDR458770:DDU458770 DNN458770:DNQ458770 DXJ458770:DXM458770 EHF458770:EHI458770 ERB458770:ERE458770 FAX458770:FBA458770 FKT458770:FKW458770 FUP458770:FUS458770 GEL458770:GEO458770 GOH458770:GOK458770 GYD458770:GYG458770 HHZ458770:HIC458770 HRV458770:HRY458770 IBR458770:IBU458770 ILN458770:ILQ458770 IVJ458770:IVM458770 JFF458770:JFI458770 JPB458770:JPE458770 JYX458770:JZA458770 KIT458770:KIW458770 KSP458770:KSS458770 LCL458770:LCO458770 LMH458770:LMK458770 LWD458770:LWG458770 MFZ458770:MGC458770 MPV458770:MPY458770 MZR458770:MZU458770 NJN458770:NJQ458770 NTJ458770:NTM458770 ODF458770:ODI458770 ONB458770:ONE458770 OWX458770:OXA458770 PGT458770:PGW458770 PQP458770:PQS458770 QAL458770:QAO458770 QKH458770:QKK458770 QUD458770:QUG458770 RDZ458770:REC458770 RNV458770:RNY458770 RXR458770:RXU458770 SHN458770:SHQ458770 SRJ458770:SRM458770 TBF458770:TBI458770 TLB458770:TLE458770 TUX458770:TVA458770 UET458770:UEW458770 UOP458770:UOS458770 UYL458770:UYO458770 VIH458770:VIK458770 VSD458770:VSG458770 WBZ458770:WCC458770 WLV458770:WLY458770 WVR458770:WVU458770 J524306:O524306 JF524306:JI524306 TB524306:TE524306 ACX524306:ADA524306 AMT524306:AMW524306 AWP524306:AWS524306 BGL524306:BGO524306 BQH524306:BQK524306 CAD524306:CAG524306 CJZ524306:CKC524306 CTV524306:CTY524306 DDR524306:DDU524306 DNN524306:DNQ524306 DXJ524306:DXM524306 EHF524306:EHI524306 ERB524306:ERE524306 FAX524306:FBA524306 FKT524306:FKW524306 FUP524306:FUS524306 GEL524306:GEO524306 GOH524306:GOK524306 GYD524306:GYG524306 HHZ524306:HIC524306 HRV524306:HRY524306 IBR524306:IBU524306 ILN524306:ILQ524306 IVJ524306:IVM524306 JFF524306:JFI524306 JPB524306:JPE524306 JYX524306:JZA524306 KIT524306:KIW524306 KSP524306:KSS524306 LCL524306:LCO524306 LMH524306:LMK524306 LWD524306:LWG524306 MFZ524306:MGC524306 MPV524306:MPY524306 MZR524306:MZU524306 NJN524306:NJQ524306 NTJ524306:NTM524306 ODF524306:ODI524306 ONB524306:ONE524306 OWX524306:OXA524306 PGT524306:PGW524306 PQP524306:PQS524306 QAL524306:QAO524306 QKH524306:QKK524306 QUD524306:QUG524306 RDZ524306:REC524306 RNV524306:RNY524306 RXR524306:RXU524306 SHN524306:SHQ524306 SRJ524306:SRM524306 TBF524306:TBI524306 TLB524306:TLE524306 TUX524306:TVA524306 UET524306:UEW524306 UOP524306:UOS524306 UYL524306:UYO524306 VIH524306:VIK524306 VSD524306:VSG524306 WBZ524306:WCC524306 WLV524306:WLY524306 WVR524306:WVU524306 J589842:O589842 JF589842:JI589842 TB589842:TE589842 ACX589842:ADA589842 AMT589842:AMW589842 AWP589842:AWS589842 BGL589842:BGO589842 BQH589842:BQK589842 CAD589842:CAG589842 CJZ589842:CKC589842 CTV589842:CTY589842 DDR589842:DDU589842 DNN589842:DNQ589842 DXJ589842:DXM589842 EHF589842:EHI589842 ERB589842:ERE589842 FAX589842:FBA589842 FKT589842:FKW589842 FUP589842:FUS589842 GEL589842:GEO589842 GOH589842:GOK589842 GYD589842:GYG589842 HHZ589842:HIC589842 HRV589842:HRY589842 IBR589842:IBU589842 ILN589842:ILQ589842 IVJ589842:IVM589842 JFF589842:JFI589842 JPB589842:JPE589842 JYX589842:JZA589842 KIT589842:KIW589842 KSP589842:KSS589842 LCL589842:LCO589842 LMH589842:LMK589842 LWD589842:LWG589842 MFZ589842:MGC589842 MPV589842:MPY589842 MZR589842:MZU589842 NJN589842:NJQ589842 NTJ589842:NTM589842 ODF589842:ODI589842 ONB589842:ONE589842 OWX589842:OXA589842 PGT589842:PGW589842 PQP589842:PQS589842 QAL589842:QAO589842 QKH589842:QKK589842 QUD589842:QUG589842 RDZ589842:REC589842 RNV589842:RNY589842 RXR589842:RXU589842 SHN589842:SHQ589842 SRJ589842:SRM589842 TBF589842:TBI589842 TLB589842:TLE589842 TUX589842:TVA589842 UET589842:UEW589842 UOP589842:UOS589842 UYL589842:UYO589842 VIH589842:VIK589842 VSD589842:VSG589842 WBZ589842:WCC589842 WLV589842:WLY589842 WVR589842:WVU589842 J655378:O655378 JF655378:JI655378 TB655378:TE655378 ACX655378:ADA655378 AMT655378:AMW655378 AWP655378:AWS655378 BGL655378:BGO655378 BQH655378:BQK655378 CAD655378:CAG655378 CJZ655378:CKC655378 CTV655378:CTY655378 DDR655378:DDU655378 DNN655378:DNQ655378 DXJ655378:DXM655378 EHF655378:EHI655378 ERB655378:ERE655378 FAX655378:FBA655378 FKT655378:FKW655378 FUP655378:FUS655378 GEL655378:GEO655378 GOH655378:GOK655378 GYD655378:GYG655378 HHZ655378:HIC655378 HRV655378:HRY655378 IBR655378:IBU655378 ILN655378:ILQ655378 IVJ655378:IVM655378 JFF655378:JFI655378 JPB655378:JPE655378 JYX655378:JZA655378 KIT655378:KIW655378 KSP655378:KSS655378 LCL655378:LCO655378 LMH655378:LMK655378 LWD655378:LWG655378 MFZ655378:MGC655378 MPV655378:MPY655378 MZR655378:MZU655378 NJN655378:NJQ655378 NTJ655378:NTM655378 ODF655378:ODI655378 ONB655378:ONE655378 OWX655378:OXA655378 PGT655378:PGW655378 PQP655378:PQS655378 QAL655378:QAO655378 QKH655378:QKK655378 QUD655378:QUG655378 RDZ655378:REC655378 RNV655378:RNY655378 RXR655378:RXU655378 SHN655378:SHQ655378 SRJ655378:SRM655378 TBF655378:TBI655378 TLB655378:TLE655378 TUX655378:TVA655378 UET655378:UEW655378 UOP655378:UOS655378 UYL655378:UYO655378 VIH655378:VIK655378 VSD655378:VSG655378 WBZ655378:WCC655378 WLV655378:WLY655378 WVR655378:WVU655378 J720914:O720914 JF720914:JI720914 TB720914:TE720914 ACX720914:ADA720914 AMT720914:AMW720914 AWP720914:AWS720914 BGL720914:BGO720914 BQH720914:BQK720914 CAD720914:CAG720914 CJZ720914:CKC720914 CTV720914:CTY720914 DDR720914:DDU720914 DNN720914:DNQ720914 DXJ720914:DXM720914 EHF720914:EHI720914 ERB720914:ERE720914 FAX720914:FBA720914 FKT720914:FKW720914 FUP720914:FUS720914 GEL720914:GEO720914 GOH720914:GOK720914 GYD720914:GYG720914 HHZ720914:HIC720914 HRV720914:HRY720914 IBR720914:IBU720914 ILN720914:ILQ720914 IVJ720914:IVM720914 JFF720914:JFI720914 JPB720914:JPE720914 JYX720914:JZA720914 KIT720914:KIW720914 KSP720914:KSS720914 LCL720914:LCO720914 LMH720914:LMK720914 LWD720914:LWG720914 MFZ720914:MGC720914 MPV720914:MPY720914 MZR720914:MZU720914 NJN720914:NJQ720914 NTJ720914:NTM720914 ODF720914:ODI720914 ONB720914:ONE720914 OWX720914:OXA720914 PGT720914:PGW720914 PQP720914:PQS720914 QAL720914:QAO720914 QKH720914:QKK720914 QUD720914:QUG720914 RDZ720914:REC720914 RNV720914:RNY720914 RXR720914:RXU720914 SHN720914:SHQ720914 SRJ720914:SRM720914 TBF720914:TBI720914 TLB720914:TLE720914 TUX720914:TVA720914 UET720914:UEW720914 UOP720914:UOS720914 UYL720914:UYO720914 VIH720914:VIK720914 VSD720914:VSG720914 WBZ720914:WCC720914 WLV720914:WLY720914 WVR720914:WVU720914 J786450:O786450 JF786450:JI786450 TB786450:TE786450 ACX786450:ADA786450 AMT786450:AMW786450 AWP786450:AWS786450 BGL786450:BGO786450 BQH786450:BQK786450 CAD786450:CAG786450 CJZ786450:CKC786450 CTV786450:CTY786450 DDR786450:DDU786450 DNN786450:DNQ786450 DXJ786450:DXM786450 EHF786450:EHI786450 ERB786450:ERE786450 FAX786450:FBA786450 FKT786450:FKW786450 FUP786450:FUS786450 GEL786450:GEO786450 GOH786450:GOK786450 GYD786450:GYG786450 HHZ786450:HIC786450 HRV786450:HRY786450 IBR786450:IBU786450 ILN786450:ILQ786450 IVJ786450:IVM786450 JFF786450:JFI786450 JPB786450:JPE786450 JYX786450:JZA786450 KIT786450:KIW786450 KSP786450:KSS786450 LCL786450:LCO786450 LMH786450:LMK786450 LWD786450:LWG786450 MFZ786450:MGC786450 MPV786450:MPY786450 MZR786450:MZU786450 NJN786450:NJQ786450 NTJ786450:NTM786450 ODF786450:ODI786450 ONB786450:ONE786450 OWX786450:OXA786450 PGT786450:PGW786450 PQP786450:PQS786450 QAL786450:QAO786450 QKH786450:QKK786450 QUD786450:QUG786450 RDZ786450:REC786450 RNV786450:RNY786450 RXR786450:RXU786450 SHN786450:SHQ786450 SRJ786450:SRM786450 TBF786450:TBI786450 TLB786450:TLE786450 TUX786450:TVA786450 UET786450:UEW786450 UOP786450:UOS786450 UYL786450:UYO786450 VIH786450:VIK786450 VSD786450:VSG786450 WBZ786450:WCC786450 WLV786450:WLY786450 WVR786450:WVU786450 J851986:O851986 JF851986:JI851986 TB851986:TE851986 ACX851986:ADA851986 AMT851986:AMW851986 AWP851986:AWS851986 BGL851986:BGO851986 BQH851986:BQK851986 CAD851986:CAG851986 CJZ851986:CKC851986 CTV851986:CTY851986 DDR851986:DDU851986 DNN851986:DNQ851986 DXJ851986:DXM851986 EHF851986:EHI851986 ERB851986:ERE851986 FAX851986:FBA851986 FKT851986:FKW851986 FUP851986:FUS851986 GEL851986:GEO851986 GOH851986:GOK851986 GYD851986:GYG851986 HHZ851986:HIC851986 HRV851986:HRY851986 IBR851986:IBU851986 ILN851986:ILQ851986 IVJ851986:IVM851986 JFF851986:JFI851986 JPB851986:JPE851986 JYX851986:JZA851986 KIT851986:KIW851986 KSP851986:KSS851986 LCL851986:LCO851986 LMH851986:LMK851986 LWD851986:LWG851986 MFZ851986:MGC851986 MPV851986:MPY851986 MZR851986:MZU851986 NJN851986:NJQ851986 NTJ851986:NTM851986 ODF851986:ODI851986 ONB851986:ONE851986 OWX851986:OXA851986 PGT851986:PGW851986 PQP851986:PQS851986 QAL851986:QAO851986 QKH851986:QKK851986 QUD851986:QUG851986 RDZ851986:REC851986 RNV851986:RNY851986 RXR851986:RXU851986 SHN851986:SHQ851986 SRJ851986:SRM851986 TBF851986:TBI851986 TLB851986:TLE851986 TUX851986:TVA851986 UET851986:UEW851986 UOP851986:UOS851986 UYL851986:UYO851986 VIH851986:VIK851986 VSD851986:VSG851986 WBZ851986:WCC851986 WLV851986:WLY851986 WVR851986:WVU851986 J917522:O917522 JF917522:JI917522 TB917522:TE917522 ACX917522:ADA917522 AMT917522:AMW917522 AWP917522:AWS917522 BGL917522:BGO917522 BQH917522:BQK917522 CAD917522:CAG917522 CJZ917522:CKC917522 CTV917522:CTY917522 DDR917522:DDU917522 DNN917522:DNQ917522 DXJ917522:DXM917522 EHF917522:EHI917522 ERB917522:ERE917522 FAX917522:FBA917522 FKT917522:FKW917522 FUP917522:FUS917522 GEL917522:GEO917522 GOH917522:GOK917522 GYD917522:GYG917522 HHZ917522:HIC917522 HRV917522:HRY917522 IBR917522:IBU917522 ILN917522:ILQ917522 IVJ917522:IVM917522 JFF917522:JFI917522 JPB917522:JPE917522 JYX917522:JZA917522 KIT917522:KIW917522 KSP917522:KSS917522 LCL917522:LCO917522 LMH917522:LMK917522 LWD917522:LWG917522 MFZ917522:MGC917522 MPV917522:MPY917522 MZR917522:MZU917522 NJN917522:NJQ917522 NTJ917522:NTM917522 ODF917522:ODI917522 ONB917522:ONE917522 OWX917522:OXA917522 PGT917522:PGW917522 PQP917522:PQS917522 QAL917522:QAO917522 QKH917522:QKK917522 QUD917522:QUG917522 RDZ917522:REC917522 RNV917522:RNY917522 RXR917522:RXU917522 SHN917522:SHQ917522 SRJ917522:SRM917522 TBF917522:TBI917522 TLB917522:TLE917522 TUX917522:TVA917522 UET917522:UEW917522 UOP917522:UOS917522 UYL917522:UYO917522 VIH917522:VIK917522 VSD917522:VSG917522 WBZ917522:WCC917522 WLV917522:WLY917522 WVR917522:WVU917522 J983058:O983058 JF983058:JI983058 TB983058:TE983058 ACX983058:ADA983058 AMT983058:AMW983058 AWP983058:AWS983058 BGL983058:BGO983058 BQH983058:BQK983058 CAD983058:CAG983058 CJZ983058:CKC983058 CTV983058:CTY983058 DDR983058:DDU983058 DNN983058:DNQ983058 DXJ983058:DXM983058 EHF983058:EHI983058 ERB983058:ERE983058 FAX983058:FBA983058 FKT983058:FKW983058 FUP983058:FUS983058 GEL983058:GEO983058 GOH983058:GOK983058 GYD983058:GYG983058 HHZ983058:HIC983058 HRV983058:HRY983058 IBR983058:IBU983058 ILN983058:ILQ983058 IVJ983058:IVM983058 JFF983058:JFI983058 JPB983058:JPE983058 JYX983058:JZA983058 KIT983058:KIW983058 KSP983058:KSS983058 LCL983058:LCO983058 LMH983058:LMK983058 LWD983058:LWG983058 MFZ983058:MGC983058 MPV983058:MPY983058 MZR983058:MZU983058 NJN983058:NJQ983058 NTJ983058:NTM983058 ODF983058:ODI983058 ONB983058:ONE983058 OWX983058:OXA983058 PGT983058:PGW983058 PQP983058:PQS983058 QAL983058:QAO983058 QKH983058:QKK983058 QUD983058:QUG983058 RDZ983058:REC983058 RNV983058:RNY983058 RXR983058:RXU983058 SHN983058:SHQ983058 SRJ983058:SRM983058 TBF983058:TBI983058 TLB983058:TLE983058 TUX983058:TVA983058 UET983058:UEW983058 UOP983058:UOS983058 UYL983058:UYO983058 VIH983058:VIK983058 VSD983058:VSG983058 WBZ983058:WCC983058 WLV983058:WLY983058 WVR983058:WVU983058 JA23:JD23 SW23:SZ23 ACS23:ACV23 AMO23:AMR23 AWK23:AWN23 BGG23:BGJ23 BQC23:BQF23 BZY23:CAB23 CJU23:CJX23 CTQ23:CTT23 DDM23:DDP23 DNI23:DNL23 DXE23:DXH23 EHA23:EHD23 EQW23:EQZ23 FAS23:FAV23 FKO23:FKR23 FUK23:FUN23 GEG23:GEJ23 GOC23:GOF23 GXY23:GYB23 HHU23:HHX23 HRQ23:HRT23 IBM23:IBP23 ILI23:ILL23 IVE23:IVH23 JFA23:JFD23 JOW23:JOZ23 JYS23:JYV23 KIO23:KIR23 KSK23:KSN23 LCG23:LCJ23 LMC23:LMF23 LVY23:LWB23 MFU23:MFX23 MPQ23:MPT23 MZM23:MZP23 NJI23:NJL23 NTE23:NTH23 ODA23:ODD23 OMW23:OMZ23 OWS23:OWV23 PGO23:PGR23 PQK23:PQN23 QAG23:QAJ23 QKC23:QKF23 QTY23:QUB23 RDU23:RDX23 RNQ23:RNT23 RXM23:RXP23 SHI23:SHL23 SRE23:SRH23 TBA23:TBD23 TKW23:TKZ23 TUS23:TUV23 UEO23:UER23 UOK23:UON23 UYG23:UYJ23 VIC23:VIF23 VRY23:VSB23 WBU23:WBX23 WLQ23:WLT23 WVM23:WVP23">
      <formula1>#REF!</formula1>
    </dataValidation>
    <dataValidation type="list" allowBlank="1" showInputMessage="1" showErrorMessage="1" sqref="WVQ983084 IZ23 SV23 ACR23 AMN23 AWJ23 BGF23 BQB23 BZX23 CJT23 CTP23 DDL23 DNH23 DXD23 EGZ23 EQV23 FAR23 FKN23 FUJ23 GEF23 GOB23 GXX23 HHT23 HRP23 IBL23 ILH23 IVD23 JEZ23 JOV23 JYR23 KIN23 KSJ23 LCF23 LMB23 LVX23 MFT23 MPP23 MZL23 NJH23 NTD23 OCZ23 OMV23 OWR23 PGN23 PQJ23 QAF23 QKB23 QTX23 RDT23 RNP23 RXL23 SHH23 SRD23 TAZ23 TKV23 TUR23 UEN23 UOJ23 UYF23 VIB23 VRX23 WBT23 WLP23 WVL23 H65572:I65572 JE65576 TA65576 ACW65576 AMS65576 AWO65576 BGK65576 BQG65576 CAC65576 CJY65576 CTU65576 DDQ65576 DNM65576 DXI65576 EHE65576 ERA65576 FAW65576 FKS65576 FUO65576 GEK65576 GOG65576 GYC65576 HHY65576 HRU65576 IBQ65576 ILM65576 IVI65576 JFE65576 JPA65576 JYW65576 KIS65576 KSO65576 LCK65576 LMG65576 LWC65576 MFY65576 MPU65576 MZQ65576 NJM65576 NTI65576 ODE65576 ONA65576 OWW65576 PGS65576 PQO65576 QAK65576 QKG65576 QUC65576 RDY65576 RNU65576 RXQ65576 SHM65576 SRI65576 TBE65576 TLA65576 TUW65576 UES65576 UOO65576 UYK65576 VIG65576 VSC65576 WBY65576 WLU65576 WVQ65576 H131108:I131108 JE131112 TA131112 ACW131112 AMS131112 AWO131112 BGK131112 BQG131112 CAC131112 CJY131112 CTU131112 DDQ131112 DNM131112 DXI131112 EHE131112 ERA131112 FAW131112 FKS131112 FUO131112 GEK131112 GOG131112 GYC131112 HHY131112 HRU131112 IBQ131112 ILM131112 IVI131112 JFE131112 JPA131112 JYW131112 KIS131112 KSO131112 LCK131112 LMG131112 LWC131112 MFY131112 MPU131112 MZQ131112 NJM131112 NTI131112 ODE131112 ONA131112 OWW131112 PGS131112 PQO131112 QAK131112 QKG131112 QUC131112 RDY131112 RNU131112 RXQ131112 SHM131112 SRI131112 TBE131112 TLA131112 TUW131112 UES131112 UOO131112 UYK131112 VIG131112 VSC131112 WBY131112 WLU131112 WVQ131112 H196644:I196644 JE196648 TA196648 ACW196648 AMS196648 AWO196648 BGK196648 BQG196648 CAC196648 CJY196648 CTU196648 DDQ196648 DNM196648 DXI196648 EHE196648 ERA196648 FAW196648 FKS196648 FUO196648 GEK196648 GOG196648 GYC196648 HHY196648 HRU196648 IBQ196648 ILM196648 IVI196648 JFE196648 JPA196648 JYW196648 KIS196648 KSO196648 LCK196648 LMG196648 LWC196648 MFY196648 MPU196648 MZQ196648 NJM196648 NTI196648 ODE196648 ONA196648 OWW196648 PGS196648 PQO196648 QAK196648 QKG196648 QUC196648 RDY196648 RNU196648 RXQ196648 SHM196648 SRI196648 TBE196648 TLA196648 TUW196648 UES196648 UOO196648 UYK196648 VIG196648 VSC196648 WBY196648 WLU196648 WVQ196648 H262180:I262180 JE262184 TA262184 ACW262184 AMS262184 AWO262184 BGK262184 BQG262184 CAC262184 CJY262184 CTU262184 DDQ262184 DNM262184 DXI262184 EHE262184 ERA262184 FAW262184 FKS262184 FUO262184 GEK262184 GOG262184 GYC262184 HHY262184 HRU262184 IBQ262184 ILM262184 IVI262184 JFE262184 JPA262184 JYW262184 KIS262184 KSO262184 LCK262184 LMG262184 LWC262184 MFY262184 MPU262184 MZQ262184 NJM262184 NTI262184 ODE262184 ONA262184 OWW262184 PGS262184 PQO262184 QAK262184 QKG262184 QUC262184 RDY262184 RNU262184 RXQ262184 SHM262184 SRI262184 TBE262184 TLA262184 TUW262184 UES262184 UOO262184 UYK262184 VIG262184 VSC262184 WBY262184 WLU262184 WVQ262184 H327716:I327716 JE327720 TA327720 ACW327720 AMS327720 AWO327720 BGK327720 BQG327720 CAC327720 CJY327720 CTU327720 DDQ327720 DNM327720 DXI327720 EHE327720 ERA327720 FAW327720 FKS327720 FUO327720 GEK327720 GOG327720 GYC327720 HHY327720 HRU327720 IBQ327720 ILM327720 IVI327720 JFE327720 JPA327720 JYW327720 KIS327720 KSO327720 LCK327720 LMG327720 LWC327720 MFY327720 MPU327720 MZQ327720 NJM327720 NTI327720 ODE327720 ONA327720 OWW327720 PGS327720 PQO327720 QAK327720 QKG327720 QUC327720 RDY327720 RNU327720 RXQ327720 SHM327720 SRI327720 TBE327720 TLA327720 TUW327720 UES327720 UOO327720 UYK327720 VIG327720 VSC327720 WBY327720 WLU327720 WVQ327720 H393252:I393252 JE393256 TA393256 ACW393256 AMS393256 AWO393256 BGK393256 BQG393256 CAC393256 CJY393256 CTU393256 DDQ393256 DNM393256 DXI393256 EHE393256 ERA393256 FAW393256 FKS393256 FUO393256 GEK393256 GOG393256 GYC393256 HHY393256 HRU393256 IBQ393256 ILM393256 IVI393256 JFE393256 JPA393256 JYW393256 KIS393256 KSO393256 LCK393256 LMG393256 LWC393256 MFY393256 MPU393256 MZQ393256 NJM393256 NTI393256 ODE393256 ONA393256 OWW393256 PGS393256 PQO393256 QAK393256 QKG393256 QUC393256 RDY393256 RNU393256 RXQ393256 SHM393256 SRI393256 TBE393256 TLA393256 TUW393256 UES393256 UOO393256 UYK393256 VIG393256 VSC393256 WBY393256 WLU393256 WVQ393256 H458788:I458788 JE458792 TA458792 ACW458792 AMS458792 AWO458792 BGK458792 BQG458792 CAC458792 CJY458792 CTU458792 DDQ458792 DNM458792 DXI458792 EHE458792 ERA458792 FAW458792 FKS458792 FUO458792 GEK458792 GOG458792 GYC458792 HHY458792 HRU458792 IBQ458792 ILM458792 IVI458792 JFE458792 JPA458792 JYW458792 KIS458792 KSO458792 LCK458792 LMG458792 LWC458792 MFY458792 MPU458792 MZQ458792 NJM458792 NTI458792 ODE458792 ONA458792 OWW458792 PGS458792 PQO458792 QAK458792 QKG458792 QUC458792 RDY458792 RNU458792 RXQ458792 SHM458792 SRI458792 TBE458792 TLA458792 TUW458792 UES458792 UOO458792 UYK458792 VIG458792 VSC458792 WBY458792 WLU458792 WVQ458792 H524324:I524324 JE524328 TA524328 ACW524328 AMS524328 AWO524328 BGK524328 BQG524328 CAC524328 CJY524328 CTU524328 DDQ524328 DNM524328 DXI524328 EHE524328 ERA524328 FAW524328 FKS524328 FUO524328 GEK524328 GOG524328 GYC524328 HHY524328 HRU524328 IBQ524328 ILM524328 IVI524328 JFE524328 JPA524328 JYW524328 KIS524328 KSO524328 LCK524328 LMG524328 LWC524328 MFY524328 MPU524328 MZQ524328 NJM524328 NTI524328 ODE524328 ONA524328 OWW524328 PGS524328 PQO524328 QAK524328 QKG524328 QUC524328 RDY524328 RNU524328 RXQ524328 SHM524328 SRI524328 TBE524328 TLA524328 TUW524328 UES524328 UOO524328 UYK524328 VIG524328 VSC524328 WBY524328 WLU524328 WVQ524328 H589860:I589860 JE589864 TA589864 ACW589864 AMS589864 AWO589864 BGK589864 BQG589864 CAC589864 CJY589864 CTU589864 DDQ589864 DNM589864 DXI589864 EHE589864 ERA589864 FAW589864 FKS589864 FUO589864 GEK589864 GOG589864 GYC589864 HHY589864 HRU589864 IBQ589864 ILM589864 IVI589864 JFE589864 JPA589864 JYW589864 KIS589864 KSO589864 LCK589864 LMG589864 LWC589864 MFY589864 MPU589864 MZQ589864 NJM589864 NTI589864 ODE589864 ONA589864 OWW589864 PGS589864 PQO589864 QAK589864 QKG589864 QUC589864 RDY589864 RNU589864 RXQ589864 SHM589864 SRI589864 TBE589864 TLA589864 TUW589864 UES589864 UOO589864 UYK589864 VIG589864 VSC589864 WBY589864 WLU589864 WVQ589864 H655396:I655396 JE655400 TA655400 ACW655400 AMS655400 AWO655400 BGK655400 BQG655400 CAC655400 CJY655400 CTU655400 DDQ655400 DNM655400 DXI655400 EHE655400 ERA655400 FAW655400 FKS655400 FUO655400 GEK655400 GOG655400 GYC655400 HHY655400 HRU655400 IBQ655400 ILM655400 IVI655400 JFE655400 JPA655400 JYW655400 KIS655400 KSO655400 LCK655400 LMG655400 LWC655400 MFY655400 MPU655400 MZQ655400 NJM655400 NTI655400 ODE655400 ONA655400 OWW655400 PGS655400 PQO655400 QAK655400 QKG655400 QUC655400 RDY655400 RNU655400 RXQ655400 SHM655400 SRI655400 TBE655400 TLA655400 TUW655400 UES655400 UOO655400 UYK655400 VIG655400 VSC655400 WBY655400 WLU655400 WVQ655400 H720932:I720932 JE720936 TA720936 ACW720936 AMS720936 AWO720936 BGK720936 BQG720936 CAC720936 CJY720936 CTU720936 DDQ720936 DNM720936 DXI720936 EHE720936 ERA720936 FAW720936 FKS720936 FUO720936 GEK720936 GOG720936 GYC720936 HHY720936 HRU720936 IBQ720936 ILM720936 IVI720936 JFE720936 JPA720936 JYW720936 KIS720936 KSO720936 LCK720936 LMG720936 LWC720936 MFY720936 MPU720936 MZQ720936 NJM720936 NTI720936 ODE720936 ONA720936 OWW720936 PGS720936 PQO720936 QAK720936 QKG720936 QUC720936 RDY720936 RNU720936 RXQ720936 SHM720936 SRI720936 TBE720936 TLA720936 TUW720936 UES720936 UOO720936 UYK720936 VIG720936 VSC720936 WBY720936 WLU720936 WVQ720936 H786468:I786468 JE786472 TA786472 ACW786472 AMS786472 AWO786472 BGK786472 BQG786472 CAC786472 CJY786472 CTU786472 DDQ786472 DNM786472 DXI786472 EHE786472 ERA786472 FAW786472 FKS786472 FUO786472 GEK786472 GOG786472 GYC786472 HHY786472 HRU786472 IBQ786472 ILM786472 IVI786472 JFE786472 JPA786472 JYW786472 KIS786472 KSO786472 LCK786472 LMG786472 LWC786472 MFY786472 MPU786472 MZQ786472 NJM786472 NTI786472 ODE786472 ONA786472 OWW786472 PGS786472 PQO786472 QAK786472 QKG786472 QUC786472 RDY786472 RNU786472 RXQ786472 SHM786472 SRI786472 TBE786472 TLA786472 TUW786472 UES786472 UOO786472 UYK786472 VIG786472 VSC786472 WBY786472 WLU786472 WVQ786472 H852004:I852004 JE852008 TA852008 ACW852008 AMS852008 AWO852008 BGK852008 BQG852008 CAC852008 CJY852008 CTU852008 DDQ852008 DNM852008 DXI852008 EHE852008 ERA852008 FAW852008 FKS852008 FUO852008 GEK852008 GOG852008 GYC852008 HHY852008 HRU852008 IBQ852008 ILM852008 IVI852008 JFE852008 JPA852008 JYW852008 KIS852008 KSO852008 LCK852008 LMG852008 LWC852008 MFY852008 MPU852008 MZQ852008 NJM852008 NTI852008 ODE852008 ONA852008 OWW852008 PGS852008 PQO852008 QAK852008 QKG852008 QUC852008 RDY852008 RNU852008 RXQ852008 SHM852008 SRI852008 TBE852008 TLA852008 TUW852008 UES852008 UOO852008 UYK852008 VIG852008 VSC852008 WBY852008 WLU852008 WVQ852008 H917540:I917540 JE917544 TA917544 ACW917544 AMS917544 AWO917544 BGK917544 BQG917544 CAC917544 CJY917544 CTU917544 DDQ917544 DNM917544 DXI917544 EHE917544 ERA917544 FAW917544 FKS917544 FUO917544 GEK917544 GOG917544 GYC917544 HHY917544 HRU917544 IBQ917544 ILM917544 IVI917544 JFE917544 JPA917544 JYW917544 KIS917544 KSO917544 LCK917544 LMG917544 LWC917544 MFY917544 MPU917544 MZQ917544 NJM917544 NTI917544 ODE917544 ONA917544 OWW917544 PGS917544 PQO917544 QAK917544 QKG917544 QUC917544 RDY917544 RNU917544 RXQ917544 SHM917544 SRI917544 TBE917544 TLA917544 TUW917544 UES917544 UOO917544 UYK917544 VIG917544 VSC917544 WBY917544 WLU917544 WVQ917544 H983076:I983076 JE983080 TA983080 ACW983080 AMS983080 AWO983080 BGK983080 BQG983080 CAC983080 CJY983080 CTU983080 DDQ983080 DNM983080 DXI983080 EHE983080 ERA983080 FAW983080 FKS983080 FUO983080 GEK983080 GOG983080 GYC983080 HHY983080 HRU983080 IBQ983080 ILM983080 IVI983080 JFE983080 JPA983080 JYW983080 KIS983080 KSO983080 LCK983080 LMG983080 LWC983080 MFY983080 MPU983080 MZQ983080 NJM983080 NTI983080 ODE983080 ONA983080 OWW983080 PGS983080 PQO983080 QAK983080 QKG983080 QUC983080 RDY983080 RNU983080 RXQ983080 SHM983080 SRI983080 TBE983080 TLA983080 TUW983080 UES983080 UOO983080 UYK983080 VIG983080 VSC983080 WBY983080 WLU983080 WVQ983080 WLU983084 IZ35 SV35 ACR35 AMN35 AWJ35 BGF35 BQB35 BZX35 CJT35 CTP35 DDL35 DNH35 DXD35 EGZ35 EQV35 FAR35 FKN35 FUJ35 GEF35 GOB35 GXX35 HHT35 HRP35 IBL35 ILH35 IVD35 JEZ35 JOV35 JYR35 KIN35 KSJ35 LCF35 LMB35 LVX35 MFT35 MPP35 MZL35 NJH35 NTD35 OCZ35 OMV35 OWR35 PGN35 PQJ35 QAF35 QKB35 QTX35 RDT35 RNP35 RXL35 SHH35 SRD35 TAZ35 TKV35 TUR35 UEN35 UOJ35 UYF35 VIB35 VRX35 WBT35 WLP35 WVL35 H65568:I65568 JE65572 TA65572 ACW65572 AMS65572 AWO65572 BGK65572 BQG65572 CAC65572 CJY65572 CTU65572 DDQ65572 DNM65572 DXI65572 EHE65572 ERA65572 FAW65572 FKS65572 FUO65572 GEK65572 GOG65572 GYC65572 HHY65572 HRU65572 IBQ65572 ILM65572 IVI65572 JFE65572 JPA65572 JYW65572 KIS65572 KSO65572 LCK65572 LMG65572 LWC65572 MFY65572 MPU65572 MZQ65572 NJM65572 NTI65572 ODE65572 ONA65572 OWW65572 PGS65572 PQO65572 QAK65572 QKG65572 QUC65572 RDY65572 RNU65572 RXQ65572 SHM65572 SRI65572 TBE65572 TLA65572 TUW65572 UES65572 UOO65572 UYK65572 VIG65572 VSC65572 WBY65572 WLU65572 WVQ65572 H131104:I131104 JE131108 TA131108 ACW131108 AMS131108 AWO131108 BGK131108 BQG131108 CAC131108 CJY131108 CTU131108 DDQ131108 DNM131108 DXI131108 EHE131108 ERA131108 FAW131108 FKS131108 FUO131108 GEK131108 GOG131108 GYC131108 HHY131108 HRU131108 IBQ131108 ILM131108 IVI131108 JFE131108 JPA131108 JYW131108 KIS131108 KSO131108 LCK131108 LMG131108 LWC131108 MFY131108 MPU131108 MZQ131108 NJM131108 NTI131108 ODE131108 ONA131108 OWW131108 PGS131108 PQO131108 QAK131108 QKG131108 QUC131108 RDY131108 RNU131108 RXQ131108 SHM131108 SRI131108 TBE131108 TLA131108 TUW131108 UES131108 UOO131108 UYK131108 VIG131108 VSC131108 WBY131108 WLU131108 WVQ131108 H196640:I196640 JE196644 TA196644 ACW196644 AMS196644 AWO196644 BGK196644 BQG196644 CAC196644 CJY196644 CTU196644 DDQ196644 DNM196644 DXI196644 EHE196644 ERA196644 FAW196644 FKS196644 FUO196644 GEK196644 GOG196644 GYC196644 HHY196644 HRU196644 IBQ196644 ILM196644 IVI196644 JFE196644 JPA196644 JYW196644 KIS196644 KSO196644 LCK196644 LMG196644 LWC196644 MFY196644 MPU196644 MZQ196644 NJM196644 NTI196644 ODE196644 ONA196644 OWW196644 PGS196644 PQO196644 QAK196644 QKG196644 QUC196644 RDY196644 RNU196644 RXQ196644 SHM196644 SRI196644 TBE196644 TLA196644 TUW196644 UES196644 UOO196644 UYK196644 VIG196644 VSC196644 WBY196644 WLU196644 WVQ196644 H262176:I262176 JE262180 TA262180 ACW262180 AMS262180 AWO262180 BGK262180 BQG262180 CAC262180 CJY262180 CTU262180 DDQ262180 DNM262180 DXI262180 EHE262180 ERA262180 FAW262180 FKS262180 FUO262180 GEK262180 GOG262180 GYC262180 HHY262180 HRU262180 IBQ262180 ILM262180 IVI262180 JFE262180 JPA262180 JYW262180 KIS262180 KSO262180 LCK262180 LMG262180 LWC262180 MFY262180 MPU262180 MZQ262180 NJM262180 NTI262180 ODE262180 ONA262180 OWW262180 PGS262180 PQO262180 QAK262180 QKG262180 QUC262180 RDY262180 RNU262180 RXQ262180 SHM262180 SRI262180 TBE262180 TLA262180 TUW262180 UES262180 UOO262180 UYK262180 VIG262180 VSC262180 WBY262180 WLU262180 WVQ262180 H327712:I327712 JE327716 TA327716 ACW327716 AMS327716 AWO327716 BGK327716 BQG327716 CAC327716 CJY327716 CTU327716 DDQ327716 DNM327716 DXI327716 EHE327716 ERA327716 FAW327716 FKS327716 FUO327716 GEK327716 GOG327716 GYC327716 HHY327716 HRU327716 IBQ327716 ILM327716 IVI327716 JFE327716 JPA327716 JYW327716 KIS327716 KSO327716 LCK327716 LMG327716 LWC327716 MFY327716 MPU327716 MZQ327716 NJM327716 NTI327716 ODE327716 ONA327716 OWW327716 PGS327716 PQO327716 QAK327716 QKG327716 QUC327716 RDY327716 RNU327716 RXQ327716 SHM327716 SRI327716 TBE327716 TLA327716 TUW327716 UES327716 UOO327716 UYK327716 VIG327716 VSC327716 WBY327716 WLU327716 WVQ327716 H393248:I393248 JE393252 TA393252 ACW393252 AMS393252 AWO393252 BGK393252 BQG393252 CAC393252 CJY393252 CTU393252 DDQ393252 DNM393252 DXI393252 EHE393252 ERA393252 FAW393252 FKS393252 FUO393252 GEK393252 GOG393252 GYC393252 HHY393252 HRU393252 IBQ393252 ILM393252 IVI393252 JFE393252 JPA393252 JYW393252 KIS393252 KSO393252 LCK393252 LMG393252 LWC393252 MFY393252 MPU393252 MZQ393252 NJM393252 NTI393252 ODE393252 ONA393252 OWW393252 PGS393252 PQO393252 QAK393252 QKG393252 QUC393252 RDY393252 RNU393252 RXQ393252 SHM393252 SRI393252 TBE393252 TLA393252 TUW393252 UES393252 UOO393252 UYK393252 VIG393252 VSC393252 WBY393252 WLU393252 WVQ393252 H458784:I458784 JE458788 TA458788 ACW458788 AMS458788 AWO458788 BGK458788 BQG458788 CAC458788 CJY458788 CTU458788 DDQ458788 DNM458788 DXI458788 EHE458788 ERA458788 FAW458788 FKS458788 FUO458788 GEK458788 GOG458788 GYC458788 HHY458788 HRU458788 IBQ458788 ILM458788 IVI458788 JFE458788 JPA458788 JYW458788 KIS458788 KSO458788 LCK458788 LMG458788 LWC458788 MFY458788 MPU458788 MZQ458788 NJM458788 NTI458788 ODE458788 ONA458788 OWW458788 PGS458788 PQO458788 QAK458788 QKG458788 QUC458788 RDY458788 RNU458788 RXQ458788 SHM458788 SRI458788 TBE458788 TLA458788 TUW458788 UES458788 UOO458788 UYK458788 VIG458788 VSC458788 WBY458788 WLU458788 WVQ458788 H524320:I524320 JE524324 TA524324 ACW524324 AMS524324 AWO524324 BGK524324 BQG524324 CAC524324 CJY524324 CTU524324 DDQ524324 DNM524324 DXI524324 EHE524324 ERA524324 FAW524324 FKS524324 FUO524324 GEK524324 GOG524324 GYC524324 HHY524324 HRU524324 IBQ524324 ILM524324 IVI524324 JFE524324 JPA524324 JYW524324 KIS524324 KSO524324 LCK524324 LMG524324 LWC524324 MFY524324 MPU524324 MZQ524324 NJM524324 NTI524324 ODE524324 ONA524324 OWW524324 PGS524324 PQO524324 QAK524324 QKG524324 QUC524324 RDY524324 RNU524324 RXQ524324 SHM524324 SRI524324 TBE524324 TLA524324 TUW524324 UES524324 UOO524324 UYK524324 VIG524324 VSC524324 WBY524324 WLU524324 WVQ524324 H589856:I589856 JE589860 TA589860 ACW589860 AMS589860 AWO589860 BGK589860 BQG589860 CAC589860 CJY589860 CTU589860 DDQ589860 DNM589860 DXI589860 EHE589860 ERA589860 FAW589860 FKS589860 FUO589860 GEK589860 GOG589860 GYC589860 HHY589860 HRU589860 IBQ589860 ILM589860 IVI589860 JFE589860 JPA589860 JYW589860 KIS589860 KSO589860 LCK589860 LMG589860 LWC589860 MFY589860 MPU589860 MZQ589860 NJM589860 NTI589860 ODE589860 ONA589860 OWW589860 PGS589860 PQO589860 QAK589860 QKG589860 QUC589860 RDY589860 RNU589860 RXQ589860 SHM589860 SRI589860 TBE589860 TLA589860 TUW589860 UES589860 UOO589860 UYK589860 VIG589860 VSC589860 WBY589860 WLU589860 WVQ589860 H655392:I655392 JE655396 TA655396 ACW655396 AMS655396 AWO655396 BGK655396 BQG655396 CAC655396 CJY655396 CTU655396 DDQ655396 DNM655396 DXI655396 EHE655396 ERA655396 FAW655396 FKS655396 FUO655396 GEK655396 GOG655396 GYC655396 HHY655396 HRU655396 IBQ655396 ILM655396 IVI655396 JFE655396 JPA655396 JYW655396 KIS655396 KSO655396 LCK655396 LMG655396 LWC655396 MFY655396 MPU655396 MZQ655396 NJM655396 NTI655396 ODE655396 ONA655396 OWW655396 PGS655396 PQO655396 QAK655396 QKG655396 QUC655396 RDY655396 RNU655396 RXQ655396 SHM655396 SRI655396 TBE655396 TLA655396 TUW655396 UES655396 UOO655396 UYK655396 VIG655396 VSC655396 WBY655396 WLU655396 WVQ655396 H720928:I720928 JE720932 TA720932 ACW720932 AMS720932 AWO720932 BGK720932 BQG720932 CAC720932 CJY720932 CTU720932 DDQ720932 DNM720932 DXI720932 EHE720932 ERA720932 FAW720932 FKS720932 FUO720932 GEK720932 GOG720932 GYC720932 HHY720932 HRU720932 IBQ720932 ILM720932 IVI720932 JFE720932 JPA720932 JYW720932 KIS720932 KSO720932 LCK720932 LMG720932 LWC720932 MFY720932 MPU720932 MZQ720932 NJM720932 NTI720932 ODE720932 ONA720932 OWW720932 PGS720932 PQO720932 QAK720932 QKG720932 QUC720932 RDY720932 RNU720932 RXQ720932 SHM720932 SRI720932 TBE720932 TLA720932 TUW720932 UES720932 UOO720932 UYK720932 VIG720932 VSC720932 WBY720932 WLU720932 WVQ720932 H786464:I786464 JE786468 TA786468 ACW786468 AMS786468 AWO786468 BGK786468 BQG786468 CAC786468 CJY786468 CTU786468 DDQ786468 DNM786468 DXI786468 EHE786468 ERA786468 FAW786468 FKS786468 FUO786468 GEK786468 GOG786468 GYC786468 HHY786468 HRU786468 IBQ786468 ILM786468 IVI786468 JFE786468 JPA786468 JYW786468 KIS786468 KSO786468 LCK786468 LMG786468 LWC786468 MFY786468 MPU786468 MZQ786468 NJM786468 NTI786468 ODE786468 ONA786468 OWW786468 PGS786468 PQO786468 QAK786468 QKG786468 QUC786468 RDY786468 RNU786468 RXQ786468 SHM786468 SRI786468 TBE786468 TLA786468 TUW786468 UES786468 UOO786468 UYK786468 VIG786468 VSC786468 WBY786468 WLU786468 WVQ786468 H852000:I852000 JE852004 TA852004 ACW852004 AMS852004 AWO852004 BGK852004 BQG852004 CAC852004 CJY852004 CTU852004 DDQ852004 DNM852004 DXI852004 EHE852004 ERA852004 FAW852004 FKS852004 FUO852004 GEK852004 GOG852004 GYC852004 HHY852004 HRU852004 IBQ852004 ILM852004 IVI852004 JFE852004 JPA852004 JYW852004 KIS852004 KSO852004 LCK852004 LMG852004 LWC852004 MFY852004 MPU852004 MZQ852004 NJM852004 NTI852004 ODE852004 ONA852004 OWW852004 PGS852004 PQO852004 QAK852004 QKG852004 QUC852004 RDY852004 RNU852004 RXQ852004 SHM852004 SRI852004 TBE852004 TLA852004 TUW852004 UES852004 UOO852004 UYK852004 VIG852004 VSC852004 WBY852004 WLU852004 WVQ852004 H917536:I917536 JE917540 TA917540 ACW917540 AMS917540 AWO917540 BGK917540 BQG917540 CAC917540 CJY917540 CTU917540 DDQ917540 DNM917540 DXI917540 EHE917540 ERA917540 FAW917540 FKS917540 FUO917540 GEK917540 GOG917540 GYC917540 HHY917540 HRU917540 IBQ917540 ILM917540 IVI917540 JFE917540 JPA917540 JYW917540 KIS917540 KSO917540 LCK917540 LMG917540 LWC917540 MFY917540 MPU917540 MZQ917540 NJM917540 NTI917540 ODE917540 ONA917540 OWW917540 PGS917540 PQO917540 QAK917540 QKG917540 QUC917540 RDY917540 RNU917540 RXQ917540 SHM917540 SRI917540 TBE917540 TLA917540 TUW917540 UES917540 UOO917540 UYK917540 VIG917540 VSC917540 WBY917540 WLU917540 WVQ917540 H983072:I983072 JE983076 TA983076 ACW983076 AMS983076 AWO983076 BGK983076 BQG983076 CAC983076 CJY983076 CTU983076 DDQ983076 DNM983076 DXI983076 EHE983076 ERA983076 FAW983076 FKS983076 FUO983076 GEK983076 GOG983076 GYC983076 HHY983076 HRU983076 IBQ983076 ILM983076 IVI983076 JFE983076 JPA983076 JYW983076 KIS983076 KSO983076 LCK983076 LMG983076 LWC983076 MFY983076 MPU983076 MZQ983076 NJM983076 NTI983076 ODE983076 ONA983076 OWW983076 PGS983076 PQO983076 QAK983076 QKG983076 QUC983076 RDY983076 RNU983076 RXQ983076 SHM983076 SRI983076 TBE983076 TLA983076 TUW983076 UES983076 UOO983076 UYK983076 VIG983076 VSC983076 WBY983076 WLU983076 WVQ983076 WBY983084 H65576:I65576 JE65580 TA65580 ACW65580 AMS65580 AWO65580 BGK65580 BQG65580 CAC65580 CJY65580 CTU65580 DDQ65580 DNM65580 DXI65580 EHE65580 ERA65580 FAW65580 FKS65580 FUO65580 GEK65580 GOG65580 GYC65580 HHY65580 HRU65580 IBQ65580 ILM65580 IVI65580 JFE65580 JPA65580 JYW65580 KIS65580 KSO65580 LCK65580 LMG65580 LWC65580 MFY65580 MPU65580 MZQ65580 NJM65580 NTI65580 ODE65580 ONA65580 OWW65580 PGS65580 PQO65580 QAK65580 QKG65580 QUC65580 RDY65580 RNU65580 RXQ65580 SHM65580 SRI65580 TBE65580 TLA65580 TUW65580 UES65580 UOO65580 UYK65580 VIG65580 VSC65580 WBY65580 WLU65580 WVQ65580 H131112:I131112 JE131116 TA131116 ACW131116 AMS131116 AWO131116 BGK131116 BQG131116 CAC131116 CJY131116 CTU131116 DDQ131116 DNM131116 DXI131116 EHE131116 ERA131116 FAW131116 FKS131116 FUO131116 GEK131116 GOG131116 GYC131116 HHY131116 HRU131116 IBQ131116 ILM131116 IVI131116 JFE131116 JPA131116 JYW131116 KIS131116 KSO131116 LCK131116 LMG131116 LWC131116 MFY131116 MPU131116 MZQ131116 NJM131116 NTI131116 ODE131116 ONA131116 OWW131116 PGS131116 PQO131116 QAK131116 QKG131116 QUC131116 RDY131116 RNU131116 RXQ131116 SHM131116 SRI131116 TBE131116 TLA131116 TUW131116 UES131116 UOO131116 UYK131116 VIG131116 VSC131116 WBY131116 WLU131116 WVQ131116 H196648:I196648 JE196652 TA196652 ACW196652 AMS196652 AWO196652 BGK196652 BQG196652 CAC196652 CJY196652 CTU196652 DDQ196652 DNM196652 DXI196652 EHE196652 ERA196652 FAW196652 FKS196652 FUO196652 GEK196652 GOG196652 GYC196652 HHY196652 HRU196652 IBQ196652 ILM196652 IVI196652 JFE196652 JPA196652 JYW196652 KIS196652 KSO196652 LCK196652 LMG196652 LWC196652 MFY196652 MPU196652 MZQ196652 NJM196652 NTI196652 ODE196652 ONA196652 OWW196652 PGS196652 PQO196652 QAK196652 QKG196652 QUC196652 RDY196652 RNU196652 RXQ196652 SHM196652 SRI196652 TBE196652 TLA196652 TUW196652 UES196652 UOO196652 UYK196652 VIG196652 VSC196652 WBY196652 WLU196652 WVQ196652 H262184:I262184 JE262188 TA262188 ACW262188 AMS262188 AWO262188 BGK262188 BQG262188 CAC262188 CJY262188 CTU262188 DDQ262188 DNM262188 DXI262188 EHE262188 ERA262188 FAW262188 FKS262188 FUO262188 GEK262188 GOG262188 GYC262188 HHY262188 HRU262188 IBQ262188 ILM262188 IVI262188 JFE262188 JPA262188 JYW262188 KIS262188 KSO262188 LCK262188 LMG262188 LWC262188 MFY262188 MPU262188 MZQ262188 NJM262188 NTI262188 ODE262188 ONA262188 OWW262188 PGS262188 PQO262188 QAK262188 QKG262188 QUC262188 RDY262188 RNU262188 RXQ262188 SHM262188 SRI262188 TBE262188 TLA262188 TUW262188 UES262188 UOO262188 UYK262188 VIG262188 VSC262188 WBY262188 WLU262188 WVQ262188 H327720:I327720 JE327724 TA327724 ACW327724 AMS327724 AWO327724 BGK327724 BQG327724 CAC327724 CJY327724 CTU327724 DDQ327724 DNM327724 DXI327724 EHE327724 ERA327724 FAW327724 FKS327724 FUO327724 GEK327724 GOG327724 GYC327724 HHY327724 HRU327724 IBQ327724 ILM327724 IVI327724 JFE327724 JPA327724 JYW327724 KIS327724 KSO327724 LCK327724 LMG327724 LWC327724 MFY327724 MPU327724 MZQ327724 NJM327724 NTI327724 ODE327724 ONA327724 OWW327724 PGS327724 PQO327724 QAK327724 QKG327724 QUC327724 RDY327724 RNU327724 RXQ327724 SHM327724 SRI327724 TBE327724 TLA327724 TUW327724 UES327724 UOO327724 UYK327724 VIG327724 VSC327724 WBY327724 WLU327724 WVQ327724 H393256:I393256 JE393260 TA393260 ACW393260 AMS393260 AWO393260 BGK393260 BQG393260 CAC393260 CJY393260 CTU393260 DDQ393260 DNM393260 DXI393260 EHE393260 ERA393260 FAW393260 FKS393260 FUO393260 GEK393260 GOG393260 GYC393260 HHY393260 HRU393260 IBQ393260 ILM393260 IVI393260 JFE393260 JPA393260 JYW393260 KIS393260 KSO393260 LCK393260 LMG393260 LWC393260 MFY393260 MPU393260 MZQ393260 NJM393260 NTI393260 ODE393260 ONA393260 OWW393260 PGS393260 PQO393260 QAK393260 QKG393260 QUC393260 RDY393260 RNU393260 RXQ393260 SHM393260 SRI393260 TBE393260 TLA393260 TUW393260 UES393260 UOO393260 UYK393260 VIG393260 VSC393260 WBY393260 WLU393260 WVQ393260 H458792:I458792 JE458796 TA458796 ACW458796 AMS458796 AWO458796 BGK458796 BQG458796 CAC458796 CJY458796 CTU458796 DDQ458796 DNM458796 DXI458796 EHE458796 ERA458796 FAW458796 FKS458796 FUO458796 GEK458796 GOG458796 GYC458796 HHY458796 HRU458796 IBQ458796 ILM458796 IVI458796 JFE458796 JPA458796 JYW458796 KIS458796 KSO458796 LCK458796 LMG458796 LWC458796 MFY458796 MPU458796 MZQ458796 NJM458796 NTI458796 ODE458796 ONA458796 OWW458796 PGS458796 PQO458796 QAK458796 QKG458796 QUC458796 RDY458796 RNU458796 RXQ458796 SHM458796 SRI458796 TBE458796 TLA458796 TUW458796 UES458796 UOO458796 UYK458796 VIG458796 VSC458796 WBY458796 WLU458796 WVQ458796 H524328:I524328 JE524332 TA524332 ACW524332 AMS524332 AWO524332 BGK524332 BQG524332 CAC524332 CJY524332 CTU524332 DDQ524332 DNM524332 DXI524332 EHE524332 ERA524332 FAW524332 FKS524332 FUO524332 GEK524332 GOG524332 GYC524332 HHY524332 HRU524332 IBQ524332 ILM524332 IVI524332 JFE524332 JPA524332 JYW524332 KIS524332 KSO524332 LCK524332 LMG524332 LWC524332 MFY524332 MPU524332 MZQ524332 NJM524332 NTI524332 ODE524332 ONA524332 OWW524332 PGS524332 PQO524332 QAK524332 QKG524332 QUC524332 RDY524332 RNU524332 RXQ524332 SHM524332 SRI524332 TBE524332 TLA524332 TUW524332 UES524332 UOO524332 UYK524332 VIG524332 VSC524332 WBY524332 WLU524332 WVQ524332 H589864:I589864 JE589868 TA589868 ACW589868 AMS589868 AWO589868 BGK589868 BQG589868 CAC589868 CJY589868 CTU589868 DDQ589868 DNM589868 DXI589868 EHE589868 ERA589868 FAW589868 FKS589868 FUO589868 GEK589868 GOG589868 GYC589868 HHY589868 HRU589868 IBQ589868 ILM589868 IVI589868 JFE589868 JPA589868 JYW589868 KIS589868 KSO589868 LCK589868 LMG589868 LWC589868 MFY589868 MPU589868 MZQ589868 NJM589868 NTI589868 ODE589868 ONA589868 OWW589868 PGS589868 PQO589868 QAK589868 QKG589868 QUC589868 RDY589868 RNU589868 RXQ589868 SHM589868 SRI589868 TBE589868 TLA589868 TUW589868 UES589868 UOO589868 UYK589868 VIG589868 VSC589868 WBY589868 WLU589868 WVQ589868 H655400:I655400 JE655404 TA655404 ACW655404 AMS655404 AWO655404 BGK655404 BQG655404 CAC655404 CJY655404 CTU655404 DDQ655404 DNM655404 DXI655404 EHE655404 ERA655404 FAW655404 FKS655404 FUO655404 GEK655404 GOG655404 GYC655404 HHY655404 HRU655404 IBQ655404 ILM655404 IVI655404 JFE655404 JPA655404 JYW655404 KIS655404 KSO655404 LCK655404 LMG655404 LWC655404 MFY655404 MPU655404 MZQ655404 NJM655404 NTI655404 ODE655404 ONA655404 OWW655404 PGS655404 PQO655404 QAK655404 QKG655404 QUC655404 RDY655404 RNU655404 RXQ655404 SHM655404 SRI655404 TBE655404 TLA655404 TUW655404 UES655404 UOO655404 UYK655404 VIG655404 VSC655404 WBY655404 WLU655404 WVQ655404 H720936:I720936 JE720940 TA720940 ACW720940 AMS720940 AWO720940 BGK720940 BQG720940 CAC720940 CJY720940 CTU720940 DDQ720940 DNM720940 DXI720940 EHE720940 ERA720940 FAW720940 FKS720940 FUO720940 GEK720940 GOG720940 GYC720940 HHY720940 HRU720940 IBQ720940 ILM720940 IVI720940 JFE720940 JPA720940 JYW720940 KIS720940 KSO720940 LCK720940 LMG720940 LWC720940 MFY720940 MPU720940 MZQ720940 NJM720940 NTI720940 ODE720940 ONA720940 OWW720940 PGS720940 PQO720940 QAK720940 QKG720940 QUC720940 RDY720940 RNU720940 RXQ720940 SHM720940 SRI720940 TBE720940 TLA720940 TUW720940 UES720940 UOO720940 UYK720940 VIG720940 VSC720940 WBY720940 WLU720940 WVQ720940 H786472:I786472 JE786476 TA786476 ACW786476 AMS786476 AWO786476 BGK786476 BQG786476 CAC786476 CJY786476 CTU786476 DDQ786476 DNM786476 DXI786476 EHE786476 ERA786476 FAW786476 FKS786476 FUO786476 GEK786476 GOG786476 GYC786476 HHY786476 HRU786476 IBQ786476 ILM786476 IVI786476 JFE786476 JPA786476 JYW786476 KIS786476 KSO786476 LCK786476 LMG786476 LWC786476 MFY786476 MPU786476 MZQ786476 NJM786476 NTI786476 ODE786476 ONA786476 OWW786476 PGS786476 PQO786476 QAK786476 QKG786476 QUC786476 RDY786476 RNU786476 RXQ786476 SHM786476 SRI786476 TBE786476 TLA786476 TUW786476 UES786476 UOO786476 UYK786476 VIG786476 VSC786476 WBY786476 WLU786476 WVQ786476 H852008:I852008 JE852012 TA852012 ACW852012 AMS852012 AWO852012 BGK852012 BQG852012 CAC852012 CJY852012 CTU852012 DDQ852012 DNM852012 DXI852012 EHE852012 ERA852012 FAW852012 FKS852012 FUO852012 GEK852012 GOG852012 GYC852012 HHY852012 HRU852012 IBQ852012 ILM852012 IVI852012 JFE852012 JPA852012 JYW852012 KIS852012 KSO852012 LCK852012 LMG852012 LWC852012 MFY852012 MPU852012 MZQ852012 NJM852012 NTI852012 ODE852012 ONA852012 OWW852012 PGS852012 PQO852012 QAK852012 QKG852012 QUC852012 RDY852012 RNU852012 RXQ852012 SHM852012 SRI852012 TBE852012 TLA852012 TUW852012 UES852012 UOO852012 UYK852012 VIG852012 VSC852012 WBY852012 WLU852012 WVQ852012 H917544:I917544 JE917548 TA917548 ACW917548 AMS917548 AWO917548 BGK917548 BQG917548 CAC917548 CJY917548 CTU917548 DDQ917548 DNM917548 DXI917548 EHE917548 ERA917548 FAW917548 FKS917548 FUO917548 GEK917548 GOG917548 GYC917548 HHY917548 HRU917548 IBQ917548 ILM917548 IVI917548 JFE917548 JPA917548 JYW917548 KIS917548 KSO917548 LCK917548 LMG917548 LWC917548 MFY917548 MPU917548 MZQ917548 NJM917548 NTI917548 ODE917548 ONA917548 OWW917548 PGS917548 PQO917548 QAK917548 QKG917548 QUC917548 RDY917548 RNU917548 RXQ917548 SHM917548 SRI917548 TBE917548 TLA917548 TUW917548 UES917548 UOO917548 UYK917548 VIG917548 VSC917548 WBY917548 WLU917548 WVQ917548 H983080:I983080 JE983084 TA983084 ACW983084 AMS983084 AWO983084 BGK983084 BQG983084 CAC983084 CJY983084 CTU983084 DDQ983084 DNM983084 DXI983084 EHE983084 ERA983084 FAW983084 FKS983084 FUO983084 GEK983084 GOG983084 GYC983084 HHY983084 HRU983084 IBQ983084 ILM983084 IVI983084 JFE983084 JPA983084 JYW983084 KIS983084 KSO983084 LCK983084 LMG983084 LWC983084 MFY983084 MPU983084 MZQ983084 NJM983084 NTI983084 ODE983084 ONA983084 OWW983084 PGS983084 PQO983084 QAK983084 QKG983084 QUC983084 RDY983084 RNU983084 RXQ983084 SHM983084 SRI983084 TBE983084 TLA983084 TUW983084 UES983084 UOO983084 UYK983084 VIG983084 VSC983084">
      <formula1>$K$69:$K$74</formula1>
    </dataValidation>
    <dataValidation type="list" errorStyle="warning" allowBlank="1" showInputMessage="1" showErrorMessage="1" errorTitle="No Gender Selected" sqref="IZ18 WLP983066 WBT983066 VRX983066 VIB983066 UYF983066 UOJ983066 UEN983066 TUR983066 TKV983066 TAZ983066 SRD983066 SHH983066 RXL983066 RNP983066 RDT983066 QTX983066 QKB983066 QAF983066 PQJ983066 PGN983066 OWR983066 OMV983066 OCZ983066 NTD983066 NJH983066 MZL983066 MPP983066 MFT983066 LVX983066 LMB983066 LCF983066 KSJ983066 KIN983066 JYR983066 JOV983066 JEZ983066 IVD983066 ILH983066 IBL983066 HRP983066 HHT983066 GXX983066 GOB983066 GEF983066 FUJ983066 FKN983066 FAR983066 EQV983066 EGZ983066 DXD983066 DNH983066 DDL983066 CTP983066 CJT983066 BZX983066 BQB983066 BGF983066 AWJ983066 AMN983066 ACR983066 SV983066 IZ983066 C983063 WVL917530 WLP917530 WBT917530 VRX917530 VIB917530 UYF917530 UOJ917530 UEN917530 TUR917530 TKV917530 TAZ917530 SRD917530 SHH917530 RXL917530 RNP917530 RDT917530 QTX917530 QKB917530 QAF917530 PQJ917530 PGN917530 OWR917530 OMV917530 OCZ917530 NTD917530 NJH917530 MZL917530 MPP917530 MFT917530 LVX917530 LMB917530 LCF917530 KSJ917530 KIN917530 JYR917530 JOV917530 JEZ917530 IVD917530 ILH917530 IBL917530 HRP917530 HHT917530 GXX917530 GOB917530 GEF917530 FUJ917530 FKN917530 FAR917530 EQV917530 EGZ917530 DXD917530 DNH917530 DDL917530 CTP917530 CJT917530 BZX917530 BQB917530 BGF917530 AWJ917530 AMN917530 ACR917530 SV917530 IZ917530 C917527 WVL851994 WLP851994 WBT851994 VRX851994 VIB851994 UYF851994 UOJ851994 UEN851994 TUR851994 TKV851994 TAZ851994 SRD851994 SHH851994 RXL851994 RNP851994 RDT851994 QTX851994 QKB851994 QAF851994 PQJ851994 PGN851994 OWR851994 OMV851994 OCZ851994 NTD851994 NJH851994 MZL851994 MPP851994 MFT851994 LVX851994 LMB851994 LCF851994 KSJ851994 KIN851994 JYR851994 JOV851994 JEZ851994 IVD851994 ILH851994 IBL851994 HRP851994 HHT851994 GXX851994 GOB851994 GEF851994 FUJ851994 FKN851994 FAR851994 EQV851994 EGZ851994 DXD851994 DNH851994 DDL851994 CTP851994 CJT851994 BZX851994 BQB851994 BGF851994 AWJ851994 AMN851994 ACR851994 SV851994 IZ851994 C851991 WVL786458 WLP786458 WBT786458 VRX786458 VIB786458 UYF786458 UOJ786458 UEN786458 TUR786458 TKV786458 TAZ786458 SRD786458 SHH786458 RXL786458 RNP786458 RDT786458 QTX786458 QKB786458 QAF786458 PQJ786458 PGN786458 OWR786458 OMV786458 OCZ786458 NTD786458 NJH786458 MZL786458 MPP786458 MFT786458 LVX786458 LMB786458 LCF786458 KSJ786458 KIN786458 JYR786458 JOV786458 JEZ786458 IVD786458 ILH786458 IBL786458 HRP786458 HHT786458 GXX786458 GOB786458 GEF786458 FUJ786458 FKN786458 FAR786458 EQV786458 EGZ786458 DXD786458 DNH786458 DDL786458 CTP786458 CJT786458 BZX786458 BQB786458 BGF786458 AWJ786458 AMN786458 ACR786458 SV786458 IZ786458 C786455 WVL720922 WLP720922 WBT720922 VRX720922 VIB720922 UYF720922 UOJ720922 UEN720922 TUR720922 TKV720922 TAZ720922 SRD720922 SHH720922 RXL720922 RNP720922 RDT720922 QTX720922 QKB720922 QAF720922 PQJ720922 PGN720922 OWR720922 OMV720922 OCZ720922 NTD720922 NJH720922 MZL720922 MPP720922 MFT720922 LVX720922 LMB720922 LCF720922 KSJ720922 KIN720922 JYR720922 JOV720922 JEZ720922 IVD720922 ILH720922 IBL720922 HRP720922 HHT720922 GXX720922 GOB720922 GEF720922 FUJ720922 FKN720922 FAR720922 EQV720922 EGZ720922 DXD720922 DNH720922 DDL720922 CTP720922 CJT720922 BZX720922 BQB720922 BGF720922 AWJ720922 AMN720922 ACR720922 SV720922 IZ720922 C720919 WVL655386 WLP655386 WBT655386 VRX655386 VIB655386 UYF655386 UOJ655386 UEN655386 TUR655386 TKV655386 TAZ655386 SRD655386 SHH655386 RXL655386 RNP655386 RDT655386 QTX655386 QKB655386 QAF655386 PQJ655386 PGN655386 OWR655386 OMV655386 OCZ655386 NTD655386 NJH655386 MZL655386 MPP655386 MFT655386 LVX655386 LMB655386 LCF655386 KSJ655386 KIN655386 JYR655386 JOV655386 JEZ655386 IVD655386 ILH655386 IBL655386 HRP655386 HHT655386 GXX655386 GOB655386 GEF655386 FUJ655386 FKN655386 FAR655386 EQV655386 EGZ655386 DXD655386 DNH655386 DDL655386 CTP655386 CJT655386 BZX655386 BQB655386 BGF655386 AWJ655386 AMN655386 ACR655386 SV655386 IZ655386 C655383 WVL589850 WLP589850 WBT589850 VRX589850 VIB589850 UYF589850 UOJ589850 UEN589850 TUR589850 TKV589850 TAZ589850 SRD589850 SHH589850 RXL589850 RNP589850 RDT589850 QTX589850 QKB589850 QAF589850 PQJ589850 PGN589850 OWR589850 OMV589850 OCZ589850 NTD589850 NJH589850 MZL589850 MPP589850 MFT589850 LVX589850 LMB589850 LCF589850 KSJ589850 KIN589850 JYR589850 JOV589850 JEZ589850 IVD589850 ILH589850 IBL589850 HRP589850 HHT589850 GXX589850 GOB589850 GEF589850 FUJ589850 FKN589850 FAR589850 EQV589850 EGZ589850 DXD589850 DNH589850 DDL589850 CTP589850 CJT589850 BZX589850 BQB589850 BGF589850 AWJ589850 AMN589850 ACR589850 SV589850 IZ589850 C589847 WVL524314 WLP524314 WBT524314 VRX524314 VIB524314 UYF524314 UOJ524314 UEN524314 TUR524314 TKV524314 TAZ524314 SRD524314 SHH524314 RXL524314 RNP524314 RDT524314 QTX524314 QKB524314 QAF524314 PQJ524314 PGN524314 OWR524314 OMV524314 OCZ524314 NTD524314 NJH524314 MZL524314 MPP524314 MFT524314 LVX524314 LMB524314 LCF524314 KSJ524314 KIN524314 JYR524314 JOV524314 JEZ524314 IVD524314 ILH524314 IBL524314 HRP524314 HHT524314 GXX524314 GOB524314 GEF524314 FUJ524314 FKN524314 FAR524314 EQV524314 EGZ524314 DXD524314 DNH524314 DDL524314 CTP524314 CJT524314 BZX524314 BQB524314 BGF524314 AWJ524314 AMN524314 ACR524314 SV524314 IZ524314 C524311 WVL458778 WLP458778 WBT458778 VRX458778 VIB458778 UYF458778 UOJ458778 UEN458778 TUR458778 TKV458778 TAZ458778 SRD458778 SHH458778 RXL458778 RNP458778 RDT458778 QTX458778 QKB458778 QAF458778 PQJ458778 PGN458778 OWR458778 OMV458778 OCZ458778 NTD458778 NJH458778 MZL458778 MPP458778 MFT458778 LVX458778 LMB458778 LCF458778 KSJ458778 KIN458778 JYR458778 JOV458778 JEZ458778 IVD458778 ILH458778 IBL458778 HRP458778 HHT458778 GXX458778 GOB458778 GEF458778 FUJ458778 FKN458778 FAR458778 EQV458778 EGZ458778 DXD458778 DNH458778 DDL458778 CTP458778 CJT458778 BZX458778 BQB458778 BGF458778 AWJ458778 AMN458778 ACR458778 SV458778 IZ458778 C458775 WVL393242 WLP393242 WBT393242 VRX393242 VIB393242 UYF393242 UOJ393242 UEN393242 TUR393242 TKV393242 TAZ393242 SRD393242 SHH393242 RXL393242 RNP393242 RDT393242 QTX393242 QKB393242 QAF393242 PQJ393242 PGN393242 OWR393242 OMV393242 OCZ393242 NTD393242 NJH393242 MZL393242 MPP393242 MFT393242 LVX393242 LMB393242 LCF393242 KSJ393242 KIN393242 JYR393242 JOV393242 JEZ393242 IVD393242 ILH393242 IBL393242 HRP393242 HHT393242 GXX393242 GOB393242 GEF393242 FUJ393242 FKN393242 FAR393242 EQV393242 EGZ393242 DXD393242 DNH393242 DDL393242 CTP393242 CJT393242 BZX393242 BQB393242 BGF393242 AWJ393242 AMN393242 ACR393242 SV393242 IZ393242 C393239 WVL327706 WLP327706 WBT327706 VRX327706 VIB327706 UYF327706 UOJ327706 UEN327706 TUR327706 TKV327706 TAZ327706 SRD327706 SHH327706 RXL327706 RNP327706 RDT327706 QTX327706 QKB327706 QAF327706 PQJ327706 PGN327706 OWR327706 OMV327706 OCZ327706 NTD327706 NJH327706 MZL327706 MPP327706 MFT327706 LVX327706 LMB327706 LCF327706 KSJ327706 KIN327706 JYR327706 JOV327706 JEZ327706 IVD327706 ILH327706 IBL327706 HRP327706 HHT327706 GXX327706 GOB327706 GEF327706 FUJ327706 FKN327706 FAR327706 EQV327706 EGZ327706 DXD327706 DNH327706 DDL327706 CTP327706 CJT327706 BZX327706 BQB327706 BGF327706 AWJ327706 AMN327706 ACR327706 SV327706 IZ327706 C327703 WVL262170 WLP262170 WBT262170 VRX262170 VIB262170 UYF262170 UOJ262170 UEN262170 TUR262170 TKV262170 TAZ262170 SRD262170 SHH262170 RXL262170 RNP262170 RDT262170 QTX262170 QKB262170 QAF262170 PQJ262170 PGN262170 OWR262170 OMV262170 OCZ262170 NTD262170 NJH262170 MZL262170 MPP262170 MFT262170 LVX262170 LMB262170 LCF262170 KSJ262170 KIN262170 JYR262170 JOV262170 JEZ262170 IVD262170 ILH262170 IBL262170 HRP262170 HHT262170 GXX262170 GOB262170 GEF262170 FUJ262170 FKN262170 FAR262170 EQV262170 EGZ262170 DXD262170 DNH262170 DDL262170 CTP262170 CJT262170 BZX262170 BQB262170 BGF262170 AWJ262170 AMN262170 ACR262170 SV262170 IZ262170 C262167 WVL196634 WLP196634 WBT196634 VRX196634 VIB196634 UYF196634 UOJ196634 UEN196634 TUR196634 TKV196634 TAZ196634 SRD196634 SHH196634 RXL196634 RNP196634 RDT196634 QTX196634 QKB196634 QAF196634 PQJ196634 PGN196634 OWR196634 OMV196634 OCZ196634 NTD196634 NJH196634 MZL196634 MPP196634 MFT196634 LVX196634 LMB196634 LCF196634 KSJ196634 KIN196634 JYR196634 JOV196634 JEZ196634 IVD196634 ILH196634 IBL196634 HRP196634 HHT196634 GXX196634 GOB196634 GEF196634 FUJ196634 FKN196634 FAR196634 EQV196634 EGZ196634 DXD196634 DNH196634 DDL196634 CTP196634 CJT196634 BZX196634 BQB196634 BGF196634 AWJ196634 AMN196634 ACR196634 SV196634 IZ196634 C196631 WVL131098 WLP131098 WBT131098 VRX131098 VIB131098 UYF131098 UOJ131098 UEN131098 TUR131098 TKV131098 TAZ131098 SRD131098 SHH131098 RXL131098 RNP131098 RDT131098 QTX131098 QKB131098 QAF131098 PQJ131098 PGN131098 OWR131098 OMV131098 OCZ131098 NTD131098 NJH131098 MZL131098 MPP131098 MFT131098 LVX131098 LMB131098 LCF131098 KSJ131098 KIN131098 JYR131098 JOV131098 JEZ131098 IVD131098 ILH131098 IBL131098 HRP131098 HHT131098 GXX131098 GOB131098 GEF131098 FUJ131098 FKN131098 FAR131098 EQV131098 EGZ131098 DXD131098 DNH131098 DDL131098 CTP131098 CJT131098 BZX131098 BQB131098 BGF131098 AWJ131098 AMN131098 ACR131098 SV131098 IZ131098 C131095 WVL65562 WLP65562 WBT65562 VRX65562 VIB65562 UYF65562 UOJ65562 UEN65562 TUR65562 TKV65562 TAZ65562 SRD65562 SHH65562 RXL65562 RNP65562 RDT65562 QTX65562 QKB65562 QAF65562 PQJ65562 PGN65562 OWR65562 OMV65562 OCZ65562 NTD65562 NJH65562 MZL65562 MPP65562 MFT65562 LVX65562 LMB65562 LCF65562 KSJ65562 KIN65562 JYR65562 JOV65562 JEZ65562 IVD65562 ILH65562 IBL65562 HRP65562 HHT65562 GXX65562 GOB65562 GEF65562 FUJ65562 FKN65562 FAR65562 EQV65562 EGZ65562 DXD65562 DNH65562 DDL65562 CTP65562 CJT65562 BZX65562 BQB65562 BGF65562 AWJ65562 AMN65562 ACR65562 SV65562 IZ65562 C65559 WVL18 WLP18 WBT18 VRX18 VIB18 UYF18 UOJ18 UEN18 TUR18 TKV18 TAZ18 SRD18 SHH18 RXL18 RNP18 RDT18 QTX18 QKB18 QAF18 PQJ18 PGN18 OWR18 OMV18 OCZ18 NTD18 NJH18 MZL18 MPP18 MFT18 LVX18 LMB18 LCF18 KSJ18 KIN18 JYR18 JOV18 JEZ18 IVD18 ILH18 IBL18 HRP18 HHT18 GXX18 GOB18 GEF18 FUJ18 FKN18 FAR18 EQV18 EGZ18 DXD18 DNH18 DDL18 CTP18 CJT18 BZX18 BQB18 BGF18 AWJ18 AMN18 ACR18 SV18">
      <formula1>$R$69:$R$71</formula1>
    </dataValidation>
    <dataValidation type="list" allowBlank="1" showInputMessage="1" showErrorMessage="1" sqref="I23 I35">
      <formula1>Format</formula1>
    </dataValidation>
    <dataValidation type="list" allowBlank="1" showInputMessage="1" showErrorMessage="1" sqref="J23:J31 J35:J39">
      <formula1>CreativeDimensions</formula1>
    </dataValidation>
    <dataValidation type="list" allowBlank="1" showInputMessage="1" showErrorMessage="1" sqref="K23:K31 K35:K40">
      <formula1>PurchaseType</formula1>
    </dataValidation>
  </dataValidations>
  <pageMargins left="0.2" right="0.22" top="0.16" bottom="0.18" header="0.16" footer="0.18"/>
  <pageSetup paperSize="9" scale="43" orientation="landscape" r:id="rId1"/>
  <headerFooter alignWithMargins="0"/>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[1]Data!#REF!</xm:f>
          </x14:formula1>
          <xm:sqref>IZ65554:JC65555 SV65554:SY65555 ACR65554:ACU65555 AMN65554:AMQ65555 AWJ65554:AWM65555 BGF65554:BGI65555 BQB65554:BQE65555 BZX65554:CAA65555 CJT65554:CJW65555 CTP65554:CTS65555 DDL65554:DDO65555 DNH65554:DNK65555 DXD65554:DXG65555 EGZ65554:EHC65555 EQV65554:EQY65555 FAR65554:FAU65555 FKN65554:FKQ65555 FUJ65554:FUM65555 GEF65554:GEI65555 GOB65554:GOE65555 GXX65554:GYA65555 HHT65554:HHW65555 HRP65554:HRS65555 IBL65554:IBO65555 ILH65554:ILK65555 IVD65554:IVG65555 JEZ65554:JFC65555 JOV65554:JOY65555 JYR65554:JYU65555 KIN65554:KIQ65555 KSJ65554:KSM65555 LCF65554:LCI65555 LMB65554:LME65555 LVX65554:LWA65555 MFT65554:MFW65555 MPP65554:MPS65555 MZL65554:MZO65555 NJH65554:NJK65555 NTD65554:NTG65555 OCZ65554:ODC65555 OMV65554:OMY65555 OWR65554:OWU65555 PGN65554:PGQ65555 PQJ65554:PQM65555 QAF65554:QAI65555 QKB65554:QKE65555 QTX65554:QUA65555 RDT65554:RDW65555 RNP65554:RNS65555 RXL65554:RXO65555 SHH65554:SHK65555 SRD65554:SRG65555 TAZ65554:TBC65555 TKV65554:TKY65555 TUR65554:TUU65555 UEN65554:UEQ65555 UOJ65554:UOM65555 UYF65554:UYI65555 VIB65554:VIE65555 VRX65554:VSA65555 WBT65554:WBW65555 WLP65554:WLS65555 WVL65554:WVO65555 IZ131090:JC131091 SV131090:SY131091 ACR131090:ACU131091 AMN131090:AMQ131091 AWJ131090:AWM131091 BGF131090:BGI131091 BQB131090:BQE131091 BZX131090:CAA131091 CJT131090:CJW131091 CTP131090:CTS131091 DDL131090:DDO131091 DNH131090:DNK131091 DXD131090:DXG131091 EGZ131090:EHC131091 EQV131090:EQY131091 FAR131090:FAU131091 FKN131090:FKQ131091 FUJ131090:FUM131091 GEF131090:GEI131091 GOB131090:GOE131091 GXX131090:GYA131091 HHT131090:HHW131091 HRP131090:HRS131091 IBL131090:IBO131091 ILH131090:ILK131091 IVD131090:IVG131091 JEZ131090:JFC131091 JOV131090:JOY131091 JYR131090:JYU131091 KIN131090:KIQ131091 KSJ131090:KSM131091 LCF131090:LCI131091 LMB131090:LME131091 LVX131090:LWA131091 MFT131090:MFW131091 MPP131090:MPS131091 MZL131090:MZO131091 NJH131090:NJK131091 NTD131090:NTG131091 OCZ131090:ODC131091 OMV131090:OMY131091 OWR131090:OWU131091 PGN131090:PGQ131091 PQJ131090:PQM131091 QAF131090:QAI131091 QKB131090:QKE131091 QTX131090:QUA131091 RDT131090:RDW131091 RNP131090:RNS131091 RXL131090:RXO131091 SHH131090:SHK131091 SRD131090:SRG131091 TAZ131090:TBC131091 TKV131090:TKY131091 TUR131090:TUU131091 UEN131090:UEQ131091 UOJ131090:UOM131091 UYF131090:UYI131091 VIB131090:VIE131091 VRX131090:VSA131091 WBT131090:WBW131091 WLP131090:WLS131091 WVL131090:WVO131091 IZ196626:JC196627 SV196626:SY196627 ACR196626:ACU196627 AMN196626:AMQ196627 AWJ196626:AWM196627 BGF196626:BGI196627 BQB196626:BQE196627 BZX196626:CAA196627 CJT196626:CJW196627 CTP196626:CTS196627 DDL196626:DDO196627 DNH196626:DNK196627 DXD196626:DXG196627 EGZ196626:EHC196627 EQV196626:EQY196627 FAR196626:FAU196627 FKN196626:FKQ196627 FUJ196626:FUM196627 GEF196626:GEI196627 GOB196626:GOE196627 GXX196626:GYA196627 HHT196626:HHW196627 HRP196626:HRS196627 IBL196626:IBO196627 ILH196626:ILK196627 IVD196626:IVG196627 JEZ196626:JFC196627 JOV196626:JOY196627 JYR196626:JYU196627 KIN196626:KIQ196627 KSJ196626:KSM196627 LCF196626:LCI196627 LMB196626:LME196627 LVX196626:LWA196627 MFT196626:MFW196627 MPP196626:MPS196627 MZL196626:MZO196627 NJH196626:NJK196627 NTD196626:NTG196627 OCZ196626:ODC196627 OMV196626:OMY196627 OWR196626:OWU196627 PGN196626:PGQ196627 PQJ196626:PQM196627 QAF196626:QAI196627 QKB196626:QKE196627 QTX196626:QUA196627 RDT196626:RDW196627 RNP196626:RNS196627 RXL196626:RXO196627 SHH196626:SHK196627 SRD196626:SRG196627 TAZ196626:TBC196627 TKV196626:TKY196627 TUR196626:TUU196627 UEN196626:UEQ196627 UOJ196626:UOM196627 UYF196626:UYI196627 VIB196626:VIE196627 VRX196626:VSA196627 WBT196626:WBW196627 WLP196626:WLS196627 WVL196626:WVO196627 IZ262162:JC262163 SV262162:SY262163 ACR262162:ACU262163 AMN262162:AMQ262163 AWJ262162:AWM262163 BGF262162:BGI262163 BQB262162:BQE262163 BZX262162:CAA262163 CJT262162:CJW262163 CTP262162:CTS262163 DDL262162:DDO262163 DNH262162:DNK262163 DXD262162:DXG262163 EGZ262162:EHC262163 EQV262162:EQY262163 FAR262162:FAU262163 FKN262162:FKQ262163 FUJ262162:FUM262163 GEF262162:GEI262163 GOB262162:GOE262163 GXX262162:GYA262163 HHT262162:HHW262163 HRP262162:HRS262163 IBL262162:IBO262163 ILH262162:ILK262163 IVD262162:IVG262163 JEZ262162:JFC262163 JOV262162:JOY262163 JYR262162:JYU262163 KIN262162:KIQ262163 KSJ262162:KSM262163 LCF262162:LCI262163 LMB262162:LME262163 LVX262162:LWA262163 MFT262162:MFW262163 MPP262162:MPS262163 MZL262162:MZO262163 NJH262162:NJK262163 NTD262162:NTG262163 OCZ262162:ODC262163 OMV262162:OMY262163 OWR262162:OWU262163 PGN262162:PGQ262163 PQJ262162:PQM262163 QAF262162:QAI262163 QKB262162:QKE262163 QTX262162:QUA262163 RDT262162:RDW262163 RNP262162:RNS262163 RXL262162:RXO262163 SHH262162:SHK262163 SRD262162:SRG262163 TAZ262162:TBC262163 TKV262162:TKY262163 TUR262162:TUU262163 UEN262162:UEQ262163 UOJ262162:UOM262163 UYF262162:UYI262163 VIB262162:VIE262163 VRX262162:VSA262163 WBT262162:WBW262163 WLP262162:WLS262163 WVL262162:WVO262163 IZ327698:JC327699 SV327698:SY327699 ACR327698:ACU327699 AMN327698:AMQ327699 AWJ327698:AWM327699 BGF327698:BGI327699 BQB327698:BQE327699 BZX327698:CAA327699 CJT327698:CJW327699 CTP327698:CTS327699 DDL327698:DDO327699 DNH327698:DNK327699 DXD327698:DXG327699 EGZ327698:EHC327699 EQV327698:EQY327699 FAR327698:FAU327699 FKN327698:FKQ327699 FUJ327698:FUM327699 GEF327698:GEI327699 GOB327698:GOE327699 GXX327698:GYA327699 HHT327698:HHW327699 HRP327698:HRS327699 IBL327698:IBO327699 ILH327698:ILK327699 IVD327698:IVG327699 JEZ327698:JFC327699 JOV327698:JOY327699 JYR327698:JYU327699 KIN327698:KIQ327699 KSJ327698:KSM327699 LCF327698:LCI327699 LMB327698:LME327699 LVX327698:LWA327699 MFT327698:MFW327699 MPP327698:MPS327699 MZL327698:MZO327699 NJH327698:NJK327699 NTD327698:NTG327699 OCZ327698:ODC327699 OMV327698:OMY327699 OWR327698:OWU327699 PGN327698:PGQ327699 PQJ327698:PQM327699 QAF327698:QAI327699 QKB327698:QKE327699 QTX327698:QUA327699 RDT327698:RDW327699 RNP327698:RNS327699 RXL327698:RXO327699 SHH327698:SHK327699 SRD327698:SRG327699 TAZ327698:TBC327699 TKV327698:TKY327699 TUR327698:TUU327699 UEN327698:UEQ327699 UOJ327698:UOM327699 UYF327698:UYI327699 VIB327698:VIE327699 VRX327698:VSA327699 WBT327698:WBW327699 WLP327698:WLS327699 WVL327698:WVO327699 IZ393234:JC393235 SV393234:SY393235 ACR393234:ACU393235 AMN393234:AMQ393235 AWJ393234:AWM393235 BGF393234:BGI393235 BQB393234:BQE393235 BZX393234:CAA393235 CJT393234:CJW393235 CTP393234:CTS393235 DDL393234:DDO393235 DNH393234:DNK393235 DXD393234:DXG393235 EGZ393234:EHC393235 EQV393234:EQY393235 FAR393234:FAU393235 FKN393234:FKQ393235 FUJ393234:FUM393235 GEF393234:GEI393235 GOB393234:GOE393235 GXX393234:GYA393235 HHT393234:HHW393235 HRP393234:HRS393235 IBL393234:IBO393235 ILH393234:ILK393235 IVD393234:IVG393235 JEZ393234:JFC393235 JOV393234:JOY393235 JYR393234:JYU393235 KIN393234:KIQ393235 KSJ393234:KSM393235 LCF393234:LCI393235 LMB393234:LME393235 LVX393234:LWA393235 MFT393234:MFW393235 MPP393234:MPS393235 MZL393234:MZO393235 NJH393234:NJK393235 NTD393234:NTG393235 OCZ393234:ODC393235 OMV393234:OMY393235 OWR393234:OWU393235 PGN393234:PGQ393235 PQJ393234:PQM393235 QAF393234:QAI393235 QKB393234:QKE393235 QTX393234:QUA393235 RDT393234:RDW393235 RNP393234:RNS393235 RXL393234:RXO393235 SHH393234:SHK393235 SRD393234:SRG393235 TAZ393234:TBC393235 TKV393234:TKY393235 TUR393234:TUU393235 UEN393234:UEQ393235 UOJ393234:UOM393235 UYF393234:UYI393235 VIB393234:VIE393235 VRX393234:VSA393235 WBT393234:WBW393235 WLP393234:WLS393235 WVL393234:WVO393235 IZ458770:JC458771 SV458770:SY458771 ACR458770:ACU458771 AMN458770:AMQ458771 AWJ458770:AWM458771 BGF458770:BGI458771 BQB458770:BQE458771 BZX458770:CAA458771 CJT458770:CJW458771 CTP458770:CTS458771 DDL458770:DDO458771 DNH458770:DNK458771 DXD458770:DXG458771 EGZ458770:EHC458771 EQV458770:EQY458771 FAR458770:FAU458771 FKN458770:FKQ458771 FUJ458770:FUM458771 GEF458770:GEI458771 GOB458770:GOE458771 GXX458770:GYA458771 HHT458770:HHW458771 HRP458770:HRS458771 IBL458770:IBO458771 ILH458770:ILK458771 IVD458770:IVG458771 JEZ458770:JFC458771 JOV458770:JOY458771 JYR458770:JYU458771 KIN458770:KIQ458771 KSJ458770:KSM458771 LCF458770:LCI458771 LMB458770:LME458771 LVX458770:LWA458771 MFT458770:MFW458771 MPP458770:MPS458771 MZL458770:MZO458771 NJH458770:NJK458771 NTD458770:NTG458771 OCZ458770:ODC458771 OMV458770:OMY458771 OWR458770:OWU458771 PGN458770:PGQ458771 PQJ458770:PQM458771 QAF458770:QAI458771 QKB458770:QKE458771 QTX458770:QUA458771 RDT458770:RDW458771 RNP458770:RNS458771 RXL458770:RXO458771 SHH458770:SHK458771 SRD458770:SRG458771 TAZ458770:TBC458771 TKV458770:TKY458771 TUR458770:TUU458771 UEN458770:UEQ458771 UOJ458770:UOM458771 UYF458770:UYI458771 VIB458770:VIE458771 VRX458770:VSA458771 WBT458770:WBW458771 WLP458770:WLS458771 WVL458770:WVO458771 IZ524306:JC524307 SV524306:SY524307 ACR524306:ACU524307 AMN524306:AMQ524307 AWJ524306:AWM524307 BGF524306:BGI524307 BQB524306:BQE524307 BZX524306:CAA524307 CJT524306:CJW524307 CTP524306:CTS524307 DDL524306:DDO524307 DNH524306:DNK524307 DXD524306:DXG524307 EGZ524306:EHC524307 EQV524306:EQY524307 FAR524306:FAU524307 FKN524306:FKQ524307 FUJ524306:FUM524307 GEF524306:GEI524307 GOB524306:GOE524307 GXX524306:GYA524307 HHT524306:HHW524307 HRP524306:HRS524307 IBL524306:IBO524307 ILH524306:ILK524307 IVD524306:IVG524307 JEZ524306:JFC524307 JOV524306:JOY524307 JYR524306:JYU524307 KIN524306:KIQ524307 KSJ524306:KSM524307 LCF524306:LCI524307 LMB524306:LME524307 LVX524306:LWA524307 MFT524306:MFW524307 MPP524306:MPS524307 MZL524306:MZO524307 NJH524306:NJK524307 NTD524306:NTG524307 OCZ524306:ODC524307 OMV524306:OMY524307 OWR524306:OWU524307 PGN524306:PGQ524307 PQJ524306:PQM524307 QAF524306:QAI524307 QKB524306:QKE524307 QTX524306:QUA524307 RDT524306:RDW524307 RNP524306:RNS524307 RXL524306:RXO524307 SHH524306:SHK524307 SRD524306:SRG524307 TAZ524306:TBC524307 TKV524306:TKY524307 TUR524306:TUU524307 UEN524306:UEQ524307 UOJ524306:UOM524307 UYF524306:UYI524307 VIB524306:VIE524307 VRX524306:VSA524307 WBT524306:WBW524307 WLP524306:WLS524307 WVL524306:WVO524307 IZ589842:JC589843 SV589842:SY589843 ACR589842:ACU589843 AMN589842:AMQ589843 AWJ589842:AWM589843 BGF589842:BGI589843 BQB589842:BQE589843 BZX589842:CAA589843 CJT589842:CJW589843 CTP589842:CTS589843 DDL589842:DDO589843 DNH589842:DNK589843 DXD589842:DXG589843 EGZ589842:EHC589843 EQV589842:EQY589843 FAR589842:FAU589843 FKN589842:FKQ589843 FUJ589842:FUM589843 GEF589842:GEI589843 GOB589842:GOE589843 GXX589842:GYA589843 HHT589842:HHW589843 HRP589842:HRS589843 IBL589842:IBO589843 ILH589842:ILK589843 IVD589842:IVG589843 JEZ589842:JFC589843 JOV589842:JOY589843 JYR589842:JYU589843 KIN589842:KIQ589843 KSJ589842:KSM589843 LCF589842:LCI589843 LMB589842:LME589843 LVX589842:LWA589843 MFT589842:MFW589843 MPP589842:MPS589843 MZL589842:MZO589843 NJH589842:NJK589843 NTD589842:NTG589843 OCZ589842:ODC589843 OMV589842:OMY589843 OWR589842:OWU589843 PGN589842:PGQ589843 PQJ589842:PQM589843 QAF589842:QAI589843 QKB589842:QKE589843 QTX589842:QUA589843 RDT589842:RDW589843 RNP589842:RNS589843 RXL589842:RXO589843 SHH589842:SHK589843 SRD589842:SRG589843 TAZ589842:TBC589843 TKV589842:TKY589843 TUR589842:TUU589843 UEN589842:UEQ589843 UOJ589842:UOM589843 UYF589842:UYI589843 VIB589842:VIE589843 VRX589842:VSA589843 WBT589842:WBW589843 WLP589842:WLS589843 WVL589842:WVO589843 IZ655378:JC655379 SV655378:SY655379 ACR655378:ACU655379 AMN655378:AMQ655379 AWJ655378:AWM655379 BGF655378:BGI655379 BQB655378:BQE655379 BZX655378:CAA655379 CJT655378:CJW655379 CTP655378:CTS655379 DDL655378:DDO655379 DNH655378:DNK655379 DXD655378:DXG655379 EGZ655378:EHC655379 EQV655378:EQY655379 FAR655378:FAU655379 FKN655378:FKQ655379 FUJ655378:FUM655379 GEF655378:GEI655379 GOB655378:GOE655379 GXX655378:GYA655379 HHT655378:HHW655379 HRP655378:HRS655379 IBL655378:IBO655379 ILH655378:ILK655379 IVD655378:IVG655379 JEZ655378:JFC655379 JOV655378:JOY655379 JYR655378:JYU655379 KIN655378:KIQ655379 KSJ655378:KSM655379 LCF655378:LCI655379 LMB655378:LME655379 LVX655378:LWA655379 MFT655378:MFW655379 MPP655378:MPS655379 MZL655378:MZO655379 NJH655378:NJK655379 NTD655378:NTG655379 OCZ655378:ODC655379 OMV655378:OMY655379 OWR655378:OWU655379 PGN655378:PGQ655379 PQJ655378:PQM655379 QAF655378:QAI655379 QKB655378:QKE655379 QTX655378:QUA655379 RDT655378:RDW655379 RNP655378:RNS655379 RXL655378:RXO655379 SHH655378:SHK655379 SRD655378:SRG655379 TAZ655378:TBC655379 TKV655378:TKY655379 TUR655378:TUU655379 UEN655378:UEQ655379 UOJ655378:UOM655379 UYF655378:UYI655379 VIB655378:VIE655379 VRX655378:VSA655379 WBT655378:WBW655379 WLP655378:WLS655379 WVL655378:WVO655379 IZ720914:JC720915 SV720914:SY720915 ACR720914:ACU720915 AMN720914:AMQ720915 AWJ720914:AWM720915 BGF720914:BGI720915 BQB720914:BQE720915 BZX720914:CAA720915 CJT720914:CJW720915 CTP720914:CTS720915 DDL720914:DDO720915 DNH720914:DNK720915 DXD720914:DXG720915 EGZ720914:EHC720915 EQV720914:EQY720915 FAR720914:FAU720915 FKN720914:FKQ720915 FUJ720914:FUM720915 GEF720914:GEI720915 GOB720914:GOE720915 GXX720914:GYA720915 HHT720914:HHW720915 HRP720914:HRS720915 IBL720914:IBO720915 ILH720914:ILK720915 IVD720914:IVG720915 JEZ720914:JFC720915 JOV720914:JOY720915 JYR720914:JYU720915 KIN720914:KIQ720915 KSJ720914:KSM720915 LCF720914:LCI720915 LMB720914:LME720915 LVX720914:LWA720915 MFT720914:MFW720915 MPP720914:MPS720915 MZL720914:MZO720915 NJH720914:NJK720915 NTD720914:NTG720915 OCZ720914:ODC720915 OMV720914:OMY720915 OWR720914:OWU720915 PGN720914:PGQ720915 PQJ720914:PQM720915 QAF720914:QAI720915 QKB720914:QKE720915 QTX720914:QUA720915 RDT720914:RDW720915 RNP720914:RNS720915 RXL720914:RXO720915 SHH720914:SHK720915 SRD720914:SRG720915 TAZ720914:TBC720915 TKV720914:TKY720915 TUR720914:TUU720915 UEN720914:UEQ720915 UOJ720914:UOM720915 UYF720914:UYI720915 VIB720914:VIE720915 VRX720914:VSA720915 WBT720914:WBW720915 WLP720914:WLS720915 WVL720914:WVO720915 IZ786450:JC786451 SV786450:SY786451 ACR786450:ACU786451 AMN786450:AMQ786451 AWJ786450:AWM786451 BGF786450:BGI786451 BQB786450:BQE786451 BZX786450:CAA786451 CJT786450:CJW786451 CTP786450:CTS786451 DDL786450:DDO786451 DNH786450:DNK786451 DXD786450:DXG786451 EGZ786450:EHC786451 EQV786450:EQY786451 FAR786450:FAU786451 FKN786450:FKQ786451 FUJ786450:FUM786451 GEF786450:GEI786451 GOB786450:GOE786451 GXX786450:GYA786451 HHT786450:HHW786451 HRP786450:HRS786451 IBL786450:IBO786451 ILH786450:ILK786451 IVD786450:IVG786451 JEZ786450:JFC786451 JOV786450:JOY786451 JYR786450:JYU786451 KIN786450:KIQ786451 KSJ786450:KSM786451 LCF786450:LCI786451 LMB786450:LME786451 LVX786450:LWA786451 MFT786450:MFW786451 MPP786450:MPS786451 MZL786450:MZO786451 NJH786450:NJK786451 NTD786450:NTG786451 OCZ786450:ODC786451 OMV786450:OMY786451 OWR786450:OWU786451 PGN786450:PGQ786451 PQJ786450:PQM786451 QAF786450:QAI786451 QKB786450:QKE786451 QTX786450:QUA786451 RDT786450:RDW786451 RNP786450:RNS786451 RXL786450:RXO786451 SHH786450:SHK786451 SRD786450:SRG786451 TAZ786450:TBC786451 TKV786450:TKY786451 TUR786450:TUU786451 UEN786450:UEQ786451 UOJ786450:UOM786451 UYF786450:UYI786451 VIB786450:VIE786451 VRX786450:VSA786451 WBT786450:WBW786451 WLP786450:WLS786451 WVL786450:WVO786451 IZ851986:JC851987 SV851986:SY851987 ACR851986:ACU851987 AMN851986:AMQ851987 AWJ851986:AWM851987 BGF851986:BGI851987 BQB851986:BQE851987 BZX851986:CAA851987 CJT851986:CJW851987 CTP851986:CTS851987 DDL851986:DDO851987 DNH851986:DNK851987 DXD851986:DXG851987 EGZ851986:EHC851987 EQV851986:EQY851987 FAR851986:FAU851987 FKN851986:FKQ851987 FUJ851986:FUM851987 GEF851986:GEI851987 GOB851986:GOE851987 GXX851986:GYA851987 HHT851986:HHW851987 HRP851986:HRS851987 IBL851986:IBO851987 ILH851986:ILK851987 IVD851986:IVG851987 JEZ851986:JFC851987 JOV851986:JOY851987 JYR851986:JYU851987 KIN851986:KIQ851987 KSJ851986:KSM851987 LCF851986:LCI851987 LMB851986:LME851987 LVX851986:LWA851987 MFT851986:MFW851987 MPP851986:MPS851987 MZL851986:MZO851987 NJH851986:NJK851987 NTD851986:NTG851987 OCZ851986:ODC851987 OMV851986:OMY851987 OWR851986:OWU851987 PGN851986:PGQ851987 PQJ851986:PQM851987 QAF851986:QAI851987 QKB851986:QKE851987 QTX851986:QUA851987 RDT851986:RDW851987 RNP851986:RNS851987 RXL851986:RXO851987 SHH851986:SHK851987 SRD851986:SRG851987 TAZ851986:TBC851987 TKV851986:TKY851987 TUR851986:TUU851987 UEN851986:UEQ851987 UOJ851986:UOM851987 UYF851986:UYI851987 VIB851986:VIE851987 VRX851986:VSA851987 WBT851986:WBW851987 WLP851986:WLS851987 WVL851986:WVO851987 IZ917522:JC917523 SV917522:SY917523 ACR917522:ACU917523 AMN917522:AMQ917523 AWJ917522:AWM917523 BGF917522:BGI917523 BQB917522:BQE917523 BZX917522:CAA917523 CJT917522:CJW917523 CTP917522:CTS917523 DDL917522:DDO917523 DNH917522:DNK917523 DXD917522:DXG917523 EGZ917522:EHC917523 EQV917522:EQY917523 FAR917522:FAU917523 FKN917522:FKQ917523 FUJ917522:FUM917523 GEF917522:GEI917523 GOB917522:GOE917523 GXX917522:GYA917523 HHT917522:HHW917523 HRP917522:HRS917523 IBL917522:IBO917523 ILH917522:ILK917523 IVD917522:IVG917523 JEZ917522:JFC917523 JOV917522:JOY917523 JYR917522:JYU917523 KIN917522:KIQ917523 KSJ917522:KSM917523 LCF917522:LCI917523 LMB917522:LME917523 LVX917522:LWA917523 MFT917522:MFW917523 MPP917522:MPS917523 MZL917522:MZO917523 NJH917522:NJK917523 NTD917522:NTG917523 OCZ917522:ODC917523 OMV917522:OMY917523 OWR917522:OWU917523 PGN917522:PGQ917523 PQJ917522:PQM917523 QAF917522:QAI917523 QKB917522:QKE917523 QTX917522:QUA917523 RDT917522:RDW917523 RNP917522:RNS917523 RXL917522:RXO917523 SHH917522:SHK917523 SRD917522:SRG917523 TAZ917522:TBC917523 TKV917522:TKY917523 TUR917522:TUU917523 UEN917522:UEQ917523 UOJ917522:UOM917523 UYF917522:UYI917523 VIB917522:VIE917523 VRX917522:VSA917523 WBT917522:WBW917523 WLP917522:WLS917523 WVL917522:WVO917523 IZ983058:JC983059 SV983058:SY983059 ACR983058:ACU983059 AMN983058:AMQ983059 AWJ983058:AWM983059 BGF983058:BGI983059 BQB983058:BQE983059 BZX983058:CAA983059 CJT983058:CJW983059 CTP983058:CTS983059 DDL983058:DDO983059 DNH983058:DNK983059 DXD983058:DXG983059 EGZ983058:EHC983059 EQV983058:EQY983059 FAR983058:FAU983059 FKN983058:FKQ983059 FUJ983058:FUM983059 GEF983058:GEI983059 GOB983058:GOE983059 GXX983058:GYA983059 HHT983058:HHW983059 HRP983058:HRS983059 IBL983058:IBO983059 ILH983058:ILK983059 IVD983058:IVG983059 JEZ983058:JFC983059 JOV983058:JOY983059 JYR983058:JYU983059 KIN983058:KIQ983059 KSJ983058:KSM983059 LCF983058:LCI983059 LMB983058:LME983059 LVX983058:LWA983059 MFT983058:MFW983059 MPP983058:MPS983059 MZL983058:MZO983059 NJH983058:NJK983059 NTD983058:NTG983059 OCZ983058:ODC983059 OMV983058:OMY983059 OWR983058:OWU983059 PGN983058:PGQ983059 PQJ983058:PQM983059 QAF983058:QAI983059 QKB983058:QKE983059 QTX983058:QUA983059 RDT983058:RDW983059 RNP983058:RNS983059 RXL983058:RXO983059 SHH983058:SHK983059 SRD983058:SRG983059 TAZ983058:TBC983059 TKV983058:TKY983059 TUR983058:TUU983059 UEN983058:UEQ983059 UOJ983058:UOM983059 UYF983058:UYI983059 VIB983058:VIE983059 VRX983058:VSA983059 WBT983058:WBW983059 WLP983058:WLS983059 WVL983058:WVO983059 IZ65557:JC65558 SV65557:SY65558 ACR65557:ACU65558 AMN65557:AMQ65558 AWJ65557:AWM65558 BGF65557:BGI65558 BQB65557:BQE65558 BZX65557:CAA65558 CJT65557:CJW65558 CTP65557:CTS65558 DDL65557:DDO65558 DNH65557:DNK65558 DXD65557:DXG65558 EGZ65557:EHC65558 EQV65557:EQY65558 FAR65557:FAU65558 FKN65557:FKQ65558 FUJ65557:FUM65558 GEF65557:GEI65558 GOB65557:GOE65558 GXX65557:GYA65558 HHT65557:HHW65558 HRP65557:HRS65558 IBL65557:IBO65558 ILH65557:ILK65558 IVD65557:IVG65558 JEZ65557:JFC65558 JOV65557:JOY65558 JYR65557:JYU65558 KIN65557:KIQ65558 KSJ65557:KSM65558 LCF65557:LCI65558 LMB65557:LME65558 LVX65557:LWA65558 MFT65557:MFW65558 MPP65557:MPS65558 MZL65557:MZO65558 NJH65557:NJK65558 NTD65557:NTG65558 OCZ65557:ODC65558 OMV65557:OMY65558 OWR65557:OWU65558 PGN65557:PGQ65558 PQJ65557:PQM65558 QAF65557:QAI65558 QKB65557:QKE65558 QTX65557:QUA65558 RDT65557:RDW65558 RNP65557:RNS65558 RXL65557:RXO65558 SHH65557:SHK65558 SRD65557:SRG65558 TAZ65557:TBC65558 TKV65557:TKY65558 TUR65557:TUU65558 UEN65557:UEQ65558 UOJ65557:UOM65558 UYF65557:UYI65558 VIB65557:VIE65558 VRX65557:VSA65558 WBT65557:WBW65558 WLP65557:WLS65558 WVL65557:WVO65558 IZ131093:JC131094 SV131093:SY131094 ACR131093:ACU131094 AMN131093:AMQ131094 AWJ131093:AWM131094 BGF131093:BGI131094 BQB131093:BQE131094 BZX131093:CAA131094 CJT131093:CJW131094 CTP131093:CTS131094 DDL131093:DDO131094 DNH131093:DNK131094 DXD131093:DXG131094 EGZ131093:EHC131094 EQV131093:EQY131094 FAR131093:FAU131094 FKN131093:FKQ131094 FUJ131093:FUM131094 GEF131093:GEI131094 GOB131093:GOE131094 GXX131093:GYA131094 HHT131093:HHW131094 HRP131093:HRS131094 IBL131093:IBO131094 ILH131093:ILK131094 IVD131093:IVG131094 JEZ131093:JFC131094 JOV131093:JOY131094 JYR131093:JYU131094 KIN131093:KIQ131094 KSJ131093:KSM131094 LCF131093:LCI131094 LMB131093:LME131094 LVX131093:LWA131094 MFT131093:MFW131094 MPP131093:MPS131094 MZL131093:MZO131094 NJH131093:NJK131094 NTD131093:NTG131094 OCZ131093:ODC131094 OMV131093:OMY131094 OWR131093:OWU131094 PGN131093:PGQ131094 PQJ131093:PQM131094 QAF131093:QAI131094 QKB131093:QKE131094 QTX131093:QUA131094 RDT131093:RDW131094 RNP131093:RNS131094 RXL131093:RXO131094 SHH131093:SHK131094 SRD131093:SRG131094 TAZ131093:TBC131094 TKV131093:TKY131094 TUR131093:TUU131094 UEN131093:UEQ131094 UOJ131093:UOM131094 UYF131093:UYI131094 VIB131093:VIE131094 VRX131093:VSA131094 WBT131093:WBW131094 WLP131093:WLS131094 WVL131093:WVO131094 IZ196629:JC196630 SV196629:SY196630 ACR196629:ACU196630 AMN196629:AMQ196630 AWJ196629:AWM196630 BGF196629:BGI196630 BQB196629:BQE196630 BZX196629:CAA196630 CJT196629:CJW196630 CTP196629:CTS196630 DDL196629:DDO196630 DNH196629:DNK196630 DXD196629:DXG196630 EGZ196629:EHC196630 EQV196629:EQY196630 FAR196629:FAU196630 FKN196629:FKQ196630 FUJ196629:FUM196630 GEF196629:GEI196630 GOB196629:GOE196630 GXX196629:GYA196630 HHT196629:HHW196630 HRP196629:HRS196630 IBL196629:IBO196630 ILH196629:ILK196630 IVD196629:IVG196630 JEZ196629:JFC196630 JOV196629:JOY196630 JYR196629:JYU196630 KIN196629:KIQ196630 KSJ196629:KSM196630 LCF196629:LCI196630 LMB196629:LME196630 LVX196629:LWA196630 MFT196629:MFW196630 MPP196629:MPS196630 MZL196629:MZO196630 NJH196629:NJK196630 NTD196629:NTG196630 OCZ196629:ODC196630 OMV196629:OMY196630 OWR196629:OWU196630 PGN196629:PGQ196630 PQJ196629:PQM196630 QAF196629:QAI196630 QKB196629:QKE196630 QTX196629:QUA196630 RDT196629:RDW196630 RNP196629:RNS196630 RXL196629:RXO196630 SHH196629:SHK196630 SRD196629:SRG196630 TAZ196629:TBC196630 TKV196629:TKY196630 TUR196629:TUU196630 UEN196629:UEQ196630 UOJ196629:UOM196630 UYF196629:UYI196630 VIB196629:VIE196630 VRX196629:VSA196630 WBT196629:WBW196630 WLP196629:WLS196630 WVL196629:WVO196630 IZ262165:JC262166 SV262165:SY262166 ACR262165:ACU262166 AMN262165:AMQ262166 AWJ262165:AWM262166 BGF262165:BGI262166 BQB262165:BQE262166 BZX262165:CAA262166 CJT262165:CJW262166 CTP262165:CTS262166 DDL262165:DDO262166 DNH262165:DNK262166 DXD262165:DXG262166 EGZ262165:EHC262166 EQV262165:EQY262166 FAR262165:FAU262166 FKN262165:FKQ262166 FUJ262165:FUM262166 GEF262165:GEI262166 GOB262165:GOE262166 GXX262165:GYA262166 HHT262165:HHW262166 HRP262165:HRS262166 IBL262165:IBO262166 ILH262165:ILK262166 IVD262165:IVG262166 JEZ262165:JFC262166 JOV262165:JOY262166 JYR262165:JYU262166 KIN262165:KIQ262166 KSJ262165:KSM262166 LCF262165:LCI262166 LMB262165:LME262166 LVX262165:LWA262166 MFT262165:MFW262166 MPP262165:MPS262166 MZL262165:MZO262166 NJH262165:NJK262166 NTD262165:NTG262166 OCZ262165:ODC262166 OMV262165:OMY262166 OWR262165:OWU262166 PGN262165:PGQ262166 PQJ262165:PQM262166 QAF262165:QAI262166 QKB262165:QKE262166 QTX262165:QUA262166 RDT262165:RDW262166 RNP262165:RNS262166 RXL262165:RXO262166 SHH262165:SHK262166 SRD262165:SRG262166 TAZ262165:TBC262166 TKV262165:TKY262166 TUR262165:TUU262166 UEN262165:UEQ262166 UOJ262165:UOM262166 UYF262165:UYI262166 VIB262165:VIE262166 VRX262165:VSA262166 WBT262165:WBW262166 WLP262165:WLS262166 WVL262165:WVO262166 IZ327701:JC327702 SV327701:SY327702 ACR327701:ACU327702 AMN327701:AMQ327702 AWJ327701:AWM327702 BGF327701:BGI327702 BQB327701:BQE327702 BZX327701:CAA327702 CJT327701:CJW327702 CTP327701:CTS327702 DDL327701:DDO327702 DNH327701:DNK327702 DXD327701:DXG327702 EGZ327701:EHC327702 EQV327701:EQY327702 FAR327701:FAU327702 FKN327701:FKQ327702 FUJ327701:FUM327702 GEF327701:GEI327702 GOB327701:GOE327702 GXX327701:GYA327702 HHT327701:HHW327702 HRP327701:HRS327702 IBL327701:IBO327702 ILH327701:ILK327702 IVD327701:IVG327702 JEZ327701:JFC327702 JOV327701:JOY327702 JYR327701:JYU327702 KIN327701:KIQ327702 KSJ327701:KSM327702 LCF327701:LCI327702 LMB327701:LME327702 LVX327701:LWA327702 MFT327701:MFW327702 MPP327701:MPS327702 MZL327701:MZO327702 NJH327701:NJK327702 NTD327701:NTG327702 OCZ327701:ODC327702 OMV327701:OMY327702 OWR327701:OWU327702 PGN327701:PGQ327702 PQJ327701:PQM327702 QAF327701:QAI327702 QKB327701:QKE327702 QTX327701:QUA327702 RDT327701:RDW327702 RNP327701:RNS327702 RXL327701:RXO327702 SHH327701:SHK327702 SRD327701:SRG327702 TAZ327701:TBC327702 TKV327701:TKY327702 TUR327701:TUU327702 UEN327701:UEQ327702 UOJ327701:UOM327702 UYF327701:UYI327702 VIB327701:VIE327702 VRX327701:VSA327702 WBT327701:WBW327702 WLP327701:WLS327702 WVL327701:WVO327702 IZ393237:JC393238 SV393237:SY393238 ACR393237:ACU393238 AMN393237:AMQ393238 AWJ393237:AWM393238 BGF393237:BGI393238 BQB393237:BQE393238 BZX393237:CAA393238 CJT393237:CJW393238 CTP393237:CTS393238 DDL393237:DDO393238 DNH393237:DNK393238 DXD393237:DXG393238 EGZ393237:EHC393238 EQV393237:EQY393238 FAR393237:FAU393238 FKN393237:FKQ393238 FUJ393237:FUM393238 GEF393237:GEI393238 GOB393237:GOE393238 GXX393237:GYA393238 HHT393237:HHW393238 HRP393237:HRS393238 IBL393237:IBO393238 ILH393237:ILK393238 IVD393237:IVG393238 JEZ393237:JFC393238 JOV393237:JOY393238 JYR393237:JYU393238 KIN393237:KIQ393238 KSJ393237:KSM393238 LCF393237:LCI393238 LMB393237:LME393238 LVX393237:LWA393238 MFT393237:MFW393238 MPP393237:MPS393238 MZL393237:MZO393238 NJH393237:NJK393238 NTD393237:NTG393238 OCZ393237:ODC393238 OMV393237:OMY393238 OWR393237:OWU393238 PGN393237:PGQ393238 PQJ393237:PQM393238 QAF393237:QAI393238 QKB393237:QKE393238 QTX393237:QUA393238 RDT393237:RDW393238 RNP393237:RNS393238 RXL393237:RXO393238 SHH393237:SHK393238 SRD393237:SRG393238 TAZ393237:TBC393238 TKV393237:TKY393238 TUR393237:TUU393238 UEN393237:UEQ393238 UOJ393237:UOM393238 UYF393237:UYI393238 VIB393237:VIE393238 VRX393237:VSA393238 WBT393237:WBW393238 WLP393237:WLS393238 WVL393237:WVO393238 IZ458773:JC458774 SV458773:SY458774 ACR458773:ACU458774 AMN458773:AMQ458774 AWJ458773:AWM458774 BGF458773:BGI458774 BQB458773:BQE458774 BZX458773:CAA458774 CJT458773:CJW458774 CTP458773:CTS458774 DDL458773:DDO458774 DNH458773:DNK458774 DXD458773:DXG458774 EGZ458773:EHC458774 EQV458773:EQY458774 FAR458773:FAU458774 FKN458773:FKQ458774 FUJ458773:FUM458774 GEF458773:GEI458774 GOB458773:GOE458774 GXX458773:GYA458774 HHT458773:HHW458774 HRP458773:HRS458774 IBL458773:IBO458774 ILH458773:ILK458774 IVD458773:IVG458774 JEZ458773:JFC458774 JOV458773:JOY458774 JYR458773:JYU458774 KIN458773:KIQ458774 KSJ458773:KSM458774 LCF458773:LCI458774 LMB458773:LME458774 LVX458773:LWA458774 MFT458773:MFW458774 MPP458773:MPS458774 MZL458773:MZO458774 NJH458773:NJK458774 NTD458773:NTG458774 OCZ458773:ODC458774 OMV458773:OMY458774 OWR458773:OWU458774 PGN458773:PGQ458774 PQJ458773:PQM458774 QAF458773:QAI458774 QKB458773:QKE458774 QTX458773:QUA458774 RDT458773:RDW458774 RNP458773:RNS458774 RXL458773:RXO458774 SHH458773:SHK458774 SRD458773:SRG458774 TAZ458773:TBC458774 TKV458773:TKY458774 TUR458773:TUU458774 UEN458773:UEQ458774 UOJ458773:UOM458774 UYF458773:UYI458774 VIB458773:VIE458774 VRX458773:VSA458774 WBT458773:WBW458774 WLP458773:WLS458774 WVL458773:WVO458774 IZ524309:JC524310 SV524309:SY524310 ACR524309:ACU524310 AMN524309:AMQ524310 AWJ524309:AWM524310 BGF524309:BGI524310 BQB524309:BQE524310 BZX524309:CAA524310 CJT524309:CJW524310 CTP524309:CTS524310 DDL524309:DDO524310 DNH524309:DNK524310 DXD524309:DXG524310 EGZ524309:EHC524310 EQV524309:EQY524310 FAR524309:FAU524310 FKN524309:FKQ524310 FUJ524309:FUM524310 GEF524309:GEI524310 GOB524309:GOE524310 GXX524309:GYA524310 HHT524309:HHW524310 HRP524309:HRS524310 IBL524309:IBO524310 ILH524309:ILK524310 IVD524309:IVG524310 JEZ524309:JFC524310 JOV524309:JOY524310 JYR524309:JYU524310 KIN524309:KIQ524310 KSJ524309:KSM524310 LCF524309:LCI524310 LMB524309:LME524310 LVX524309:LWA524310 MFT524309:MFW524310 MPP524309:MPS524310 MZL524309:MZO524310 NJH524309:NJK524310 NTD524309:NTG524310 OCZ524309:ODC524310 OMV524309:OMY524310 OWR524309:OWU524310 PGN524309:PGQ524310 PQJ524309:PQM524310 QAF524309:QAI524310 QKB524309:QKE524310 QTX524309:QUA524310 RDT524309:RDW524310 RNP524309:RNS524310 RXL524309:RXO524310 SHH524309:SHK524310 SRD524309:SRG524310 TAZ524309:TBC524310 TKV524309:TKY524310 TUR524309:TUU524310 UEN524309:UEQ524310 UOJ524309:UOM524310 UYF524309:UYI524310 VIB524309:VIE524310 VRX524309:VSA524310 WBT524309:WBW524310 WLP524309:WLS524310 WVL524309:WVO524310 IZ589845:JC589846 SV589845:SY589846 ACR589845:ACU589846 AMN589845:AMQ589846 AWJ589845:AWM589846 BGF589845:BGI589846 BQB589845:BQE589846 BZX589845:CAA589846 CJT589845:CJW589846 CTP589845:CTS589846 DDL589845:DDO589846 DNH589845:DNK589846 DXD589845:DXG589846 EGZ589845:EHC589846 EQV589845:EQY589846 FAR589845:FAU589846 FKN589845:FKQ589846 FUJ589845:FUM589846 GEF589845:GEI589846 GOB589845:GOE589846 GXX589845:GYA589846 HHT589845:HHW589846 HRP589845:HRS589846 IBL589845:IBO589846 ILH589845:ILK589846 IVD589845:IVG589846 JEZ589845:JFC589846 JOV589845:JOY589846 JYR589845:JYU589846 KIN589845:KIQ589846 KSJ589845:KSM589846 LCF589845:LCI589846 LMB589845:LME589846 LVX589845:LWA589846 MFT589845:MFW589846 MPP589845:MPS589846 MZL589845:MZO589846 NJH589845:NJK589846 NTD589845:NTG589846 OCZ589845:ODC589846 OMV589845:OMY589846 OWR589845:OWU589846 PGN589845:PGQ589846 PQJ589845:PQM589846 QAF589845:QAI589846 QKB589845:QKE589846 QTX589845:QUA589846 RDT589845:RDW589846 RNP589845:RNS589846 RXL589845:RXO589846 SHH589845:SHK589846 SRD589845:SRG589846 TAZ589845:TBC589846 TKV589845:TKY589846 TUR589845:TUU589846 UEN589845:UEQ589846 UOJ589845:UOM589846 UYF589845:UYI589846 VIB589845:VIE589846 VRX589845:VSA589846 WBT589845:WBW589846 WLP589845:WLS589846 WVL589845:WVO589846 IZ655381:JC655382 SV655381:SY655382 ACR655381:ACU655382 AMN655381:AMQ655382 AWJ655381:AWM655382 BGF655381:BGI655382 BQB655381:BQE655382 BZX655381:CAA655382 CJT655381:CJW655382 CTP655381:CTS655382 DDL655381:DDO655382 DNH655381:DNK655382 DXD655381:DXG655382 EGZ655381:EHC655382 EQV655381:EQY655382 FAR655381:FAU655382 FKN655381:FKQ655382 FUJ655381:FUM655382 GEF655381:GEI655382 GOB655381:GOE655382 GXX655381:GYA655382 HHT655381:HHW655382 HRP655381:HRS655382 IBL655381:IBO655382 ILH655381:ILK655382 IVD655381:IVG655382 JEZ655381:JFC655382 JOV655381:JOY655382 JYR655381:JYU655382 KIN655381:KIQ655382 KSJ655381:KSM655382 LCF655381:LCI655382 LMB655381:LME655382 LVX655381:LWA655382 MFT655381:MFW655382 MPP655381:MPS655382 MZL655381:MZO655382 NJH655381:NJK655382 NTD655381:NTG655382 OCZ655381:ODC655382 OMV655381:OMY655382 OWR655381:OWU655382 PGN655381:PGQ655382 PQJ655381:PQM655382 QAF655381:QAI655382 QKB655381:QKE655382 QTX655381:QUA655382 RDT655381:RDW655382 RNP655381:RNS655382 RXL655381:RXO655382 SHH655381:SHK655382 SRD655381:SRG655382 TAZ655381:TBC655382 TKV655381:TKY655382 TUR655381:TUU655382 UEN655381:UEQ655382 UOJ655381:UOM655382 UYF655381:UYI655382 VIB655381:VIE655382 VRX655381:VSA655382 WBT655381:WBW655382 WLP655381:WLS655382 WVL655381:WVO655382 IZ720917:JC720918 SV720917:SY720918 ACR720917:ACU720918 AMN720917:AMQ720918 AWJ720917:AWM720918 BGF720917:BGI720918 BQB720917:BQE720918 BZX720917:CAA720918 CJT720917:CJW720918 CTP720917:CTS720918 DDL720917:DDO720918 DNH720917:DNK720918 DXD720917:DXG720918 EGZ720917:EHC720918 EQV720917:EQY720918 FAR720917:FAU720918 FKN720917:FKQ720918 FUJ720917:FUM720918 GEF720917:GEI720918 GOB720917:GOE720918 GXX720917:GYA720918 HHT720917:HHW720918 HRP720917:HRS720918 IBL720917:IBO720918 ILH720917:ILK720918 IVD720917:IVG720918 JEZ720917:JFC720918 JOV720917:JOY720918 JYR720917:JYU720918 KIN720917:KIQ720918 KSJ720917:KSM720918 LCF720917:LCI720918 LMB720917:LME720918 LVX720917:LWA720918 MFT720917:MFW720918 MPP720917:MPS720918 MZL720917:MZO720918 NJH720917:NJK720918 NTD720917:NTG720918 OCZ720917:ODC720918 OMV720917:OMY720918 OWR720917:OWU720918 PGN720917:PGQ720918 PQJ720917:PQM720918 QAF720917:QAI720918 QKB720917:QKE720918 QTX720917:QUA720918 RDT720917:RDW720918 RNP720917:RNS720918 RXL720917:RXO720918 SHH720917:SHK720918 SRD720917:SRG720918 TAZ720917:TBC720918 TKV720917:TKY720918 TUR720917:TUU720918 UEN720917:UEQ720918 UOJ720917:UOM720918 UYF720917:UYI720918 VIB720917:VIE720918 VRX720917:VSA720918 WBT720917:WBW720918 WLP720917:WLS720918 WVL720917:WVO720918 IZ786453:JC786454 SV786453:SY786454 ACR786453:ACU786454 AMN786453:AMQ786454 AWJ786453:AWM786454 BGF786453:BGI786454 BQB786453:BQE786454 BZX786453:CAA786454 CJT786453:CJW786454 CTP786453:CTS786454 DDL786453:DDO786454 DNH786453:DNK786454 DXD786453:DXG786454 EGZ786453:EHC786454 EQV786453:EQY786454 FAR786453:FAU786454 FKN786453:FKQ786454 FUJ786453:FUM786454 GEF786453:GEI786454 GOB786453:GOE786454 GXX786453:GYA786454 HHT786453:HHW786454 HRP786453:HRS786454 IBL786453:IBO786454 ILH786453:ILK786454 IVD786453:IVG786454 JEZ786453:JFC786454 JOV786453:JOY786454 JYR786453:JYU786454 KIN786453:KIQ786454 KSJ786453:KSM786454 LCF786453:LCI786454 LMB786453:LME786454 LVX786453:LWA786454 MFT786453:MFW786454 MPP786453:MPS786454 MZL786453:MZO786454 NJH786453:NJK786454 NTD786453:NTG786454 OCZ786453:ODC786454 OMV786453:OMY786454 OWR786453:OWU786454 PGN786453:PGQ786454 PQJ786453:PQM786454 QAF786453:QAI786454 QKB786453:QKE786454 QTX786453:QUA786454 RDT786453:RDW786454 RNP786453:RNS786454 RXL786453:RXO786454 SHH786453:SHK786454 SRD786453:SRG786454 TAZ786453:TBC786454 TKV786453:TKY786454 TUR786453:TUU786454 UEN786453:UEQ786454 UOJ786453:UOM786454 UYF786453:UYI786454 VIB786453:VIE786454 VRX786453:VSA786454 WBT786453:WBW786454 WLP786453:WLS786454 WVL786453:WVO786454 IZ851989:JC851990 SV851989:SY851990 ACR851989:ACU851990 AMN851989:AMQ851990 AWJ851989:AWM851990 BGF851989:BGI851990 BQB851989:BQE851990 BZX851989:CAA851990 CJT851989:CJW851990 CTP851989:CTS851990 DDL851989:DDO851990 DNH851989:DNK851990 DXD851989:DXG851990 EGZ851989:EHC851990 EQV851989:EQY851990 FAR851989:FAU851990 FKN851989:FKQ851990 FUJ851989:FUM851990 GEF851989:GEI851990 GOB851989:GOE851990 GXX851989:GYA851990 HHT851989:HHW851990 HRP851989:HRS851990 IBL851989:IBO851990 ILH851989:ILK851990 IVD851989:IVG851990 JEZ851989:JFC851990 JOV851989:JOY851990 JYR851989:JYU851990 KIN851989:KIQ851990 KSJ851989:KSM851990 LCF851989:LCI851990 LMB851989:LME851990 LVX851989:LWA851990 MFT851989:MFW851990 MPP851989:MPS851990 MZL851989:MZO851990 NJH851989:NJK851990 NTD851989:NTG851990 OCZ851989:ODC851990 OMV851989:OMY851990 OWR851989:OWU851990 PGN851989:PGQ851990 PQJ851989:PQM851990 QAF851989:QAI851990 QKB851989:QKE851990 QTX851989:QUA851990 RDT851989:RDW851990 RNP851989:RNS851990 RXL851989:RXO851990 SHH851989:SHK851990 SRD851989:SRG851990 TAZ851989:TBC851990 TKV851989:TKY851990 TUR851989:TUU851990 UEN851989:UEQ851990 UOJ851989:UOM851990 UYF851989:UYI851990 VIB851989:VIE851990 VRX851989:VSA851990 WBT851989:WBW851990 WLP851989:WLS851990 WVL851989:WVO851990 IZ917525:JC917526 SV917525:SY917526 ACR917525:ACU917526 AMN917525:AMQ917526 AWJ917525:AWM917526 BGF917525:BGI917526 BQB917525:BQE917526 BZX917525:CAA917526 CJT917525:CJW917526 CTP917525:CTS917526 DDL917525:DDO917526 DNH917525:DNK917526 DXD917525:DXG917526 EGZ917525:EHC917526 EQV917525:EQY917526 FAR917525:FAU917526 FKN917525:FKQ917526 FUJ917525:FUM917526 GEF917525:GEI917526 GOB917525:GOE917526 GXX917525:GYA917526 HHT917525:HHW917526 HRP917525:HRS917526 IBL917525:IBO917526 ILH917525:ILK917526 IVD917525:IVG917526 JEZ917525:JFC917526 JOV917525:JOY917526 JYR917525:JYU917526 KIN917525:KIQ917526 KSJ917525:KSM917526 LCF917525:LCI917526 LMB917525:LME917526 LVX917525:LWA917526 MFT917525:MFW917526 MPP917525:MPS917526 MZL917525:MZO917526 NJH917525:NJK917526 NTD917525:NTG917526 OCZ917525:ODC917526 OMV917525:OMY917526 OWR917525:OWU917526 PGN917525:PGQ917526 PQJ917525:PQM917526 QAF917525:QAI917526 QKB917525:QKE917526 QTX917525:QUA917526 RDT917525:RDW917526 RNP917525:RNS917526 RXL917525:RXO917526 SHH917525:SHK917526 SRD917525:SRG917526 TAZ917525:TBC917526 TKV917525:TKY917526 TUR917525:TUU917526 UEN917525:UEQ917526 UOJ917525:UOM917526 UYF917525:UYI917526 VIB917525:VIE917526 VRX917525:VSA917526 WBT917525:WBW917526 WLP917525:WLS917526 WVL917525:WVO917526 IZ983061:JC983062 SV983061:SY983062 ACR983061:ACU983062 AMN983061:AMQ983062 AWJ983061:AWM983062 BGF983061:BGI983062 BQB983061:BQE983062 BZX983061:CAA983062 CJT983061:CJW983062 CTP983061:CTS983062 DDL983061:DDO983062 DNH983061:DNK983062 DXD983061:DXG983062 EGZ983061:EHC983062 EQV983061:EQY983062 FAR983061:FAU983062 FKN983061:FKQ983062 FUJ983061:FUM983062 GEF983061:GEI983062 GOB983061:GOE983062 GXX983061:GYA983062 HHT983061:HHW983062 HRP983061:HRS983062 IBL983061:IBO983062 ILH983061:ILK983062 IVD983061:IVG983062 JEZ983061:JFC983062 JOV983061:JOY983062 JYR983061:JYU983062 KIN983061:KIQ983062 KSJ983061:KSM983062 LCF983061:LCI983062 LMB983061:LME983062 LVX983061:LWA983062 MFT983061:MFW983062 MPP983061:MPS983062 MZL983061:MZO983062 NJH983061:NJK983062 NTD983061:NTG983062 OCZ983061:ODC983062 OMV983061:OMY983062 OWR983061:OWU983062 PGN983061:PGQ983062 PQJ983061:PQM983062 QAF983061:QAI983062 QKB983061:QKE983062 QTX983061:QUA983062 RDT983061:RDW983062 RNP983061:RNS983062 RXL983061:RXO983062 SHH983061:SHK983062 SRD983061:SRG983062 TAZ983061:TBC983062 TKV983061:TKY983062 TUR983061:TUU983062 UEN983061:UEQ983062 UOJ983061:UOM983062 UYF983061:UYI983062 VIB983061:VIE983062 VRX983061:VSA983062 WBT983061:WBW983062 WLP983061:WLS983062 WVL983061:WVO983062 SV19:SY19 ACR19:ACU19 AMN19:AMQ19 AWJ19:AWM19 BGF19:BGI19 BQB19:BQE19 BZX19:CAA19 CJT19:CJW19 CTP19:CTS19 DDL19:DDO19 DNH19:DNK19 DXD19:DXG19 EGZ19:EHC19 EQV19:EQY19 FAR19:FAU19 FKN19:FKQ19 FUJ19:FUM19 GEF19:GEI19 GOB19:GOE19 GXX19:GYA19 HHT19:HHW19 HRP19:HRS19 IBL19:IBO19 ILH19:ILK19 IVD19:IVG19 JEZ19:JFC19 JOV19:JOY19 JYR19:JYU19 KIN19:KIQ19 KSJ19:KSM19 LCF19:LCI19 LMB19:LME19 LVX19:LWA19 MFT19:MFW19 MPP19:MPS19 MZL19:MZO19 NJH19:NJK19 NTD19:NTG19 OCZ19:ODC19 OMV19:OMY19 OWR19:OWU19 PGN19:PGQ19 PQJ19:PQM19 QAF19:QAI19 QKB19:QKE19 QTX19:QUA19 RDT19:RDW19 RNP19:RNS19 RXL19:RXO19 SHH19:SHK19 SRD19:SRG19 TAZ19:TBC19 TKV19:TKY19 TUR19:TUU19 UEN19:UEQ19 UOJ19:UOM19 UYF19:UYI19 VIB19:VIE19 VRX19:VSA19 WBT19:WBW19 WLP19:WLS19 WVL19:WVO19 IZ65563:JC65563 SV65563:SY65563 ACR65563:ACU65563 AMN65563:AMQ65563 AWJ65563:AWM65563 BGF65563:BGI65563 BQB65563:BQE65563 BZX65563:CAA65563 CJT65563:CJW65563 CTP65563:CTS65563 DDL65563:DDO65563 DNH65563:DNK65563 DXD65563:DXG65563 EGZ65563:EHC65563 EQV65563:EQY65563 FAR65563:FAU65563 FKN65563:FKQ65563 FUJ65563:FUM65563 GEF65563:GEI65563 GOB65563:GOE65563 GXX65563:GYA65563 HHT65563:HHW65563 HRP65563:HRS65563 IBL65563:IBO65563 ILH65563:ILK65563 IVD65563:IVG65563 JEZ65563:JFC65563 JOV65563:JOY65563 JYR65563:JYU65563 KIN65563:KIQ65563 KSJ65563:KSM65563 LCF65563:LCI65563 LMB65563:LME65563 LVX65563:LWA65563 MFT65563:MFW65563 MPP65563:MPS65563 MZL65563:MZO65563 NJH65563:NJK65563 NTD65563:NTG65563 OCZ65563:ODC65563 OMV65563:OMY65563 OWR65563:OWU65563 PGN65563:PGQ65563 PQJ65563:PQM65563 QAF65563:QAI65563 QKB65563:QKE65563 QTX65563:QUA65563 RDT65563:RDW65563 RNP65563:RNS65563 RXL65563:RXO65563 SHH65563:SHK65563 SRD65563:SRG65563 TAZ65563:TBC65563 TKV65563:TKY65563 TUR65563:TUU65563 UEN65563:UEQ65563 UOJ65563:UOM65563 UYF65563:UYI65563 VIB65563:VIE65563 VRX65563:VSA65563 WBT65563:WBW65563 WLP65563:WLS65563 WVL65563:WVO65563 IZ131099:JC131099 SV131099:SY131099 ACR131099:ACU131099 AMN131099:AMQ131099 AWJ131099:AWM131099 BGF131099:BGI131099 BQB131099:BQE131099 BZX131099:CAA131099 CJT131099:CJW131099 CTP131099:CTS131099 DDL131099:DDO131099 DNH131099:DNK131099 DXD131099:DXG131099 EGZ131099:EHC131099 EQV131099:EQY131099 FAR131099:FAU131099 FKN131099:FKQ131099 FUJ131099:FUM131099 GEF131099:GEI131099 GOB131099:GOE131099 GXX131099:GYA131099 HHT131099:HHW131099 HRP131099:HRS131099 IBL131099:IBO131099 ILH131099:ILK131099 IVD131099:IVG131099 JEZ131099:JFC131099 JOV131099:JOY131099 JYR131099:JYU131099 KIN131099:KIQ131099 KSJ131099:KSM131099 LCF131099:LCI131099 LMB131099:LME131099 LVX131099:LWA131099 MFT131099:MFW131099 MPP131099:MPS131099 MZL131099:MZO131099 NJH131099:NJK131099 NTD131099:NTG131099 OCZ131099:ODC131099 OMV131099:OMY131099 OWR131099:OWU131099 PGN131099:PGQ131099 PQJ131099:PQM131099 QAF131099:QAI131099 QKB131099:QKE131099 QTX131099:QUA131099 RDT131099:RDW131099 RNP131099:RNS131099 RXL131099:RXO131099 SHH131099:SHK131099 SRD131099:SRG131099 TAZ131099:TBC131099 TKV131099:TKY131099 TUR131099:TUU131099 UEN131099:UEQ131099 UOJ131099:UOM131099 UYF131099:UYI131099 VIB131099:VIE131099 VRX131099:VSA131099 WBT131099:WBW131099 WLP131099:WLS131099 WVL131099:WVO131099 IZ196635:JC196635 SV196635:SY196635 ACR196635:ACU196635 AMN196635:AMQ196635 AWJ196635:AWM196635 BGF196635:BGI196635 BQB196635:BQE196635 BZX196635:CAA196635 CJT196635:CJW196635 CTP196635:CTS196635 DDL196635:DDO196635 DNH196635:DNK196635 DXD196635:DXG196635 EGZ196635:EHC196635 EQV196635:EQY196635 FAR196635:FAU196635 FKN196635:FKQ196635 FUJ196635:FUM196635 GEF196635:GEI196635 GOB196635:GOE196635 GXX196635:GYA196635 HHT196635:HHW196635 HRP196635:HRS196635 IBL196635:IBO196635 ILH196635:ILK196635 IVD196635:IVG196635 JEZ196635:JFC196635 JOV196635:JOY196635 JYR196635:JYU196635 KIN196635:KIQ196635 KSJ196635:KSM196635 LCF196635:LCI196635 LMB196635:LME196635 LVX196635:LWA196635 MFT196635:MFW196635 MPP196635:MPS196635 MZL196635:MZO196635 NJH196635:NJK196635 NTD196635:NTG196635 OCZ196635:ODC196635 OMV196635:OMY196635 OWR196635:OWU196635 PGN196635:PGQ196635 PQJ196635:PQM196635 QAF196635:QAI196635 QKB196635:QKE196635 QTX196635:QUA196635 RDT196635:RDW196635 RNP196635:RNS196635 RXL196635:RXO196635 SHH196635:SHK196635 SRD196635:SRG196635 TAZ196635:TBC196635 TKV196635:TKY196635 TUR196635:TUU196635 UEN196635:UEQ196635 UOJ196635:UOM196635 UYF196635:UYI196635 VIB196635:VIE196635 VRX196635:VSA196635 WBT196635:WBW196635 WLP196635:WLS196635 WVL196635:WVO196635 IZ262171:JC262171 SV262171:SY262171 ACR262171:ACU262171 AMN262171:AMQ262171 AWJ262171:AWM262171 BGF262171:BGI262171 BQB262171:BQE262171 BZX262171:CAA262171 CJT262171:CJW262171 CTP262171:CTS262171 DDL262171:DDO262171 DNH262171:DNK262171 DXD262171:DXG262171 EGZ262171:EHC262171 EQV262171:EQY262171 FAR262171:FAU262171 FKN262171:FKQ262171 FUJ262171:FUM262171 GEF262171:GEI262171 GOB262171:GOE262171 GXX262171:GYA262171 HHT262171:HHW262171 HRP262171:HRS262171 IBL262171:IBO262171 ILH262171:ILK262171 IVD262171:IVG262171 JEZ262171:JFC262171 JOV262171:JOY262171 JYR262171:JYU262171 KIN262171:KIQ262171 KSJ262171:KSM262171 LCF262171:LCI262171 LMB262171:LME262171 LVX262171:LWA262171 MFT262171:MFW262171 MPP262171:MPS262171 MZL262171:MZO262171 NJH262171:NJK262171 NTD262171:NTG262171 OCZ262171:ODC262171 OMV262171:OMY262171 OWR262171:OWU262171 PGN262171:PGQ262171 PQJ262171:PQM262171 QAF262171:QAI262171 QKB262171:QKE262171 QTX262171:QUA262171 RDT262171:RDW262171 RNP262171:RNS262171 RXL262171:RXO262171 SHH262171:SHK262171 SRD262171:SRG262171 TAZ262171:TBC262171 TKV262171:TKY262171 TUR262171:TUU262171 UEN262171:UEQ262171 UOJ262171:UOM262171 UYF262171:UYI262171 VIB262171:VIE262171 VRX262171:VSA262171 WBT262171:WBW262171 WLP262171:WLS262171 WVL262171:WVO262171 IZ327707:JC327707 SV327707:SY327707 ACR327707:ACU327707 AMN327707:AMQ327707 AWJ327707:AWM327707 BGF327707:BGI327707 BQB327707:BQE327707 BZX327707:CAA327707 CJT327707:CJW327707 CTP327707:CTS327707 DDL327707:DDO327707 DNH327707:DNK327707 DXD327707:DXG327707 EGZ327707:EHC327707 EQV327707:EQY327707 FAR327707:FAU327707 FKN327707:FKQ327707 FUJ327707:FUM327707 GEF327707:GEI327707 GOB327707:GOE327707 GXX327707:GYA327707 HHT327707:HHW327707 HRP327707:HRS327707 IBL327707:IBO327707 ILH327707:ILK327707 IVD327707:IVG327707 JEZ327707:JFC327707 JOV327707:JOY327707 JYR327707:JYU327707 KIN327707:KIQ327707 KSJ327707:KSM327707 LCF327707:LCI327707 LMB327707:LME327707 LVX327707:LWA327707 MFT327707:MFW327707 MPP327707:MPS327707 MZL327707:MZO327707 NJH327707:NJK327707 NTD327707:NTG327707 OCZ327707:ODC327707 OMV327707:OMY327707 OWR327707:OWU327707 PGN327707:PGQ327707 PQJ327707:PQM327707 QAF327707:QAI327707 QKB327707:QKE327707 QTX327707:QUA327707 RDT327707:RDW327707 RNP327707:RNS327707 RXL327707:RXO327707 SHH327707:SHK327707 SRD327707:SRG327707 TAZ327707:TBC327707 TKV327707:TKY327707 TUR327707:TUU327707 UEN327707:UEQ327707 UOJ327707:UOM327707 UYF327707:UYI327707 VIB327707:VIE327707 VRX327707:VSA327707 WBT327707:WBW327707 WLP327707:WLS327707 WVL327707:WVO327707 IZ393243:JC393243 SV393243:SY393243 ACR393243:ACU393243 AMN393243:AMQ393243 AWJ393243:AWM393243 BGF393243:BGI393243 BQB393243:BQE393243 BZX393243:CAA393243 CJT393243:CJW393243 CTP393243:CTS393243 DDL393243:DDO393243 DNH393243:DNK393243 DXD393243:DXG393243 EGZ393243:EHC393243 EQV393243:EQY393243 FAR393243:FAU393243 FKN393243:FKQ393243 FUJ393243:FUM393243 GEF393243:GEI393243 GOB393243:GOE393243 GXX393243:GYA393243 HHT393243:HHW393243 HRP393243:HRS393243 IBL393243:IBO393243 ILH393243:ILK393243 IVD393243:IVG393243 JEZ393243:JFC393243 JOV393243:JOY393243 JYR393243:JYU393243 KIN393243:KIQ393243 KSJ393243:KSM393243 LCF393243:LCI393243 LMB393243:LME393243 LVX393243:LWA393243 MFT393243:MFW393243 MPP393243:MPS393243 MZL393243:MZO393243 NJH393243:NJK393243 NTD393243:NTG393243 OCZ393243:ODC393243 OMV393243:OMY393243 OWR393243:OWU393243 PGN393243:PGQ393243 PQJ393243:PQM393243 QAF393243:QAI393243 QKB393243:QKE393243 QTX393243:QUA393243 RDT393243:RDW393243 RNP393243:RNS393243 RXL393243:RXO393243 SHH393243:SHK393243 SRD393243:SRG393243 TAZ393243:TBC393243 TKV393243:TKY393243 TUR393243:TUU393243 UEN393243:UEQ393243 UOJ393243:UOM393243 UYF393243:UYI393243 VIB393243:VIE393243 VRX393243:VSA393243 WBT393243:WBW393243 WLP393243:WLS393243 WVL393243:WVO393243 IZ458779:JC458779 SV458779:SY458779 ACR458779:ACU458779 AMN458779:AMQ458779 AWJ458779:AWM458779 BGF458779:BGI458779 BQB458779:BQE458779 BZX458779:CAA458779 CJT458779:CJW458779 CTP458779:CTS458779 DDL458779:DDO458779 DNH458779:DNK458779 DXD458779:DXG458779 EGZ458779:EHC458779 EQV458779:EQY458779 FAR458779:FAU458779 FKN458779:FKQ458779 FUJ458779:FUM458779 GEF458779:GEI458779 GOB458779:GOE458779 GXX458779:GYA458779 HHT458779:HHW458779 HRP458779:HRS458779 IBL458779:IBO458779 ILH458779:ILK458779 IVD458779:IVG458779 JEZ458779:JFC458779 JOV458779:JOY458779 JYR458779:JYU458779 KIN458779:KIQ458779 KSJ458779:KSM458779 LCF458779:LCI458779 LMB458779:LME458779 LVX458779:LWA458779 MFT458779:MFW458779 MPP458779:MPS458779 MZL458779:MZO458779 NJH458779:NJK458779 NTD458779:NTG458779 OCZ458779:ODC458779 OMV458779:OMY458779 OWR458779:OWU458779 PGN458779:PGQ458779 PQJ458779:PQM458779 QAF458779:QAI458779 QKB458779:QKE458779 QTX458779:QUA458779 RDT458779:RDW458779 RNP458779:RNS458779 RXL458779:RXO458779 SHH458779:SHK458779 SRD458779:SRG458779 TAZ458779:TBC458779 TKV458779:TKY458779 TUR458779:TUU458779 UEN458779:UEQ458779 UOJ458779:UOM458779 UYF458779:UYI458779 VIB458779:VIE458779 VRX458779:VSA458779 WBT458779:WBW458779 WLP458779:WLS458779 WVL458779:WVO458779 IZ524315:JC524315 SV524315:SY524315 ACR524315:ACU524315 AMN524315:AMQ524315 AWJ524315:AWM524315 BGF524315:BGI524315 BQB524315:BQE524315 BZX524315:CAA524315 CJT524315:CJW524315 CTP524315:CTS524315 DDL524315:DDO524315 DNH524315:DNK524315 DXD524315:DXG524315 EGZ524315:EHC524315 EQV524315:EQY524315 FAR524315:FAU524315 FKN524315:FKQ524315 FUJ524315:FUM524315 GEF524315:GEI524315 GOB524315:GOE524315 GXX524315:GYA524315 HHT524315:HHW524315 HRP524315:HRS524315 IBL524315:IBO524315 ILH524315:ILK524315 IVD524315:IVG524315 JEZ524315:JFC524315 JOV524315:JOY524315 JYR524315:JYU524315 KIN524315:KIQ524315 KSJ524315:KSM524315 LCF524315:LCI524315 LMB524315:LME524315 LVX524315:LWA524315 MFT524315:MFW524315 MPP524315:MPS524315 MZL524315:MZO524315 NJH524315:NJK524315 NTD524315:NTG524315 OCZ524315:ODC524315 OMV524315:OMY524315 OWR524315:OWU524315 PGN524315:PGQ524315 PQJ524315:PQM524315 QAF524315:QAI524315 QKB524315:QKE524315 QTX524315:QUA524315 RDT524315:RDW524315 RNP524315:RNS524315 RXL524315:RXO524315 SHH524315:SHK524315 SRD524315:SRG524315 TAZ524315:TBC524315 TKV524315:TKY524315 TUR524315:TUU524315 UEN524315:UEQ524315 UOJ524315:UOM524315 UYF524315:UYI524315 VIB524315:VIE524315 VRX524315:VSA524315 WBT524315:WBW524315 WLP524315:WLS524315 WVL524315:WVO524315 IZ589851:JC589851 SV589851:SY589851 ACR589851:ACU589851 AMN589851:AMQ589851 AWJ589851:AWM589851 BGF589851:BGI589851 BQB589851:BQE589851 BZX589851:CAA589851 CJT589851:CJW589851 CTP589851:CTS589851 DDL589851:DDO589851 DNH589851:DNK589851 DXD589851:DXG589851 EGZ589851:EHC589851 EQV589851:EQY589851 FAR589851:FAU589851 FKN589851:FKQ589851 FUJ589851:FUM589851 GEF589851:GEI589851 GOB589851:GOE589851 GXX589851:GYA589851 HHT589851:HHW589851 HRP589851:HRS589851 IBL589851:IBO589851 ILH589851:ILK589851 IVD589851:IVG589851 JEZ589851:JFC589851 JOV589851:JOY589851 JYR589851:JYU589851 KIN589851:KIQ589851 KSJ589851:KSM589851 LCF589851:LCI589851 LMB589851:LME589851 LVX589851:LWA589851 MFT589851:MFW589851 MPP589851:MPS589851 MZL589851:MZO589851 NJH589851:NJK589851 NTD589851:NTG589851 OCZ589851:ODC589851 OMV589851:OMY589851 OWR589851:OWU589851 PGN589851:PGQ589851 PQJ589851:PQM589851 QAF589851:QAI589851 QKB589851:QKE589851 QTX589851:QUA589851 RDT589851:RDW589851 RNP589851:RNS589851 RXL589851:RXO589851 SHH589851:SHK589851 SRD589851:SRG589851 TAZ589851:TBC589851 TKV589851:TKY589851 TUR589851:TUU589851 UEN589851:UEQ589851 UOJ589851:UOM589851 UYF589851:UYI589851 VIB589851:VIE589851 VRX589851:VSA589851 WBT589851:WBW589851 WLP589851:WLS589851 WVL589851:WVO589851 IZ655387:JC655387 SV655387:SY655387 ACR655387:ACU655387 AMN655387:AMQ655387 AWJ655387:AWM655387 BGF655387:BGI655387 BQB655387:BQE655387 BZX655387:CAA655387 CJT655387:CJW655387 CTP655387:CTS655387 DDL655387:DDO655387 DNH655387:DNK655387 DXD655387:DXG655387 EGZ655387:EHC655387 EQV655387:EQY655387 FAR655387:FAU655387 FKN655387:FKQ655387 FUJ655387:FUM655387 GEF655387:GEI655387 GOB655387:GOE655387 GXX655387:GYA655387 HHT655387:HHW655387 HRP655387:HRS655387 IBL655387:IBO655387 ILH655387:ILK655387 IVD655387:IVG655387 JEZ655387:JFC655387 JOV655387:JOY655387 JYR655387:JYU655387 KIN655387:KIQ655387 KSJ655387:KSM655387 LCF655387:LCI655387 LMB655387:LME655387 LVX655387:LWA655387 MFT655387:MFW655387 MPP655387:MPS655387 MZL655387:MZO655387 NJH655387:NJK655387 NTD655387:NTG655387 OCZ655387:ODC655387 OMV655387:OMY655387 OWR655387:OWU655387 PGN655387:PGQ655387 PQJ655387:PQM655387 QAF655387:QAI655387 QKB655387:QKE655387 QTX655387:QUA655387 RDT655387:RDW655387 RNP655387:RNS655387 RXL655387:RXO655387 SHH655387:SHK655387 SRD655387:SRG655387 TAZ655387:TBC655387 TKV655387:TKY655387 TUR655387:TUU655387 UEN655387:UEQ655387 UOJ655387:UOM655387 UYF655387:UYI655387 VIB655387:VIE655387 VRX655387:VSA655387 WBT655387:WBW655387 WLP655387:WLS655387 WVL655387:WVO655387 IZ720923:JC720923 SV720923:SY720923 ACR720923:ACU720923 AMN720923:AMQ720923 AWJ720923:AWM720923 BGF720923:BGI720923 BQB720923:BQE720923 BZX720923:CAA720923 CJT720923:CJW720923 CTP720923:CTS720923 DDL720923:DDO720923 DNH720923:DNK720923 DXD720923:DXG720923 EGZ720923:EHC720923 EQV720923:EQY720923 FAR720923:FAU720923 FKN720923:FKQ720923 FUJ720923:FUM720923 GEF720923:GEI720923 GOB720923:GOE720923 GXX720923:GYA720923 HHT720923:HHW720923 HRP720923:HRS720923 IBL720923:IBO720923 ILH720923:ILK720923 IVD720923:IVG720923 JEZ720923:JFC720923 JOV720923:JOY720923 JYR720923:JYU720923 KIN720923:KIQ720923 KSJ720923:KSM720923 LCF720923:LCI720923 LMB720923:LME720923 LVX720923:LWA720923 MFT720923:MFW720923 MPP720923:MPS720923 MZL720923:MZO720923 NJH720923:NJK720923 NTD720923:NTG720923 OCZ720923:ODC720923 OMV720923:OMY720923 OWR720923:OWU720923 PGN720923:PGQ720923 PQJ720923:PQM720923 QAF720923:QAI720923 QKB720923:QKE720923 QTX720923:QUA720923 RDT720923:RDW720923 RNP720923:RNS720923 RXL720923:RXO720923 SHH720923:SHK720923 SRD720923:SRG720923 TAZ720923:TBC720923 TKV720923:TKY720923 TUR720923:TUU720923 UEN720923:UEQ720923 UOJ720923:UOM720923 UYF720923:UYI720923 VIB720923:VIE720923 VRX720923:VSA720923 WBT720923:WBW720923 WLP720923:WLS720923 WVL720923:WVO720923 IZ786459:JC786459 SV786459:SY786459 ACR786459:ACU786459 AMN786459:AMQ786459 AWJ786459:AWM786459 BGF786459:BGI786459 BQB786459:BQE786459 BZX786459:CAA786459 CJT786459:CJW786459 CTP786459:CTS786459 DDL786459:DDO786459 DNH786459:DNK786459 DXD786459:DXG786459 EGZ786459:EHC786459 EQV786459:EQY786459 FAR786459:FAU786459 FKN786459:FKQ786459 FUJ786459:FUM786459 GEF786459:GEI786459 GOB786459:GOE786459 GXX786459:GYA786459 HHT786459:HHW786459 HRP786459:HRS786459 IBL786459:IBO786459 ILH786459:ILK786459 IVD786459:IVG786459 JEZ786459:JFC786459 JOV786459:JOY786459 JYR786459:JYU786459 KIN786459:KIQ786459 KSJ786459:KSM786459 LCF786459:LCI786459 LMB786459:LME786459 LVX786459:LWA786459 MFT786459:MFW786459 MPP786459:MPS786459 MZL786459:MZO786459 NJH786459:NJK786459 NTD786459:NTG786459 OCZ786459:ODC786459 OMV786459:OMY786459 OWR786459:OWU786459 PGN786459:PGQ786459 PQJ786459:PQM786459 QAF786459:QAI786459 QKB786459:QKE786459 QTX786459:QUA786459 RDT786459:RDW786459 RNP786459:RNS786459 RXL786459:RXO786459 SHH786459:SHK786459 SRD786459:SRG786459 TAZ786459:TBC786459 TKV786459:TKY786459 TUR786459:TUU786459 UEN786459:UEQ786459 UOJ786459:UOM786459 UYF786459:UYI786459 VIB786459:VIE786459 VRX786459:VSA786459 WBT786459:WBW786459 WLP786459:WLS786459 WVL786459:WVO786459 IZ851995:JC851995 SV851995:SY851995 ACR851995:ACU851995 AMN851995:AMQ851995 AWJ851995:AWM851995 BGF851995:BGI851995 BQB851995:BQE851995 BZX851995:CAA851995 CJT851995:CJW851995 CTP851995:CTS851995 DDL851995:DDO851995 DNH851995:DNK851995 DXD851995:DXG851995 EGZ851995:EHC851995 EQV851995:EQY851995 FAR851995:FAU851995 FKN851995:FKQ851995 FUJ851995:FUM851995 GEF851995:GEI851995 GOB851995:GOE851995 GXX851995:GYA851995 HHT851995:HHW851995 HRP851995:HRS851995 IBL851995:IBO851995 ILH851995:ILK851995 IVD851995:IVG851995 JEZ851995:JFC851995 JOV851995:JOY851995 JYR851995:JYU851995 KIN851995:KIQ851995 KSJ851995:KSM851995 LCF851995:LCI851995 LMB851995:LME851995 LVX851995:LWA851995 MFT851995:MFW851995 MPP851995:MPS851995 MZL851995:MZO851995 NJH851995:NJK851995 NTD851995:NTG851995 OCZ851995:ODC851995 OMV851995:OMY851995 OWR851995:OWU851995 PGN851995:PGQ851995 PQJ851995:PQM851995 QAF851995:QAI851995 QKB851995:QKE851995 QTX851995:QUA851995 RDT851995:RDW851995 RNP851995:RNS851995 RXL851995:RXO851995 SHH851995:SHK851995 SRD851995:SRG851995 TAZ851995:TBC851995 TKV851995:TKY851995 TUR851995:TUU851995 UEN851995:UEQ851995 UOJ851995:UOM851995 UYF851995:UYI851995 VIB851995:VIE851995 VRX851995:VSA851995 WBT851995:WBW851995 WLP851995:WLS851995 WVL851995:WVO851995 IZ917531:JC917531 SV917531:SY917531 ACR917531:ACU917531 AMN917531:AMQ917531 AWJ917531:AWM917531 BGF917531:BGI917531 BQB917531:BQE917531 BZX917531:CAA917531 CJT917531:CJW917531 CTP917531:CTS917531 DDL917531:DDO917531 DNH917531:DNK917531 DXD917531:DXG917531 EGZ917531:EHC917531 EQV917531:EQY917531 FAR917531:FAU917531 FKN917531:FKQ917531 FUJ917531:FUM917531 GEF917531:GEI917531 GOB917531:GOE917531 GXX917531:GYA917531 HHT917531:HHW917531 HRP917531:HRS917531 IBL917531:IBO917531 ILH917531:ILK917531 IVD917531:IVG917531 JEZ917531:JFC917531 JOV917531:JOY917531 JYR917531:JYU917531 KIN917531:KIQ917531 KSJ917531:KSM917531 LCF917531:LCI917531 LMB917531:LME917531 LVX917531:LWA917531 MFT917531:MFW917531 MPP917531:MPS917531 MZL917531:MZO917531 NJH917531:NJK917531 NTD917531:NTG917531 OCZ917531:ODC917531 OMV917531:OMY917531 OWR917531:OWU917531 PGN917531:PGQ917531 PQJ917531:PQM917531 QAF917531:QAI917531 QKB917531:QKE917531 QTX917531:QUA917531 RDT917531:RDW917531 RNP917531:RNS917531 RXL917531:RXO917531 SHH917531:SHK917531 SRD917531:SRG917531 TAZ917531:TBC917531 TKV917531:TKY917531 TUR917531:TUU917531 UEN917531:UEQ917531 UOJ917531:UOM917531 UYF917531:UYI917531 VIB917531:VIE917531 VRX917531:VSA917531 WBT917531:WBW917531 WLP917531:WLS917531 WVL917531:WVO917531 IZ983067:JC983067 SV983067:SY983067 ACR983067:ACU983067 AMN983067:AMQ983067 AWJ983067:AWM983067 BGF983067:BGI983067 BQB983067:BQE983067 BZX983067:CAA983067 CJT983067:CJW983067 CTP983067:CTS983067 DDL983067:DDO983067 DNH983067:DNK983067 DXD983067:DXG983067 EGZ983067:EHC983067 EQV983067:EQY983067 FAR983067:FAU983067 FKN983067:FKQ983067 FUJ983067:FUM983067 GEF983067:GEI983067 GOB983067:GOE983067 GXX983067:GYA983067 HHT983067:HHW983067 HRP983067:HRS983067 IBL983067:IBO983067 ILH983067:ILK983067 IVD983067:IVG983067 JEZ983067:JFC983067 JOV983067:JOY983067 JYR983067:JYU983067 KIN983067:KIQ983067 KSJ983067:KSM983067 LCF983067:LCI983067 LMB983067:LME983067 LVX983067:LWA983067 MFT983067:MFW983067 MPP983067:MPS983067 MZL983067:MZO983067 NJH983067:NJK983067 NTD983067:NTG983067 OCZ983067:ODC983067 OMV983067:OMY983067 OWR983067:OWU983067 PGN983067:PGQ983067 PQJ983067:PQM983067 QAF983067:QAI983067 QKB983067:QKE983067 QTX983067:QUA983067 RDT983067:RDW983067 RNP983067:RNS983067 RXL983067:RXO983067 SHH983067:SHK983067 SRD983067:SRG983067 TAZ983067:TBC983067 TKV983067:TKY983067 TUR983067:TUU983067 UEN983067:UEQ983067 UOJ983067:UOM983067 UYF983067:UYI983067 VIB983067:VIE983067 VRX983067:VSA983067 WBT983067:WBW983067 WLP983067:WLS983067 WVL983067:WVO983068 IZ19:JC19 C983064:F983064 C917528:F917528 C851992:F851992 C786456:F786456 C720920:F720920 C655384:F655384 C589848:F589848 C524312:F524312 C458776:F458776 C393240:F393240 C327704:F327704 C262168:F262168 C196632:F196632 C131096:F131096 C65560:F65560 C983058:F983059 C917522:F917523 C851986:F851987 C786450:F786451 C720914:F720915 C655378:F655379 C589842:F589843 C524306:F524307 C458770:F458771 C393234:F393235 C327698:F327699 C262162:F262163 C196626:F196627 C131090:F131091 C65554:F65555 C983055:F983056 C917519:F917520 C851983:F851984 C786447:F786448 C720911:F720912 C655375:F655376 C589839:F589840 C524303:F524304 C458767:F458768 C393231:F393232 C327695:F327696 C262159:F262160 C196623:F196624 C131087:F131088 C65551:F65552 M18:O18</xm:sqref>
        </x14:dataValidation>
        <x14:dataValidation type="list" errorStyle="warning" allowBlank="1" showInputMessage="1" showErrorMessage="1" errorTitle="No Gender Selected">
          <x14:formula1>
            <xm:f>[1]Data!#REF!</xm:f>
          </x14:formula1>
          <xm:sqref>WVL983066</xm:sqref>
        </x14:dataValidation>
        <x14:dataValidation type="list" allowBlank="1" showInputMessage="1" showErrorMessage="1">
          <x14:formula1>
            <xm:f>Data!$S$6:$S$24</xm:f>
          </x14:formula1>
          <xm:sqref>B23:B28</xm:sqref>
        </x14:dataValidation>
        <x14:dataValidation type="list" allowBlank="1" showInputMessage="1" showErrorMessage="1">
          <x14:formula1>
            <xm:f>Data!$R$6:$R$24</xm:f>
          </x14:formula1>
          <xm:sqref>B35:B41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312"/>
  <sheetViews>
    <sheetView zoomScale="85" zoomScaleNormal="85" workbookViewId="0">
      <selection activeCell="E13" sqref="E13"/>
    </sheetView>
  </sheetViews>
  <sheetFormatPr defaultRowHeight="15" x14ac:dyDescent="0.25"/>
  <cols>
    <col min="1" max="1" width="20.28515625" style="23" customWidth="1"/>
    <col min="2" max="2" width="39.140625" style="23" bestFit="1" customWidth="1"/>
    <col min="3" max="16384" width="9.140625" style="23"/>
  </cols>
  <sheetData>
    <row r="1" spans="1:2" s="22" customFormat="1" x14ac:dyDescent="0.25">
      <c r="A1" s="22" t="s">
        <v>17</v>
      </c>
      <c r="B1" s="22" t="s">
        <v>18</v>
      </c>
    </row>
    <row r="3" spans="1:2" x14ac:dyDescent="0.25">
      <c r="A3" s="23" t="s">
        <v>0</v>
      </c>
      <c r="B3" s="23" t="s">
        <v>88</v>
      </c>
    </row>
    <row r="4" spans="1:2" x14ac:dyDescent="0.25">
      <c r="A4" s="23" t="s">
        <v>0</v>
      </c>
      <c r="B4" s="23" t="s">
        <v>89</v>
      </c>
    </row>
    <row r="5" spans="1:2" x14ac:dyDescent="0.25">
      <c r="A5" s="23" t="s">
        <v>0</v>
      </c>
      <c r="B5" s="23" t="s">
        <v>90</v>
      </c>
    </row>
    <row r="6" spans="1:2" x14ac:dyDescent="0.25">
      <c r="A6" s="23" t="s">
        <v>0</v>
      </c>
      <c r="B6" s="23" t="s">
        <v>91</v>
      </c>
    </row>
    <row r="7" spans="1:2" x14ac:dyDescent="0.25">
      <c r="A7" s="23" t="s">
        <v>0</v>
      </c>
      <c r="B7" s="23" t="s">
        <v>92</v>
      </c>
    </row>
    <row r="8" spans="1:2" x14ac:dyDescent="0.25">
      <c r="A8" s="23" t="s">
        <v>0</v>
      </c>
      <c r="B8" s="23" t="s">
        <v>93</v>
      </c>
    </row>
    <row r="9" spans="1:2" x14ac:dyDescent="0.25">
      <c r="A9" s="23" t="s">
        <v>0</v>
      </c>
      <c r="B9" s="23" t="s">
        <v>94</v>
      </c>
    </row>
    <row r="10" spans="1:2" x14ac:dyDescent="0.25">
      <c r="A10" s="23" t="s">
        <v>0</v>
      </c>
      <c r="B10" s="23" t="s">
        <v>95</v>
      </c>
    </row>
    <row r="11" spans="1:2" x14ac:dyDescent="0.25">
      <c r="A11" s="23" t="s">
        <v>0</v>
      </c>
      <c r="B11" s="23" t="s">
        <v>96</v>
      </c>
    </row>
    <row r="12" spans="1:2" x14ac:dyDescent="0.25">
      <c r="A12" s="23" t="s">
        <v>0</v>
      </c>
      <c r="B12" s="23" t="s">
        <v>97</v>
      </c>
    </row>
    <row r="13" spans="1:2" x14ac:dyDescent="0.25">
      <c r="A13" s="23" t="s">
        <v>0</v>
      </c>
      <c r="B13" s="23" t="s">
        <v>98</v>
      </c>
    </row>
    <row r="14" spans="1:2" x14ac:dyDescent="0.25">
      <c r="A14" s="23" t="s">
        <v>0</v>
      </c>
      <c r="B14" s="23" t="s">
        <v>99</v>
      </c>
    </row>
    <row r="15" spans="1:2" x14ac:dyDescent="0.25">
      <c r="A15" s="23" t="s">
        <v>0</v>
      </c>
      <c r="B15" s="23" t="s">
        <v>100</v>
      </c>
    </row>
    <row r="16" spans="1:2" x14ac:dyDescent="0.25">
      <c r="A16" s="23" t="s">
        <v>0</v>
      </c>
      <c r="B16" s="23" t="s">
        <v>101</v>
      </c>
    </row>
    <row r="17" spans="1:2" x14ac:dyDescent="0.25">
      <c r="A17" s="23" t="s">
        <v>0</v>
      </c>
      <c r="B17" s="23" t="s">
        <v>102</v>
      </c>
    </row>
    <row r="18" spans="1:2" x14ac:dyDescent="0.25">
      <c r="A18" s="23" t="s">
        <v>0</v>
      </c>
      <c r="B18" s="23" t="s">
        <v>103</v>
      </c>
    </row>
    <row r="19" spans="1:2" x14ac:dyDescent="0.25">
      <c r="A19" s="23" t="s">
        <v>0</v>
      </c>
      <c r="B19" s="23" t="s">
        <v>104</v>
      </c>
    </row>
    <row r="20" spans="1:2" x14ac:dyDescent="0.25">
      <c r="A20" s="23" t="s">
        <v>0</v>
      </c>
      <c r="B20" s="23" t="s">
        <v>105</v>
      </c>
    </row>
    <row r="21" spans="1:2" x14ac:dyDescent="0.25">
      <c r="A21" s="23" t="s">
        <v>0</v>
      </c>
      <c r="B21" s="23" t="s">
        <v>106</v>
      </c>
    </row>
    <row r="22" spans="1:2" x14ac:dyDescent="0.25">
      <c r="A22" s="23" t="s">
        <v>0</v>
      </c>
      <c r="B22" s="23" t="s">
        <v>107</v>
      </c>
    </row>
    <row r="23" spans="1:2" x14ac:dyDescent="0.25">
      <c r="A23" s="23" t="s">
        <v>0</v>
      </c>
      <c r="B23" s="23" t="s">
        <v>108</v>
      </c>
    </row>
    <row r="24" spans="1:2" x14ac:dyDescent="0.25">
      <c r="A24" s="23" t="s">
        <v>0</v>
      </c>
      <c r="B24" s="23" t="s">
        <v>109</v>
      </c>
    </row>
    <row r="25" spans="1:2" x14ac:dyDescent="0.25">
      <c r="A25" s="23" t="s">
        <v>0</v>
      </c>
      <c r="B25" s="23" t="s">
        <v>110</v>
      </c>
    </row>
    <row r="27" spans="1:2" x14ac:dyDescent="0.25">
      <c r="A27" s="23" t="s">
        <v>1</v>
      </c>
      <c r="B27" s="23" t="s">
        <v>111</v>
      </c>
    </row>
    <row r="28" spans="1:2" x14ac:dyDescent="0.25">
      <c r="A28" s="23" t="s">
        <v>1</v>
      </c>
      <c r="B28" s="23" t="s">
        <v>112</v>
      </c>
    </row>
    <row r="29" spans="1:2" x14ac:dyDescent="0.25">
      <c r="A29" s="23" t="s">
        <v>1</v>
      </c>
      <c r="B29" s="23" t="s">
        <v>113</v>
      </c>
    </row>
    <row r="30" spans="1:2" x14ac:dyDescent="0.25">
      <c r="A30" s="23" t="s">
        <v>1</v>
      </c>
      <c r="B30" s="23" t="s">
        <v>114</v>
      </c>
    </row>
    <row r="31" spans="1:2" x14ac:dyDescent="0.25">
      <c r="A31" s="23" t="s">
        <v>1</v>
      </c>
      <c r="B31" s="23" t="s">
        <v>115</v>
      </c>
    </row>
    <row r="32" spans="1:2" x14ac:dyDescent="0.25">
      <c r="A32" s="23" t="s">
        <v>1</v>
      </c>
      <c r="B32" s="23" t="s">
        <v>116</v>
      </c>
    </row>
    <row r="33" spans="1:2" x14ac:dyDescent="0.25">
      <c r="A33" s="23" t="s">
        <v>1</v>
      </c>
      <c r="B33" s="23" t="s">
        <v>117</v>
      </c>
    </row>
    <row r="34" spans="1:2" x14ac:dyDescent="0.25">
      <c r="A34" s="23" t="s">
        <v>1</v>
      </c>
      <c r="B34" s="23" t="s">
        <v>118</v>
      </c>
    </row>
    <row r="35" spans="1:2" x14ac:dyDescent="0.25">
      <c r="A35" s="23" t="s">
        <v>1</v>
      </c>
      <c r="B35" s="23" t="s">
        <v>119</v>
      </c>
    </row>
    <row r="37" spans="1:2" x14ac:dyDescent="0.25">
      <c r="A37" s="23" t="s">
        <v>2</v>
      </c>
      <c r="B37" s="23" t="s">
        <v>120</v>
      </c>
    </row>
    <row r="38" spans="1:2" x14ac:dyDescent="0.25">
      <c r="A38" s="23" t="s">
        <v>2</v>
      </c>
      <c r="B38" s="23" t="s">
        <v>121</v>
      </c>
    </row>
    <row r="39" spans="1:2" x14ac:dyDescent="0.25">
      <c r="A39" s="23" t="s">
        <v>2</v>
      </c>
      <c r="B39" s="23" t="s">
        <v>122</v>
      </c>
    </row>
    <row r="40" spans="1:2" x14ac:dyDescent="0.25">
      <c r="A40" s="23" t="s">
        <v>2</v>
      </c>
      <c r="B40" s="23" t="s">
        <v>123</v>
      </c>
    </row>
    <row r="41" spans="1:2" x14ac:dyDescent="0.25">
      <c r="A41" s="23" t="s">
        <v>2</v>
      </c>
      <c r="B41" s="23" t="s">
        <v>124</v>
      </c>
    </row>
    <row r="42" spans="1:2" x14ac:dyDescent="0.25">
      <c r="A42" s="23" t="s">
        <v>2</v>
      </c>
      <c r="B42" s="23" t="s">
        <v>125</v>
      </c>
    </row>
    <row r="43" spans="1:2" x14ac:dyDescent="0.25">
      <c r="A43" s="23" t="s">
        <v>2</v>
      </c>
      <c r="B43" s="23" t="s">
        <v>126</v>
      </c>
    </row>
    <row r="44" spans="1:2" x14ac:dyDescent="0.25">
      <c r="A44" s="23" t="s">
        <v>2</v>
      </c>
      <c r="B44" s="23" t="s">
        <v>127</v>
      </c>
    </row>
    <row r="45" spans="1:2" x14ac:dyDescent="0.25">
      <c r="A45" s="23" t="s">
        <v>2</v>
      </c>
      <c r="B45" s="23" t="s">
        <v>128</v>
      </c>
    </row>
    <row r="46" spans="1:2" x14ac:dyDescent="0.25">
      <c r="A46" s="23" t="s">
        <v>2</v>
      </c>
      <c r="B46" s="23" t="s">
        <v>129</v>
      </c>
    </row>
    <row r="47" spans="1:2" x14ac:dyDescent="0.25">
      <c r="A47" s="23" t="s">
        <v>2</v>
      </c>
      <c r="B47" s="23" t="s">
        <v>130</v>
      </c>
    </row>
    <row r="48" spans="1:2" x14ac:dyDescent="0.25">
      <c r="A48" s="23" t="s">
        <v>2</v>
      </c>
      <c r="B48" s="23" t="s">
        <v>131</v>
      </c>
    </row>
    <row r="49" spans="1:2" x14ac:dyDescent="0.25">
      <c r="A49" s="23" t="s">
        <v>2</v>
      </c>
      <c r="B49" s="23" t="s">
        <v>132</v>
      </c>
    </row>
    <row r="50" spans="1:2" x14ac:dyDescent="0.25">
      <c r="A50" s="23" t="s">
        <v>2</v>
      </c>
      <c r="B50" s="23" t="s">
        <v>133</v>
      </c>
    </row>
    <row r="51" spans="1:2" x14ac:dyDescent="0.25">
      <c r="A51" s="23" t="s">
        <v>2</v>
      </c>
      <c r="B51" s="23" t="s">
        <v>134</v>
      </c>
    </row>
    <row r="52" spans="1:2" x14ac:dyDescent="0.25">
      <c r="A52" s="23" t="s">
        <v>2</v>
      </c>
      <c r="B52" s="23" t="s">
        <v>135</v>
      </c>
    </row>
    <row r="54" spans="1:2" x14ac:dyDescent="0.25">
      <c r="A54" s="23" t="s">
        <v>3</v>
      </c>
      <c r="B54" s="23" t="s">
        <v>136</v>
      </c>
    </row>
    <row r="55" spans="1:2" x14ac:dyDescent="0.25">
      <c r="A55" s="23" t="s">
        <v>3</v>
      </c>
      <c r="B55" s="23" t="s">
        <v>137</v>
      </c>
    </row>
    <row r="56" spans="1:2" x14ac:dyDescent="0.25">
      <c r="A56" s="23" t="s">
        <v>3</v>
      </c>
      <c r="B56" s="23" t="s">
        <v>138</v>
      </c>
    </row>
    <row r="57" spans="1:2" x14ac:dyDescent="0.25">
      <c r="A57" s="23" t="s">
        <v>3</v>
      </c>
      <c r="B57" s="23" t="s">
        <v>139</v>
      </c>
    </row>
    <row r="58" spans="1:2" x14ac:dyDescent="0.25">
      <c r="A58" s="23" t="s">
        <v>3</v>
      </c>
      <c r="B58" s="23" t="s">
        <v>140</v>
      </c>
    </row>
    <row r="59" spans="1:2" x14ac:dyDescent="0.25">
      <c r="A59" s="23" t="s">
        <v>3</v>
      </c>
      <c r="B59" s="23" t="s">
        <v>141</v>
      </c>
    </row>
    <row r="60" spans="1:2" x14ac:dyDescent="0.25">
      <c r="A60" s="23" t="s">
        <v>3</v>
      </c>
      <c r="B60" s="23" t="s">
        <v>142</v>
      </c>
    </row>
    <row r="61" spans="1:2" x14ac:dyDescent="0.25">
      <c r="A61" s="23" t="s">
        <v>3</v>
      </c>
      <c r="B61" s="23" t="s">
        <v>143</v>
      </c>
    </row>
    <row r="62" spans="1:2" x14ac:dyDescent="0.25">
      <c r="A62" s="23" t="s">
        <v>3</v>
      </c>
      <c r="B62" s="23" t="s">
        <v>144</v>
      </c>
    </row>
    <row r="63" spans="1:2" x14ac:dyDescent="0.25">
      <c r="A63" s="23" t="s">
        <v>3</v>
      </c>
      <c r="B63" s="23" t="s">
        <v>145</v>
      </c>
    </row>
    <row r="64" spans="1:2" x14ac:dyDescent="0.25">
      <c r="A64" s="23" t="s">
        <v>3</v>
      </c>
      <c r="B64" s="23" t="s">
        <v>146</v>
      </c>
    </row>
    <row r="65" spans="1:2" x14ac:dyDescent="0.25">
      <c r="A65" s="23" t="s">
        <v>3</v>
      </c>
      <c r="B65" s="23" t="s">
        <v>147</v>
      </c>
    </row>
    <row r="66" spans="1:2" x14ac:dyDescent="0.25">
      <c r="A66" s="23" t="s">
        <v>3</v>
      </c>
      <c r="B66" s="23" t="s">
        <v>148</v>
      </c>
    </row>
    <row r="67" spans="1:2" x14ac:dyDescent="0.25">
      <c r="A67" s="23" t="s">
        <v>3</v>
      </c>
      <c r="B67" s="23" t="s">
        <v>149</v>
      </c>
    </row>
    <row r="69" spans="1:2" x14ac:dyDescent="0.25">
      <c r="A69" s="23" t="s">
        <v>4</v>
      </c>
      <c r="B69" s="23" t="s">
        <v>89</v>
      </c>
    </row>
    <row r="70" spans="1:2" x14ac:dyDescent="0.25">
      <c r="A70" s="23" t="s">
        <v>4</v>
      </c>
      <c r="B70" s="23" t="s">
        <v>150</v>
      </c>
    </row>
    <row r="71" spans="1:2" x14ac:dyDescent="0.25">
      <c r="A71" s="23" t="s">
        <v>4</v>
      </c>
      <c r="B71" s="23" t="s">
        <v>120</v>
      </c>
    </row>
    <row r="72" spans="1:2" x14ac:dyDescent="0.25">
      <c r="A72" s="23" t="s">
        <v>4</v>
      </c>
      <c r="B72" s="23" t="s">
        <v>151</v>
      </c>
    </row>
    <row r="73" spans="1:2" x14ac:dyDescent="0.25">
      <c r="A73" s="23" t="s">
        <v>4</v>
      </c>
      <c r="B73" s="23" t="s">
        <v>152</v>
      </c>
    </row>
    <row r="74" spans="1:2" x14ac:dyDescent="0.25">
      <c r="A74" s="23" t="s">
        <v>4</v>
      </c>
      <c r="B74" s="23" t="s">
        <v>153</v>
      </c>
    </row>
    <row r="75" spans="1:2" x14ac:dyDescent="0.25">
      <c r="A75" s="23" t="s">
        <v>4</v>
      </c>
      <c r="B75" s="23" t="s">
        <v>154</v>
      </c>
    </row>
    <row r="76" spans="1:2" x14ac:dyDescent="0.25">
      <c r="A76" s="23" t="s">
        <v>4</v>
      </c>
      <c r="B76" s="23" t="s">
        <v>155</v>
      </c>
    </row>
    <row r="77" spans="1:2" x14ac:dyDescent="0.25">
      <c r="A77" s="23" t="s">
        <v>4</v>
      </c>
      <c r="B77" s="23" t="s">
        <v>156</v>
      </c>
    </row>
    <row r="78" spans="1:2" x14ac:dyDescent="0.25">
      <c r="A78" s="23" t="s">
        <v>4</v>
      </c>
      <c r="B78" s="23" t="s">
        <v>157</v>
      </c>
    </row>
    <row r="79" spans="1:2" x14ac:dyDescent="0.25">
      <c r="A79" s="23" t="s">
        <v>4</v>
      </c>
      <c r="B79" s="23" t="s">
        <v>158</v>
      </c>
    </row>
    <row r="80" spans="1:2" x14ac:dyDescent="0.25">
      <c r="A80" s="23" t="s">
        <v>4</v>
      </c>
      <c r="B80" s="23" t="s">
        <v>159</v>
      </c>
    </row>
    <row r="81" spans="1:2" x14ac:dyDescent="0.25">
      <c r="A81" s="23" t="s">
        <v>4</v>
      </c>
      <c r="B81" s="23" t="s">
        <v>100</v>
      </c>
    </row>
    <row r="82" spans="1:2" x14ac:dyDescent="0.25">
      <c r="A82" s="23" t="s">
        <v>4</v>
      </c>
      <c r="B82" s="23" t="s">
        <v>160</v>
      </c>
    </row>
    <row r="83" spans="1:2" x14ac:dyDescent="0.25">
      <c r="A83" s="23" t="s">
        <v>4</v>
      </c>
      <c r="B83" s="23" t="s">
        <v>161</v>
      </c>
    </row>
    <row r="84" spans="1:2" x14ac:dyDescent="0.25">
      <c r="A84" s="23" t="s">
        <v>4</v>
      </c>
      <c r="B84" s="23" t="s">
        <v>162</v>
      </c>
    </row>
    <row r="85" spans="1:2" x14ac:dyDescent="0.25">
      <c r="A85" s="23" t="s">
        <v>4</v>
      </c>
      <c r="B85" s="23" t="s">
        <v>163</v>
      </c>
    </row>
    <row r="86" spans="1:2" x14ac:dyDescent="0.25">
      <c r="A86" s="23" t="s">
        <v>4</v>
      </c>
      <c r="B86" s="23" t="s">
        <v>164</v>
      </c>
    </row>
    <row r="87" spans="1:2" x14ac:dyDescent="0.25">
      <c r="A87" s="23" t="s">
        <v>4</v>
      </c>
      <c r="B87" s="23" t="s">
        <v>165</v>
      </c>
    </row>
    <row r="88" spans="1:2" x14ac:dyDescent="0.25">
      <c r="A88" s="23" t="s">
        <v>4</v>
      </c>
      <c r="B88" s="23" t="s">
        <v>129</v>
      </c>
    </row>
    <row r="89" spans="1:2" x14ac:dyDescent="0.25">
      <c r="A89" s="23" t="s">
        <v>4</v>
      </c>
      <c r="B89" s="23" t="s">
        <v>166</v>
      </c>
    </row>
    <row r="90" spans="1:2" x14ac:dyDescent="0.25">
      <c r="A90" s="23" t="s">
        <v>4</v>
      </c>
      <c r="B90" s="23" t="s">
        <v>167</v>
      </c>
    </row>
    <row r="91" spans="1:2" x14ac:dyDescent="0.25">
      <c r="A91" s="23" t="s">
        <v>4</v>
      </c>
      <c r="B91" s="23" t="s">
        <v>168</v>
      </c>
    </row>
    <row r="92" spans="1:2" x14ac:dyDescent="0.25">
      <c r="A92" s="23" t="s">
        <v>4</v>
      </c>
      <c r="B92" s="23" t="s">
        <v>169</v>
      </c>
    </row>
    <row r="93" spans="1:2" x14ac:dyDescent="0.25">
      <c r="A93" s="23" t="s">
        <v>4</v>
      </c>
      <c r="B93" s="23" t="s">
        <v>170</v>
      </c>
    </row>
    <row r="94" spans="1:2" x14ac:dyDescent="0.25">
      <c r="A94" s="23" t="s">
        <v>4</v>
      </c>
      <c r="B94" s="23" t="s">
        <v>171</v>
      </c>
    </row>
    <row r="95" spans="1:2" x14ac:dyDescent="0.25">
      <c r="A95" s="23" t="s">
        <v>4</v>
      </c>
      <c r="B95" s="23" t="s">
        <v>172</v>
      </c>
    </row>
    <row r="96" spans="1:2" x14ac:dyDescent="0.25">
      <c r="A96" s="23" t="s">
        <v>4</v>
      </c>
      <c r="B96" s="23" t="s">
        <v>173</v>
      </c>
    </row>
    <row r="97" spans="1:2" x14ac:dyDescent="0.25">
      <c r="A97" s="23" t="s">
        <v>4</v>
      </c>
      <c r="B97" s="23" t="s">
        <v>174</v>
      </c>
    </row>
    <row r="99" spans="1:2" x14ac:dyDescent="0.25">
      <c r="A99" s="23" t="s">
        <v>5</v>
      </c>
      <c r="B99" s="23" t="s">
        <v>175</v>
      </c>
    </row>
    <row r="100" spans="1:2" x14ac:dyDescent="0.25">
      <c r="A100" s="23" t="s">
        <v>5</v>
      </c>
      <c r="B100" s="23" t="s">
        <v>176</v>
      </c>
    </row>
    <row r="101" spans="1:2" x14ac:dyDescent="0.25">
      <c r="A101" s="23" t="s">
        <v>5</v>
      </c>
      <c r="B101" s="23" t="s">
        <v>177</v>
      </c>
    </row>
    <row r="102" spans="1:2" x14ac:dyDescent="0.25">
      <c r="A102" s="23" t="s">
        <v>5</v>
      </c>
      <c r="B102" s="23" t="s">
        <v>178</v>
      </c>
    </row>
    <row r="103" spans="1:2" x14ac:dyDescent="0.25">
      <c r="A103" s="23" t="s">
        <v>5</v>
      </c>
      <c r="B103" s="23" t="s">
        <v>179</v>
      </c>
    </row>
    <row r="104" spans="1:2" x14ac:dyDescent="0.25">
      <c r="A104" s="23" t="s">
        <v>5</v>
      </c>
      <c r="B104" s="23" t="s">
        <v>180</v>
      </c>
    </row>
    <row r="105" spans="1:2" x14ac:dyDescent="0.25">
      <c r="A105" s="23" t="s">
        <v>5</v>
      </c>
      <c r="B105" s="23" t="s">
        <v>181</v>
      </c>
    </row>
    <row r="106" spans="1:2" x14ac:dyDescent="0.25">
      <c r="A106" s="23" t="s">
        <v>5</v>
      </c>
      <c r="B106" s="23" t="s">
        <v>182</v>
      </c>
    </row>
    <row r="107" spans="1:2" x14ac:dyDescent="0.25">
      <c r="A107" s="23" t="s">
        <v>5</v>
      </c>
      <c r="B107" s="23" t="s">
        <v>154</v>
      </c>
    </row>
    <row r="108" spans="1:2" x14ac:dyDescent="0.25">
      <c r="A108" s="23" t="s">
        <v>5</v>
      </c>
      <c r="B108" s="23" t="s">
        <v>183</v>
      </c>
    </row>
    <row r="109" spans="1:2" x14ac:dyDescent="0.25">
      <c r="A109" s="23" t="s">
        <v>5</v>
      </c>
      <c r="B109" s="23" t="s">
        <v>184</v>
      </c>
    </row>
    <row r="110" spans="1:2" x14ac:dyDescent="0.25">
      <c r="A110" s="23" t="s">
        <v>5</v>
      </c>
      <c r="B110" s="23" t="s">
        <v>185</v>
      </c>
    </row>
    <row r="111" spans="1:2" x14ac:dyDescent="0.25">
      <c r="A111" s="23" t="s">
        <v>5</v>
      </c>
      <c r="B111" s="23" t="s">
        <v>186</v>
      </c>
    </row>
    <row r="112" spans="1:2" x14ac:dyDescent="0.25">
      <c r="A112" s="23" t="s">
        <v>5</v>
      </c>
      <c r="B112" s="23" t="s">
        <v>187</v>
      </c>
    </row>
    <row r="113" spans="1:2" x14ac:dyDescent="0.25">
      <c r="A113" s="23" t="s">
        <v>5</v>
      </c>
      <c r="B113" s="23" t="s">
        <v>97</v>
      </c>
    </row>
    <row r="114" spans="1:2" x14ac:dyDescent="0.25">
      <c r="A114" s="23" t="s">
        <v>5</v>
      </c>
      <c r="B114" s="23" t="s">
        <v>188</v>
      </c>
    </row>
    <row r="115" spans="1:2" x14ac:dyDescent="0.25">
      <c r="A115" s="23" t="s">
        <v>5</v>
      </c>
      <c r="B115" s="23" t="s">
        <v>189</v>
      </c>
    </row>
    <row r="116" spans="1:2" x14ac:dyDescent="0.25">
      <c r="A116" s="23" t="s">
        <v>5</v>
      </c>
      <c r="B116" s="23" t="s">
        <v>190</v>
      </c>
    </row>
    <row r="117" spans="1:2" x14ac:dyDescent="0.25">
      <c r="A117" s="23" t="s">
        <v>5</v>
      </c>
      <c r="B117" s="23" t="s">
        <v>191</v>
      </c>
    </row>
    <row r="118" spans="1:2" x14ac:dyDescent="0.25">
      <c r="A118" s="23" t="s">
        <v>5</v>
      </c>
      <c r="B118" s="23" t="s">
        <v>192</v>
      </c>
    </row>
    <row r="119" spans="1:2" x14ac:dyDescent="0.25">
      <c r="A119" s="23" t="s">
        <v>5</v>
      </c>
      <c r="B119" s="23" t="s">
        <v>193</v>
      </c>
    </row>
    <row r="120" spans="1:2" x14ac:dyDescent="0.25">
      <c r="A120" s="23" t="s">
        <v>5</v>
      </c>
      <c r="B120" s="23" t="s">
        <v>194</v>
      </c>
    </row>
    <row r="121" spans="1:2" x14ac:dyDescent="0.25">
      <c r="A121" s="23" t="s">
        <v>5</v>
      </c>
      <c r="B121" s="23" t="s">
        <v>195</v>
      </c>
    </row>
    <row r="122" spans="1:2" x14ac:dyDescent="0.25">
      <c r="A122" s="23" t="s">
        <v>5</v>
      </c>
      <c r="B122" s="23" t="s">
        <v>196</v>
      </c>
    </row>
    <row r="123" spans="1:2" x14ac:dyDescent="0.25">
      <c r="A123" s="23" t="s">
        <v>5</v>
      </c>
      <c r="B123" s="23" t="s">
        <v>197</v>
      </c>
    </row>
    <row r="124" spans="1:2" x14ac:dyDescent="0.25">
      <c r="A124" s="23" t="s">
        <v>5</v>
      </c>
      <c r="B124" s="23" t="s">
        <v>198</v>
      </c>
    </row>
    <row r="125" spans="1:2" x14ac:dyDescent="0.25">
      <c r="A125" s="23" t="s">
        <v>5</v>
      </c>
      <c r="B125" s="23" t="s">
        <v>108</v>
      </c>
    </row>
    <row r="126" spans="1:2" x14ac:dyDescent="0.25">
      <c r="A126" s="23" t="s">
        <v>5</v>
      </c>
      <c r="B126" s="23" t="s">
        <v>199</v>
      </c>
    </row>
    <row r="127" spans="1:2" x14ac:dyDescent="0.25">
      <c r="A127" s="23" t="s">
        <v>5</v>
      </c>
      <c r="B127" s="23" t="s">
        <v>200</v>
      </c>
    </row>
    <row r="128" spans="1:2" x14ac:dyDescent="0.25">
      <c r="A128" s="23" t="s">
        <v>5</v>
      </c>
      <c r="B128" s="23" t="s">
        <v>201</v>
      </c>
    </row>
    <row r="129" spans="1:2" x14ac:dyDescent="0.25">
      <c r="A129" s="23" t="s">
        <v>5</v>
      </c>
      <c r="B129" s="23" t="s">
        <v>202</v>
      </c>
    </row>
    <row r="131" spans="1:2" x14ac:dyDescent="0.25">
      <c r="A131" s="23" t="s">
        <v>6</v>
      </c>
      <c r="B131" s="23" t="s">
        <v>203</v>
      </c>
    </row>
    <row r="132" spans="1:2" x14ac:dyDescent="0.25">
      <c r="A132" s="23" t="s">
        <v>6</v>
      </c>
      <c r="B132" s="23" t="s">
        <v>204</v>
      </c>
    </row>
    <row r="133" spans="1:2" x14ac:dyDescent="0.25">
      <c r="A133" s="23" t="s">
        <v>6</v>
      </c>
      <c r="B133" s="23" t="s">
        <v>205</v>
      </c>
    </row>
    <row r="134" spans="1:2" x14ac:dyDescent="0.25">
      <c r="A134" s="23" t="s">
        <v>6</v>
      </c>
      <c r="B134" s="23" t="s">
        <v>206</v>
      </c>
    </row>
    <row r="135" spans="1:2" x14ac:dyDescent="0.25">
      <c r="A135" s="23" t="s">
        <v>6</v>
      </c>
      <c r="B135" s="23" t="s">
        <v>207</v>
      </c>
    </row>
    <row r="136" spans="1:2" x14ac:dyDescent="0.25">
      <c r="A136" s="23" t="s">
        <v>6</v>
      </c>
      <c r="B136" s="23" t="s">
        <v>208</v>
      </c>
    </row>
    <row r="137" spans="1:2" x14ac:dyDescent="0.25">
      <c r="A137" s="23" t="s">
        <v>6</v>
      </c>
      <c r="B137" s="23" t="s">
        <v>209</v>
      </c>
    </row>
    <row r="138" spans="1:2" x14ac:dyDescent="0.25">
      <c r="A138" s="23" t="s">
        <v>6</v>
      </c>
      <c r="B138" s="23" t="s">
        <v>210</v>
      </c>
    </row>
    <row r="139" spans="1:2" x14ac:dyDescent="0.25">
      <c r="A139" s="23" t="s">
        <v>6</v>
      </c>
      <c r="B139" s="23" t="s">
        <v>211</v>
      </c>
    </row>
    <row r="140" spans="1:2" x14ac:dyDescent="0.25">
      <c r="A140" s="23" t="s">
        <v>6</v>
      </c>
      <c r="B140" s="23" t="s">
        <v>212</v>
      </c>
    </row>
    <row r="141" spans="1:2" x14ac:dyDescent="0.25">
      <c r="A141" s="23" t="s">
        <v>6</v>
      </c>
      <c r="B141" s="23" t="s">
        <v>213</v>
      </c>
    </row>
    <row r="142" spans="1:2" x14ac:dyDescent="0.25">
      <c r="A142" s="23" t="s">
        <v>6</v>
      </c>
      <c r="B142" s="23" t="s">
        <v>214</v>
      </c>
    </row>
    <row r="144" spans="1:2" x14ac:dyDescent="0.25">
      <c r="A144" s="23" t="s">
        <v>7</v>
      </c>
      <c r="B144" s="23" t="s">
        <v>215</v>
      </c>
    </row>
    <row r="145" spans="1:2" x14ac:dyDescent="0.25">
      <c r="A145" s="23" t="s">
        <v>7</v>
      </c>
      <c r="B145" s="23" t="s">
        <v>88</v>
      </c>
    </row>
    <row r="146" spans="1:2" x14ac:dyDescent="0.25">
      <c r="A146" s="23" t="s">
        <v>7</v>
      </c>
      <c r="B146" s="23" t="s">
        <v>216</v>
      </c>
    </row>
    <row r="147" spans="1:2" x14ac:dyDescent="0.25">
      <c r="A147" s="23" t="s">
        <v>7</v>
      </c>
      <c r="B147" s="23" t="s">
        <v>217</v>
      </c>
    </row>
    <row r="148" spans="1:2" x14ac:dyDescent="0.25">
      <c r="A148" s="23" t="s">
        <v>7</v>
      </c>
      <c r="B148" s="23" t="s">
        <v>218</v>
      </c>
    </row>
    <row r="149" spans="1:2" x14ac:dyDescent="0.25">
      <c r="A149" s="23" t="s">
        <v>7</v>
      </c>
      <c r="B149" s="23" t="s">
        <v>100</v>
      </c>
    </row>
    <row r="150" spans="1:2" x14ac:dyDescent="0.25">
      <c r="A150" s="23" t="s">
        <v>7</v>
      </c>
      <c r="B150" s="23" t="s">
        <v>219</v>
      </c>
    </row>
    <row r="151" spans="1:2" x14ac:dyDescent="0.25">
      <c r="A151" s="23" t="s">
        <v>7</v>
      </c>
      <c r="B151" s="23" t="s">
        <v>220</v>
      </c>
    </row>
    <row r="152" spans="1:2" x14ac:dyDescent="0.25">
      <c r="A152" s="23" t="s">
        <v>7</v>
      </c>
      <c r="B152" s="23" t="s">
        <v>221</v>
      </c>
    </row>
    <row r="154" spans="1:2" x14ac:dyDescent="0.25">
      <c r="A154" s="23" t="s">
        <v>8</v>
      </c>
      <c r="B154" s="23" t="s">
        <v>222</v>
      </c>
    </row>
    <row r="155" spans="1:2" x14ac:dyDescent="0.25">
      <c r="A155" s="23" t="s">
        <v>8</v>
      </c>
      <c r="B155" s="23" t="s">
        <v>223</v>
      </c>
    </row>
    <row r="156" spans="1:2" x14ac:dyDescent="0.25">
      <c r="A156" s="23" t="s">
        <v>8</v>
      </c>
      <c r="B156" s="23" t="s">
        <v>224</v>
      </c>
    </row>
    <row r="157" spans="1:2" x14ac:dyDescent="0.25">
      <c r="A157" s="23" t="s">
        <v>8</v>
      </c>
      <c r="B157" s="23" t="s">
        <v>225</v>
      </c>
    </row>
    <row r="158" spans="1:2" x14ac:dyDescent="0.25">
      <c r="A158" s="23" t="s">
        <v>8</v>
      </c>
      <c r="B158" s="23" t="s">
        <v>226</v>
      </c>
    </row>
    <row r="159" spans="1:2" x14ac:dyDescent="0.25">
      <c r="A159" s="23" t="s">
        <v>8</v>
      </c>
      <c r="B159" s="23" t="s">
        <v>227</v>
      </c>
    </row>
    <row r="160" spans="1:2" x14ac:dyDescent="0.25">
      <c r="A160" s="23" t="s">
        <v>8</v>
      </c>
      <c r="B160" s="23" t="s">
        <v>228</v>
      </c>
    </row>
    <row r="162" spans="1:2" x14ac:dyDescent="0.25">
      <c r="A162" s="23" t="s">
        <v>9</v>
      </c>
      <c r="B162" s="23" t="s">
        <v>184</v>
      </c>
    </row>
    <row r="163" spans="1:2" x14ac:dyDescent="0.25">
      <c r="A163" s="23" t="s">
        <v>9</v>
      </c>
      <c r="B163" s="23" t="s">
        <v>229</v>
      </c>
    </row>
    <row r="164" spans="1:2" x14ac:dyDescent="0.25">
      <c r="A164" s="23" t="s">
        <v>9</v>
      </c>
      <c r="B164" s="23" t="s">
        <v>230</v>
      </c>
    </row>
    <row r="165" spans="1:2" x14ac:dyDescent="0.25">
      <c r="A165" s="23" t="s">
        <v>9</v>
      </c>
      <c r="B165" s="23" t="s">
        <v>160</v>
      </c>
    </row>
    <row r="166" spans="1:2" x14ac:dyDescent="0.25">
      <c r="A166" s="23" t="s">
        <v>9</v>
      </c>
      <c r="B166" s="23" t="s">
        <v>231</v>
      </c>
    </row>
    <row r="168" spans="1:2" x14ac:dyDescent="0.25">
      <c r="A168" s="23" t="s">
        <v>10</v>
      </c>
      <c r="B168" s="23" t="s">
        <v>232</v>
      </c>
    </row>
    <row r="169" spans="1:2" x14ac:dyDescent="0.25">
      <c r="A169" s="23" t="s">
        <v>10</v>
      </c>
      <c r="B169" s="23" t="s">
        <v>233</v>
      </c>
    </row>
    <row r="170" spans="1:2" x14ac:dyDescent="0.25">
      <c r="A170" s="23" t="s">
        <v>10</v>
      </c>
      <c r="B170" s="23" t="s">
        <v>234</v>
      </c>
    </row>
    <row r="171" spans="1:2" x14ac:dyDescent="0.25">
      <c r="A171" s="23" t="s">
        <v>10</v>
      </c>
      <c r="B171" s="23" t="s">
        <v>235</v>
      </c>
    </row>
    <row r="172" spans="1:2" x14ac:dyDescent="0.25">
      <c r="A172" s="23" t="s">
        <v>10</v>
      </c>
      <c r="B172" s="23" t="s">
        <v>131</v>
      </c>
    </row>
    <row r="173" spans="1:2" x14ac:dyDescent="0.25">
      <c r="A173" s="23" t="s">
        <v>10</v>
      </c>
      <c r="B173" s="23" t="s">
        <v>236</v>
      </c>
    </row>
    <row r="174" spans="1:2" x14ac:dyDescent="0.25">
      <c r="A174" s="23" t="s">
        <v>10</v>
      </c>
      <c r="B174" s="23" t="s">
        <v>237</v>
      </c>
    </row>
    <row r="175" spans="1:2" x14ac:dyDescent="0.25">
      <c r="A175" s="23" t="s">
        <v>10</v>
      </c>
      <c r="B175" s="23" t="s">
        <v>238</v>
      </c>
    </row>
    <row r="176" spans="1:2" x14ac:dyDescent="0.25">
      <c r="A176" s="23" t="s">
        <v>10</v>
      </c>
      <c r="B176" s="23" t="s">
        <v>239</v>
      </c>
    </row>
    <row r="177" spans="1:2" x14ac:dyDescent="0.25">
      <c r="A177" s="23" t="s">
        <v>10</v>
      </c>
      <c r="B177" s="23" t="s">
        <v>240</v>
      </c>
    </row>
    <row r="179" spans="1:2" x14ac:dyDescent="0.25">
      <c r="A179" s="23" t="s">
        <v>11</v>
      </c>
      <c r="B179" s="23" t="s">
        <v>177</v>
      </c>
    </row>
    <row r="180" spans="1:2" x14ac:dyDescent="0.25">
      <c r="A180" s="23" t="s">
        <v>11</v>
      </c>
      <c r="B180" s="23" t="s">
        <v>241</v>
      </c>
    </row>
    <row r="181" spans="1:2" x14ac:dyDescent="0.25">
      <c r="A181" s="23" t="s">
        <v>11</v>
      </c>
      <c r="B181" s="23" t="s">
        <v>242</v>
      </c>
    </row>
    <row r="182" spans="1:2" x14ac:dyDescent="0.25">
      <c r="A182" s="23" t="s">
        <v>11</v>
      </c>
      <c r="B182" s="23" t="s">
        <v>243</v>
      </c>
    </row>
    <row r="183" spans="1:2" x14ac:dyDescent="0.25">
      <c r="A183" s="23" t="s">
        <v>11</v>
      </c>
      <c r="B183" s="23" t="s">
        <v>244</v>
      </c>
    </row>
    <row r="184" spans="1:2" x14ac:dyDescent="0.25">
      <c r="A184" s="23" t="s">
        <v>11</v>
      </c>
      <c r="B184" s="23" t="s">
        <v>245</v>
      </c>
    </row>
    <row r="185" spans="1:2" x14ac:dyDescent="0.25">
      <c r="A185" s="23" t="s">
        <v>11</v>
      </c>
      <c r="B185" s="23" t="s">
        <v>246</v>
      </c>
    </row>
    <row r="186" spans="1:2" x14ac:dyDescent="0.25">
      <c r="A186" s="23" t="s">
        <v>11</v>
      </c>
      <c r="B186" s="23" t="s">
        <v>247</v>
      </c>
    </row>
    <row r="187" spans="1:2" x14ac:dyDescent="0.25">
      <c r="A187" s="23" t="s">
        <v>11</v>
      </c>
      <c r="B187" s="23" t="s">
        <v>248</v>
      </c>
    </row>
    <row r="188" spans="1:2" x14ac:dyDescent="0.25">
      <c r="A188" s="23" t="s">
        <v>11</v>
      </c>
      <c r="B188" s="23" t="s">
        <v>249</v>
      </c>
    </row>
    <row r="189" spans="1:2" x14ac:dyDescent="0.25">
      <c r="A189" s="23" t="s">
        <v>11</v>
      </c>
      <c r="B189" s="23" t="s">
        <v>250</v>
      </c>
    </row>
    <row r="190" spans="1:2" x14ac:dyDescent="0.25">
      <c r="A190" s="23" t="s">
        <v>11</v>
      </c>
      <c r="B190" s="23" t="s">
        <v>251</v>
      </c>
    </row>
    <row r="191" spans="1:2" x14ac:dyDescent="0.25">
      <c r="A191" s="23" t="s">
        <v>11</v>
      </c>
      <c r="B191" s="23" t="s">
        <v>219</v>
      </c>
    </row>
    <row r="192" spans="1:2" x14ac:dyDescent="0.25">
      <c r="A192" s="23" t="s">
        <v>11</v>
      </c>
      <c r="B192" s="23" t="s">
        <v>252</v>
      </c>
    </row>
    <row r="193" spans="1:2" x14ac:dyDescent="0.25">
      <c r="A193" s="23" t="s">
        <v>11</v>
      </c>
      <c r="B193" s="23" t="s">
        <v>253</v>
      </c>
    </row>
    <row r="194" spans="1:2" x14ac:dyDescent="0.25">
      <c r="A194" s="23" t="s">
        <v>11</v>
      </c>
      <c r="B194" s="23" t="s">
        <v>254</v>
      </c>
    </row>
    <row r="195" spans="1:2" x14ac:dyDescent="0.25">
      <c r="A195" s="23" t="s">
        <v>11</v>
      </c>
      <c r="B195" s="23" t="s">
        <v>255</v>
      </c>
    </row>
    <row r="197" spans="1:2" x14ac:dyDescent="0.25">
      <c r="A197" s="23" t="s">
        <v>12</v>
      </c>
      <c r="B197" s="23" t="s">
        <v>256</v>
      </c>
    </row>
    <row r="198" spans="1:2" x14ac:dyDescent="0.25">
      <c r="A198" s="23" t="s">
        <v>12</v>
      </c>
      <c r="B198" s="23" t="s">
        <v>257</v>
      </c>
    </row>
    <row r="199" spans="1:2" x14ac:dyDescent="0.25">
      <c r="A199" s="23" t="s">
        <v>12</v>
      </c>
      <c r="B199" s="23" t="s">
        <v>258</v>
      </c>
    </row>
    <row r="200" spans="1:2" x14ac:dyDescent="0.25">
      <c r="A200" s="23" t="s">
        <v>12</v>
      </c>
      <c r="B200" s="23" t="s">
        <v>259</v>
      </c>
    </row>
    <row r="201" spans="1:2" x14ac:dyDescent="0.25">
      <c r="A201" s="23" t="s">
        <v>12</v>
      </c>
      <c r="B201" s="23" t="s">
        <v>169</v>
      </c>
    </row>
    <row r="202" spans="1:2" x14ac:dyDescent="0.25">
      <c r="A202" s="23" t="s">
        <v>12</v>
      </c>
      <c r="B202" s="23" t="s">
        <v>260</v>
      </c>
    </row>
    <row r="204" spans="1:2" x14ac:dyDescent="0.25">
      <c r="A204" s="23" t="s">
        <v>13</v>
      </c>
      <c r="B204" s="23" t="s">
        <v>261</v>
      </c>
    </row>
    <row r="205" spans="1:2" x14ac:dyDescent="0.25">
      <c r="A205" s="23" t="s">
        <v>13</v>
      </c>
      <c r="B205" s="23" t="s">
        <v>223</v>
      </c>
    </row>
    <row r="206" spans="1:2" x14ac:dyDescent="0.25">
      <c r="A206" s="23" t="s">
        <v>13</v>
      </c>
      <c r="B206" s="23" t="s">
        <v>122</v>
      </c>
    </row>
    <row r="207" spans="1:2" x14ac:dyDescent="0.25">
      <c r="A207" s="23" t="s">
        <v>13</v>
      </c>
      <c r="B207" s="23" t="s">
        <v>262</v>
      </c>
    </row>
    <row r="208" spans="1:2" x14ac:dyDescent="0.25">
      <c r="A208" s="23" t="s">
        <v>13</v>
      </c>
      <c r="B208" s="23" t="s">
        <v>263</v>
      </c>
    </row>
    <row r="209" spans="1:2" x14ac:dyDescent="0.25">
      <c r="A209" s="23" t="s">
        <v>13</v>
      </c>
      <c r="B209" s="23" t="s">
        <v>245</v>
      </c>
    </row>
    <row r="210" spans="1:2" x14ac:dyDescent="0.25">
      <c r="A210" s="23" t="s">
        <v>13</v>
      </c>
      <c r="B210" s="23" t="s">
        <v>184</v>
      </c>
    </row>
    <row r="211" spans="1:2" x14ac:dyDescent="0.25">
      <c r="A211" s="23" t="s">
        <v>13</v>
      </c>
      <c r="B211" s="23" t="s">
        <v>264</v>
      </c>
    </row>
    <row r="212" spans="1:2" x14ac:dyDescent="0.25">
      <c r="A212" s="23" t="s">
        <v>13</v>
      </c>
      <c r="B212" s="23" t="s">
        <v>265</v>
      </c>
    </row>
    <row r="213" spans="1:2" x14ac:dyDescent="0.25">
      <c r="A213" s="23" t="s">
        <v>13</v>
      </c>
      <c r="B213" s="23" t="s">
        <v>186</v>
      </c>
    </row>
    <row r="214" spans="1:2" x14ac:dyDescent="0.25">
      <c r="A214" s="23" t="s">
        <v>13</v>
      </c>
      <c r="B214" s="23" t="s">
        <v>266</v>
      </c>
    </row>
    <row r="215" spans="1:2" x14ac:dyDescent="0.25">
      <c r="A215" s="23" t="s">
        <v>13</v>
      </c>
      <c r="B215" s="23" t="s">
        <v>267</v>
      </c>
    </row>
    <row r="216" spans="1:2" x14ac:dyDescent="0.25">
      <c r="A216" s="23" t="s">
        <v>13</v>
      </c>
      <c r="B216" s="23" t="s">
        <v>268</v>
      </c>
    </row>
    <row r="217" spans="1:2" x14ac:dyDescent="0.25">
      <c r="A217" s="23" t="s">
        <v>13</v>
      </c>
      <c r="B217" s="23" t="s">
        <v>98</v>
      </c>
    </row>
    <row r="218" spans="1:2" x14ac:dyDescent="0.25">
      <c r="A218" s="23" t="s">
        <v>13</v>
      </c>
      <c r="B218" s="23" t="s">
        <v>269</v>
      </c>
    </row>
    <row r="219" spans="1:2" x14ac:dyDescent="0.25">
      <c r="A219" s="23" t="s">
        <v>13</v>
      </c>
      <c r="B219" s="23" t="s">
        <v>100</v>
      </c>
    </row>
    <row r="220" spans="1:2" x14ac:dyDescent="0.25">
      <c r="A220" s="23" t="s">
        <v>13</v>
      </c>
      <c r="B220" s="23" t="s">
        <v>270</v>
      </c>
    </row>
    <row r="221" spans="1:2" x14ac:dyDescent="0.25">
      <c r="A221" s="23" t="s">
        <v>13</v>
      </c>
      <c r="B221" s="23" t="s">
        <v>271</v>
      </c>
    </row>
    <row r="222" spans="1:2" x14ac:dyDescent="0.25">
      <c r="A222" s="23" t="s">
        <v>13</v>
      </c>
      <c r="B222" s="23" t="s">
        <v>272</v>
      </c>
    </row>
    <row r="223" spans="1:2" x14ac:dyDescent="0.25">
      <c r="A223" s="23" t="s">
        <v>13</v>
      </c>
      <c r="B223" s="23" t="s">
        <v>273</v>
      </c>
    </row>
    <row r="224" spans="1:2" x14ac:dyDescent="0.25">
      <c r="A224" s="23" t="s">
        <v>13</v>
      </c>
      <c r="B224" s="23" t="s">
        <v>250</v>
      </c>
    </row>
    <row r="225" spans="1:2" x14ac:dyDescent="0.25">
      <c r="A225" s="23" t="s">
        <v>13</v>
      </c>
      <c r="B225" s="23" t="s">
        <v>161</v>
      </c>
    </row>
    <row r="226" spans="1:2" x14ac:dyDescent="0.25">
      <c r="A226" s="23" t="s">
        <v>13</v>
      </c>
      <c r="B226" s="23" t="s">
        <v>274</v>
      </c>
    </row>
    <row r="227" spans="1:2" x14ac:dyDescent="0.25">
      <c r="A227" s="23" t="s">
        <v>13</v>
      </c>
      <c r="B227" s="23" t="s">
        <v>130</v>
      </c>
    </row>
    <row r="228" spans="1:2" x14ac:dyDescent="0.25">
      <c r="A228" s="23" t="s">
        <v>13</v>
      </c>
      <c r="B228" s="23" t="s">
        <v>275</v>
      </c>
    </row>
    <row r="229" spans="1:2" x14ac:dyDescent="0.25">
      <c r="A229" s="23" t="s">
        <v>13</v>
      </c>
      <c r="B229" s="23" t="s">
        <v>276</v>
      </c>
    </row>
    <row r="230" spans="1:2" x14ac:dyDescent="0.25">
      <c r="A230" s="23" t="s">
        <v>13</v>
      </c>
      <c r="B230" s="23" t="s">
        <v>107</v>
      </c>
    </row>
    <row r="231" spans="1:2" x14ac:dyDescent="0.25">
      <c r="A231" s="23" t="s">
        <v>13</v>
      </c>
      <c r="B231" s="23" t="s">
        <v>277</v>
      </c>
    </row>
    <row r="232" spans="1:2" x14ac:dyDescent="0.25">
      <c r="A232" s="23" t="s">
        <v>13</v>
      </c>
      <c r="B232" s="23" t="s">
        <v>278</v>
      </c>
    </row>
    <row r="233" spans="1:2" x14ac:dyDescent="0.25">
      <c r="A233" s="23" t="s">
        <v>13</v>
      </c>
      <c r="B233" s="23" t="s">
        <v>279</v>
      </c>
    </row>
    <row r="234" spans="1:2" x14ac:dyDescent="0.25">
      <c r="A234" s="23" t="s">
        <v>13</v>
      </c>
      <c r="B234" s="23" t="s">
        <v>280</v>
      </c>
    </row>
    <row r="235" spans="1:2" x14ac:dyDescent="0.25">
      <c r="A235" s="23" t="s">
        <v>13</v>
      </c>
      <c r="B235" s="23" t="s">
        <v>281</v>
      </c>
    </row>
    <row r="236" spans="1:2" x14ac:dyDescent="0.25">
      <c r="A236" s="23" t="s">
        <v>13</v>
      </c>
      <c r="B236" s="23" t="s">
        <v>282</v>
      </c>
    </row>
    <row r="237" spans="1:2" x14ac:dyDescent="0.25">
      <c r="A237" s="23" t="s">
        <v>13</v>
      </c>
      <c r="B237" s="23" t="s">
        <v>283</v>
      </c>
    </row>
    <row r="239" spans="1:2" x14ac:dyDescent="0.25">
      <c r="A239" s="23" t="s">
        <v>14</v>
      </c>
      <c r="B239" s="23" t="s">
        <v>284</v>
      </c>
    </row>
    <row r="240" spans="1:2" x14ac:dyDescent="0.25">
      <c r="A240" s="23" t="s">
        <v>14</v>
      </c>
      <c r="B240" s="23" t="s">
        <v>285</v>
      </c>
    </row>
    <row r="241" spans="1:2" x14ac:dyDescent="0.25">
      <c r="A241" s="23" t="s">
        <v>14</v>
      </c>
      <c r="B241" s="23" t="s">
        <v>88</v>
      </c>
    </row>
    <row r="242" spans="1:2" x14ac:dyDescent="0.25">
      <c r="A242" s="23" t="s">
        <v>14</v>
      </c>
      <c r="B242" s="23" t="s">
        <v>286</v>
      </c>
    </row>
    <row r="243" spans="1:2" x14ac:dyDescent="0.25">
      <c r="A243" s="23" t="s">
        <v>14</v>
      </c>
      <c r="B243" s="23" t="s">
        <v>287</v>
      </c>
    </row>
    <row r="244" spans="1:2" x14ac:dyDescent="0.25">
      <c r="A244" s="23" t="s">
        <v>14</v>
      </c>
      <c r="B244" s="23" t="s">
        <v>112</v>
      </c>
    </row>
    <row r="245" spans="1:2" x14ac:dyDescent="0.25">
      <c r="A245" s="23" t="s">
        <v>14</v>
      </c>
      <c r="B245" s="23" t="s">
        <v>288</v>
      </c>
    </row>
    <row r="246" spans="1:2" x14ac:dyDescent="0.25">
      <c r="A246" s="23" t="s">
        <v>14</v>
      </c>
      <c r="B246" s="23" t="s">
        <v>289</v>
      </c>
    </row>
    <row r="247" spans="1:2" x14ac:dyDescent="0.25">
      <c r="A247" s="23" t="s">
        <v>14</v>
      </c>
      <c r="B247" s="23" t="s">
        <v>290</v>
      </c>
    </row>
    <row r="248" spans="1:2" x14ac:dyDescent="0.25">
      <c r="A248" s="23" t="s">
        <v>14</v>
      </c>
      <c r="B248" s="23" t="s">
        <v>291</v>
      </c>
    </row>
    <row r="249" spans="1:2" x14ac:dyDescent="0.25">
      <c r="A249" s="23" t="s">
        <v>14</v>
      </c>
      <c r="B249" s="23" t="s">
        <v>292</v>
      </c>
    </row>
    <row r="250" spans="1:2" x14ac:dyDescent="0.25">
      <c r="A250" s="23" t="s">
        <v>14</v>
      </c>
      <c r="B250" s="23" t="s">
        <v>232</v>
      </c>
    </row>
    <row r="251" spans="1:2" x14ac:dyDescent="0.25">
      <c r="A251" s="23" t="s">
        <v>14</v>
      </c>
      <c r="B251" s="23" t="s">
        <v>293</v>
      </c>
    </row>
    <row r="252" spans="1:2" x14ac:dyDescent="0.25">
      <c r="A252" s="23" t="s">
        <v>14</v>
      </c>
      <c r="B252" s="23" t="s">
        <v>294</v>
      </c>
    </row>
    <row r="253" spans="1:2" x14ac:dyDescent="0.25">
      <c r="A253" s="23" t="s">
        <v>14</v>
      </c>
      <c r="B253" s="23" t="s">
        <v>295</v>
      </c>
    </row>
    <row r="254" spans="1:2" x14ac:dyDescent="0.25">
      <c r="A254" s="23" t="s">
        <v>14</v>
      </c>
      <c r="B254" s="23" t="s">
        <v>296</v>
      </c>
    </row>
    <row r="255" spans="1:2" x14ac:dyDescent="0.25">
      <c r="A255" s="23" t="s">
        <v>14</v>
      </c>
      <c r="B255" s="23" t="s">
        <v>100</v>
      </c>
    </row>
    <row r="256" spans="1:2" x14ac:dyDescent="0.25">
      <c r="A256" s="23" t="s">
        <v>14</v>
      </c>
      <c r="B256" s="23" t="s">
        <v>297</v>
      </c>
    </row>
    <row r="257" spans="1:2" x14ac:dyDescent="0.25">
      <c r="A257" s="23" t="s">
        <v>14</v>
      </c>
      <c r="B257" s="23" t="s">
        <v>298</v>
      </c>
    </row>
    <row r="258" spans="1:2" x14ac:dyDescent="0.25">
      <c r="A258" s="23" t="s">
        <v>14</v>
      </c>
      <c r="B258" s="23" t="s">
        <v>299</v>
      </c>
    </row>
    <row r="259" spans="1:2" x14ac:dyDescent="0.25">
      <c r="A259" s="23" t="s">
        <v>14</v>
      </c>
      <c r="B259" s="23" t="s">
        <v>300</v>
      </c>
    </row>
    <row r="260" spans="1:2" x14ac:dyDescent="0.25">
      <c r="A260" s="23" t="s">
        <v>14</v>
      </c>
      <c r="B260" s="23" t="s">
        <v>301</v>
      </c>
    </row>
    <row r="261" spans="1:2" x14ac:dyDescent="0.25">
      <c r="A261" s="23" t="s">
        <v>14</v>
      </c>
      <c r="B261" s="23" t="s">
        <v>302</v>
      </c>
    </row>
    <row r="262" spans="1:2" x14ac:dyDescent="0.25">
      <c r="A262" s="23" t="s">
        <v>14</v>
      </c>
      <c r="B262" s="23" t="s">
        <v>303</v>
      </c>
    </row>
    <row r="263" spans="1:2" x14ac:dyDescent="0.25">
      <c r="A263" s="23" t="s">
        <v>14</v>
      </c>
      <c r="B263" s="23" t="s">
        <v>304</v>
      </c>
    </row>
    <row r="264" spans="1:2" x14ac:dyDescent="0.25">
      <c r="A264" s="23" t="s">
        <v>14</v>
      </c>
      <c r="B264" s="23" t="s">
        <v>305</v>
      </c>
    </row>
    <row r="265" spans="1:2" x14ac:dyDescent="0.25">
      <c r="A265" s="23" t="s">
        <v>14</v>
      </c>
      <c r="B265" s="23" t="s">
        <v>306</v>
      </c>
    </row>
    <row r="266" spans="1:2" x14ac:dyDescent="0.25">
      <c r="A266" s="23" t="s">
        <v>14</v>
      </c>
      <c r="B266" s="23" t="s">
        <v>168</v>
      </c>
    </row>
    <row r="267" spans="1:2" x14ac:dyDescent="0.25">
      <c r="A267" s="23" t="s">
        <v>14</v>
      </c>
      <c r="B267" s="23" t="s">
        <v>307</v>
      </c>
    </row>
    <row r="268" spans="1:2" x14ac:dyDescent="0.25">
      <c r="A268" s="23" t="s">
        <v>14</v>
      </c>
      <c r="B268" s="23" t="s">
        <v>308</v>
      </c>
    </row>
    <row r="269" spans="1:2" x14ac:dyDescent="0.25">
      <c r="A269" s="23" t="s">
        <v>14</v>
      </c>
      <c r="B269" s="23" t="s">
        <v>134</v>
      </c>
    </row>
    <row r="270" spans="1:2" x14ac:dyDescent="0.25">
      <c r="A270" s="23" t="s">
        <v>14</v>
      </c>
      <c r="B270" s="23" t="s">
        <v>309</v>
      </c>
    </row>
    <row r="271" spans="1:2" x14ac:dyDescent="0.25">
      <c r="A271" s="23" t="s">
        <v>14</v>
      </c>
      <c r="B271" s="23" t="s">
        <v>310</v>
      </c>
    </row>
    <row r="272" spans="1:2" x14ac:dyDescent="0.25">
      <c r="A272" s="23" t="s">
        <v>14</v>
      </c>
      <c r="B272" s="23" t="s">
        <v>311</v>
      </c>
    </row>
    <row r="273" spans="1:2" x14ac:dyDescent="0.25">
      <c r="A273" s="23" t="s">
        <v>14</v>
      </c>
      <c r="B273" s="23" t="s">
        <v>312</v>
      </c>
    </row>
    <row r="274" spans="1:2" x14ac:dyDescent="0.25">
      <c r="A274" s="23" t="s">
        <v>14</v>
      </c>
      <c r="B274" s="23" t="s">
        <v>313</v>
      </c>
    </row>
    <row r="275" spans="1:2" x14ac:dyDescent="0.25">
      <c r="A275" s="23" t="s">
        <v>14</v>
      </c>
      <c r="B275" s="23" t="s">
        <v>314</v>
      </c>
    </row>
    <row r="276" spans="1:2" x14ac:dyDescent="0.25">
      <c r="A276" s="23" t="s">
        <v>14</v>
      </c>
      <c r="B276" s="23" t="s">
        <v>315</v>
      </c>
    </row>
    <row r="278" spans="1:2" x14ac:dyDescent="0.25">
      <c r="A278" s="23" t="s">
        <v>15</v>
      </c>
      <c r="B278" s="23" t="s">
        <v>88</v>
      </c>
    </row>
    <row r="279" spans="1:2" x14ac:dyDescent="0.25">
      <c r="A279" s="23" t="s">
        <v>15</v>
      </c>
      <c r="B279" s="23" t="s">
        <v>316</v>
      </c>
    </row>
    <row r="280" spans="1:2" x14ac:dyDescent="0.25">
      <c r="A280" s="23" t="s">
        <v>15</v>
      </c>
      <c r="B280" s="23" t="s">
        <v>317</v>
      </c>
    </row>
    <row r="281" spans="1:2" x14ac:dyDescent="0.25">
      <c r="A281" s="23" t="s">
        <v>15</v>
      </c>
      <c r="B281" s="23" t="s">
        <v>318</v>
      </c>
    </row>
    <row r="282" spans="1:2" x14ac:dyDescent="0.25">
      <c r="A282" s="23" t="s">
        <v>15</v>
      </c>
      <c r="B282" s="23" t="s">
        <v>319</v>
      </c>
    </row>
    <row r="283" spans="1:2" x14ac:dyDescent="0.25">
      <c r="A283" s="23" t="s">
        <v>15</v>
      </c>
      <c r="B283" s="23" t="s">
        <v>320</v>
      </c>
    </row>
    <row r="284" spans="1:2" x14ac:dyDescent="0.25">
      <c r="A284" s="23" t="s">
        <v>15</v>
      </c>
      <c r="B284" s="23" t="s">
        <v>321</v>
      </c>
    </row>
    <row r="285" spans="1:2" x14ac:dyDescent="0.25">
      <c r="A285" s="23" t="s">
        <v>15</v>
      </c>
      <c r="B285" s="23" t="s">
        <v>322</v>
      </c>
    </row>
    <row r="286" spans="1:2" x14ac:dyDescent="0.25">
      <c r="A286" s="23" t="s">
        <v>15</v>
      </c>
      <c r="B286" s="23" t="s">
        <v>323</v>
      </c>
    </row>
    <row r="287" spans="1:2" x14ac:dyDescent="0.25">
      <c r="A287" s="23" t="s">
        <v>15</v>
      </c>
      <c r="B287" s="23" t="s">
        <v>324</v>
      </c>
    </row>
    <row r="288" spans="1:2" x14ac:dyDescent="0.25">
      <c r="A288" s="23" t="s">
        <v>15</v>
      </c>
      <c r="B288" s="23" t="s">
        <v>325</v>
      </c>
    </row>
    <row r="289" spans="1:2" x14ac:dyDescent="0.25">
      <c r="A289" s="23" t="s">
        <v>15</v>
      </c>
      <c r="B289" s="23" t="s">
        <v>153</v>
      </c>
    </row>
    <row r="290" spans="1:2" x14ac:dyDescent="0.25">
      <c r="A290" s="23" t="s">
        <v>15</v>
      </c>
      <c r="B290" s="23" t="s">
        <v>326</v>
      </c>
    </row>
    <row r="291" spans="1:2" x14ac:dyDescent="0.25">
      <c r="A291" s="23" t="s">
        <v>15</v>
      </c>
      <c r="B291" s="23" t="s">
        <v>327</v>
      </c>
    </row>
    <row r="292" spans="1:2" x14ac:dyDescent="0.25">
      <c r="A292" s="23" t="s">
        <v>15</v>
      </c>
      <c r="B292" s="23" t="s">
        <v>328</v>
      </c>
    </row>
    <row r="293" spans="1:2" x14ac:dyDescent="0.25">
      <c r="A293" s="23" t="s">
        <v>15</v>
      </c>
      <c r="B293" s="23" t="s">
        <v>329</v>
      </c>
    </row>
    <row r="294" spans="1:2" x14ac:dyDescent="0.25">
      <c r="A294" s="23" t="s">
        <v>15</v>
      </c>
      <c r="B294" s="23" t="s">
        <v>330</v>
      </c>
    </row>
    <row r="295" spans="1:2" x14ac:dyDescent="0.25">
      <c r="A295" s="23" t="s">
        <v>15</v>
      </c>
      <c r="B295" s="23" t="s">
        <v>331</v>
      </c>
    </row>
    <row r="296" spans="1:2" x14ac:dyDescent="0.25">
      <c r="A296" s="23" t="s">
        <v>15</v>
      </c>
      <c r="B296" s="23" t="s">
        <v>332</v>
      </c>
    </row>
    <row r="297" spans="1:2" x14ac:dyDescent="0.25">
      <c r="A297" s="23" t="s">
        <v>15</v>
      </c>
      <c r="B297" s="23" t="s">
        <v>333</v>
      </c>
    </row>
    <row r="298" spans="1:2" x14ac:dyDescent="0.25">
      <c r="A298" s="23" t="s">
        <v>15</v>
      </c>
      <c r="B298" s="23" t="s">
        <v>334</v>
      </c>
    </row>
    <row r="299" spans="1:2" x14ac:dyDescent="0.25">
      <c r="A299" s="23" t="s">
        <v>15</v>
      </c>
      <c r="B299" s="23" t="s">
        <v>335</v>
      </c>
    </row>
    <row r="300" spans="1:2" x14ac:dyDescent="0.25">
      <c r="A300" s="23" t="s">
        <v>15</v>
      </c>
      <c r="B300" s="23" t="s">
        <v>336</v>
      </c>
    </row>
    <row r="301" spans="1:2" x14ac:dyDescent="0.25">
      <c r="A301" s="23" t="s">
        <v>15</v>
      </c>
      <c r="B301" s="23" t="s">
        <v>337</v>
      </c>
    </row>
    <row r="302" spans="1:2" x14ac:dyDescent="0.25">
      <c r="A302" s="23" t="s">
        <v>15</v>
      </c>
      <c r="B302" s="23" t="s">
        <v>338</v>
      </c>
    </row>
    <row r="303" spans="1:2" x14ac:dyDescent="0.25">
      <c r="A303" s="23" t="s">
        <v>15</v>
      </c>
      <c r="B303" s="23" t="s">
        <v>339</v>
      </c>
    </row>
    <row r="304" spans="1:2" x14ac:dyDescent="0.25">
      <c r="A304" s="23" t="s">
        <v>15</v>
      </c>
      <c r="B304" s="23" t="s">
        <v>340</v>
      </c>
    </row>
    <row r="305" spans="1:2" x14ac:dyDescent="0.25">
      <c r="A305" s="23" t="s">
        <v>15</v>
      </c>
      <c r="B305" s="23" t="s">
        <v>341</v>
      </c>
    </row>
    <row r="306" spans="1:2" x14ac:dyDescent="0.25">
      <c r="A306" s="23" t="s">
        <v>15</v>
      </c>
      <c r="B306" s="23" t="s">
        <v>342</v>
      </c>
    </row>
    <row r="307" spans="1:2" x14ac:dyDescent="0.25">
      <c r="A307" s="23" t="s">
        <v>15</v>
      </c>
      <c r="B307" s="23" t="s">
        <v>343</v>
      </c>
    </row>
    <row r="308" spans="1:2" x14ac:dyDescent="0.25">
      <c r="A308" s="23" t="s">
        <v>15</v>
      </c>
      <c r="B308" s="23" t="s">
        <v>344</v>
      </c>
    </row>
    <row r="309" spans="1:2" x14ac:dyDescent="0.25">
      <c r="A309" s="23" t="s">
        <v>15</v>
      </c>
      <c r="B309" s="23" t="s">
        <v>345</v>
      </c>
    </row>
    <row r="311" spans="1:2" x14ac:dyDescent="0.25">
      <c r="A311" s="23" t="s">
        <v>16</v>
      </c>
      <c r="B311" s="23" t="s">
        <v>346</v>
      </c>
    </row>
    <row r="312" spans="1:2" x14ac:dyDescent="0.25">
      <c r="A312" s="23" t="s">
        <v>16</v>
      </c>
      <c r="B312" s="23" t="s">
        <v>210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pageSetUpPr fitToPage="1"/>
  </sheetPr>
  <dimension ref="A1:WXB48"/>
  <sheetViews>
    <sheetView showGridLines="0" showZeros="0" zoomScale="90" zoomScaleNormal="90" workbookViewId="0">
      <selection activeCell="B30" sqref="B30"/>
    </sheetView>
  </sheetViews>
  <sheetFormatPr defaultColWidth="0" defaultRowHeight="12.75" x14ac:dyDescent="0.2"/>
  <cols>
    <col min="1" max="1" width="2.85546875" style="44" customWidth="1"/>
    <col min="2" max="2" width="47.7109375" style="44" customWidth="1"/>
    <col min="3" max="3" width="15.28515625" style="44" bestFit="1" customWidth="1"/>
    <col min="4" max="4" width="11.28515625" style="44" customWidth="1"/>
    <col min="5" max="5" width="86.140625" style="44" customWidth="1"/>
    <col min="6" max="6" width="35.5703125" style="44" bestFit="1" customWidth="1"/>
    <col min="7" max="7" width="11" style="44" bestFit="1" customWidth="1"/>
    <col min="8" max="8" width="20.7109375" style="44" bestFit="1" customWidth="1"/>
    <col min="9" max="9" width="16.42578125" style="44" customWidth="1"/>
    <col min="10" max="10" width="13.28515625" style="44" bestFit="1" customWidth="1"/>
    <col min="11" max="11" width="11.85546875" style="44" customWidth="1"/>
    <col min="12" max="12" width="12" style="44" bestFit="1" customWidth="1"/>
    <col min="13" max="15" width="14.140625" style="44" customWidth="1"/>
    <col min="16" max="16" width="12.140625" style="44" bestFit="1" customWidth="1"/>
    <col min="17" max="17" width="15.140625" style="44" bestFit="1" customWidth="1"/>
    <col min="18" max="18" width="12.28515625" style="44" customWidth="1"/>
    <col min="19" max="19" width="11.85546875" style="131" bestFit="1" customWidth="1"/>
    <col min="20" max="20" width="11.85546875" style="44" hidden="1" customWidth="1"/>
    <col min="21" max="21" width="10" style="261" hidden="1" customWidth="1"/>
    <col min="22" max="22" width="22.140625" style="44" customWidth="1"/>
    <col min="23" max="23" width="11.42578125" style="44" customWidth="1"/>
    <col min="24" max="27" width="11.42578125" style="44" hidden="1"/>
    <col min="28" max="28" width="7.140625" style="44" hidden="1"/>
    <col min="29" max="29" width="7.7109375" style="44" hidden="1"/>
    <col min="30" max="30" width="5.85546875" style="44" hidden="1"/>
    <col min="31" max="31" width="10.42578125" style="44" hidden="1"/>
    <col min="32" max="32" width="24.5703125" style="44" hidden="1"/>
    <col min="33" max="33" width="26.5703125" style="44" hidden="1"/>
    <col min="34" max="34" width="14.42578125" style="44" hidden="1"/>
    <col min="35" max="35" width="16.140625" style="44" hidden="1"/>
    <col min="36" max="36" width="17.42578125" style="44" hidden="1"/>
    <col min="37" max="37" width="23.42578125" style="44" hidden="1"/>
    <col min="38" max="38" width="19.85546875" style="44" hidden="1"/>
    <col min="39" max="39" width="13.7109375" style="44" hidden="1"/>
    <col min="40" max="40" width="15.42578125" style="44" hidden="1"/>
    <col min="41" max="257" width="11.42578125" style="44" hidden="1"/>
    <col min="258" max="258" width="2.85546875" style="44" hidden="1"/>
    <col min="259" max="259" width="27.42578125" style="44" hidden="1"/>
    <col min="260" max="260" width="6.5703125" style="44" hidden="1"/>
    <col min="261" max="261" width="9.28515625" style="44" hidden="1"/>
    <col min="262" max="262" width="8" style="44" hidden="1"/>
    <col min="263" max="263" width="12.140625" style="44" hidden="1"/>
    <col min="264" max="264" width="11" style="44" hidden="1"/>
    <col min="265" max="265" width="23.42578125" style="44" hidden="1"/>
    <col min="266" max="266" width="12.5703125" style="44" hidden="1"/>
    <col min="267" max="267" width="12.7109375" style="44" hidden="1"/>
    <col min="268" max="268" width="12.5703125" style="44" hidden="1"/>
    <col min="269" max="269" width="12.7109375" style="44" hidden="1"/>
    <col min="270" max="270" width="10" style="44" hidden="1"/>
    <col min="271" max="271" width="23.28515625" style="44" hidden="1"/>
    <col min="272" max="272" width="11.85546875" style="44" hidden="1"/>
    <col min="273" max="273" width="9.7109375" style="44" hidden="1"/>
    <col min="274" max="274" width="7" style="44" hidden="1"/>
    <col min="275" max="276" width="18.7109375" style="44" hidden="1"/>
    <col min="277" max="282" width="11.42578125" style="44" hidden="1"/>
    <col min="283" max="283" width="7.140625" style="44" hidden="1"/>
    <col min="284" max="284" width="8" style="44" hidden="1"/>
    <col min="285" max="285" width="5.85546875" style="44" hidden="1"/>
    <col min="286" max="286" width="10.42578125" style="44" hidden="1"/>
    <col min="287" max="287" width="24.5703125" style="44" hidden="1"/>
    <col min="288" max="288" width="26.5703125" style="44" hidden="1"/>
    <col min="289" max="289" width="14.140625" style="44" hidden="1"/>
    <col min="290" max="290" width="16" style="44" hidden="1"/>
    <col min="291" max="294" width="11.42578125" style="44" hidden="1"/>
    <col min="295" max="295" width="13.7109375" style="44" hidden="1"/>
    <col min="296" max="296" width="15.42578125" style="44" hidden="1"/>
    <col min="297" max="513" width="11.42578125" style="44" hidden="1"/>
    <col min="514" max="514" width="2.85546875" style="44" hidden="1"/>
    <col min="515" max="515" width="27.42578125" style="44" hidden="1"/>
    <col min="516" max="516" width="6.5703125" style="44" hidden="1"/>
    <col min="517" max="517" width="9.28515625" style="44" hidden="1"/>
    <col min="518" max="518" width="8" style="44" hidden="1"/>
    <col min="519" max="519" width="12.140625" style="44" hidden="1"/>
    <col min="520" max="520" width="11" style="44" hidden="1"/>
    <col min="521" max="521" width="23.42578125" style="44" hidden="1"/>
    <col min="522" max="522" width="12.5703125" style="44" hidden="1"/>
    <col min="523" max="523" width="12.7109375" style="44" hidden="1"/>
    <col min="524" max="524" width="12.5703125" style="44" hidden="1"/>
    <col min="525" max="525" width="12.7109375" style="44" hidden="1"/>
    <col min="526" max="526" width="10" style="44" hidden="1"/>
    <col min="527" max="527" width="23.28515625" style="44" hidden="1"/>
    <col min="528" max="528" width="11.85546875" style="44" hidden="1"/>
    <col min="529" max="529" width="9.7109375" style="44" hidden="1"/>
    <col min="530" max="530" width="7" style="44" hidden="1"/>
    <col min="531" max="532" width="18.7109375" style="44" hidden="1"/>
    <col min="533" max="538" width="11.42578125" style="44" hidden="1"/>
    <col min="539" max="539" width="7.140625" style="44" hidden="1"/>
    <col min="540" max="540" width="8" style="44" hidden="1"/>
    <col min="541" max="541" width="5.85546875" style="44" hidden="1"/>
    <col min="542" max="542" width="10.42578125" style="44" hidden="1"/>
    <col min="543" max="543" width="24.5703125" style="44" hidden="1"/>
    <col min="544" max="544" width="26.5703125" style="44" hidden="1"/>
    <col min="545" max="545" width="14.140625" style="44" hidden="1"/>
    <col min="546" max="546" width="16" style="44" hidden="1"/>
    <col min="547" max="550" width="11.42578125" style="44" hidden="1"/>
    <col min="551" max="551" width="13.7109375" style="44" hidden="1"/>
    <col min="552" max="552" width="15.42578125" style="44" hidden="1"/>
    <col min="553" max="769" width="11.42578125" style="44" hidden="1"/>
    <col min="770" max="770" width="2.85546875" style="44" hidden="1"/>
    <col min="771" max="771" width="27.42578125" style="44" hidden="1"/>
    <col min="772" max="772" width="6.5703125" style="44" hidden="1"/>
    <col min="773" max="773" width="9.28515625" style="44" hidden="1"/>
    <col min="774" max="774" width="8" style="44" hidden="1"/>
    <col min="775" max="775" width="12.140625" style="44" hidden="1"/>
    <col min="776" max="776" width="11" style="44" hidden="1"/>
    <col min="777" max="777" width="23.42578125" style="44" hidden="1"/>
    <col min="778" max="778" width="12.5703125" style="44" hidden="1"/>
    <col min="779" max="779" width="12.7109375" style="44" hidden="1"/>
    <col min="780" max="780" width="12.5703125" style="44" hidden="1"/>
    <col min="781" max="781" width="12.7109375" style="44" hidden="1"/>
    <col min="782" max="782" width="10" style="44" hidden="1"/>
    <col min="783" max="783" width="23.28515625" style="44" hidden="1"/>
    <col min="784" max="784" width="11.85546875" style="44" hidden="1"/>
    <col min="785" max="785" width="9.7109375" style="44" hidden="1"/>
    <col min="786" max="786" width="7" style="44" hidden="1"/>
    <col min="787" max="788" width="18.7109375" style="44" hidden="1"/>
    <col min="789" max="794" width="11.42578125" style="44" hidden="1"/>
    <col min="795" max="795" width="7.140625" style="44" hidden="1"/>
    <col min="796" max="796" width="8" style="44" hidden="1"/>
    <col min="797" max="797" width="5.85546875" style="44" hidden="1"/>
    <col min="798" max="798" width="10.42578125" style="44" hidden="1"/>
    <col min="799" max="799" width="24.5703125" style="44" hidden="1"/>
    <col min="800" max="800" width="26.5703125" style="44" hidden="1"/>
    <col min="801" max="801" width="14.140625" style="44" hidden="1"/>
    <col min="802" max="802" width="16" style="44" hidden="1"/>
    <col min="803" max="806" width="11.42578125" style="44" hidden="1"/>
    <col min="807" max="807" width="13.7109375" style="44" hidden="1"/>
    <col min="808" max="808" width="15.42578125" style="44" hidden="1"/>
    <col min="809" max="1025" width="11.42578125" style="44" hidden="1"/>
    <col min="1026" max="1026" width="2.85546875" style="44" hidden="1"/>
    <col min="1027" max="1027" width="27.42578125" style="44" hidden="1"/>
    <col min="1028" max="1028" width="6.5703125" style="44" hidden="1"/>
    <col min="1029" max="1029" width="9.28515625" style="44" hidden="1"/>
    <col min="1030" max="1030" width="8" style="44" hidden="1"/>
    <col min="1031" max="1031" width="12.140625" style="44" hidden="1"/>
    <col min="1032" max="1032" width="11" style="44" hidden="1"/>
    <col min="1033" max="1033" width="23.42578125" style="44" hidden="1"/>
    <col min="1034" max="1034" width="12.5703125" style="44" hidden="1"/>
    <col min="1035" max="1035" width="12.7109375" style="44" hidden="1"/>
    <col min="1036" max="1036" width="12.5703125" style="44" hidden="1"/>
    <col min="1037" max="1037" width="12.7109375" style="44" hidden="1"/>
    <col min="1038" max="1038" width="10" style="44" hidden="1"/>
    <col min="1039" max="1039" width="23.28515625" style="44" hidden="1"/>
    <col min="1040" max="1040" width="11.85546875" style="44" hidden="1"/>
    <col min="1041" max="1041" width="9.7109375" style="44" hidden="1"/>
    <col min="1042" max="1042" width="7" style="44" hidden="1"/>
    <col min="1043" max="1044" width="18.7109375" style="44" hidden="1"/>
    <col min="1045" max="1050" width="11.42578125" style="44" hidden="1"/>
    <col min="1051" max="1051" width="7.140625" style="44" hidden="1"/>
    <col min="1052" max="1052" width="8" style="44" hidden="1"/>
    <col min="1053" max="1053" width="5.85546875" style="44" hidden="1"/>
    <col min="1054" max="1054" width="10.42578125" style="44" hidden="1"/>
    <col min="1055" max="1055" width="24.5703125" style="44" hidden="1"/>
    <col min="1056" max="1056" width="26.5703125" style="44" hidden="1"/>
    <col min="1057" max="1057" width="14.140625" style="44" hidden="1"/>
    <col min="1058" max="1058" width="16" style="44" hidden="1"/>
    <col min="1059" max="1062" width="11.42578125" style="44" hidden="1"/>
    <col min="1063" max="1063" width="13.7109375" style="44" hidden="1"/>
    <col min="1064" max="1064" width="15.42578125" style="44" hidden="1"/>
    <col min="1065" max="1281" width="11.42578125" style="44" hidden="1"/>
    <col min="1282" max="1282" width="2.85546875" style="44" hidden="1"/>
    <col min="1283" max="1283" width="27.42578125" style="44" hidden="1"/>
    <col min="1284" max="1284" width="6.5703125" style="44" hidden="1"/>
    <col min="1285" max="1285" width="9.28515625" style="44" hidden="1"/>
    <col min="1286" max="1286" width="8" style="44" hidden="1"/>
    <col min="1287" max="1287" width="12.140625" style="44" hidden="1"/>
    <col min="1288" max="1288" width="11" style="44" hidden="1"/>
    <col min="1289" max="1289" width="23.42578125" style="44" hidden="1"/>
    <col min="1290" max="1290" width="12.5703125" style="44" hidden="1"/>
    <col min="1291" max="1291" width="12.7109375" style="44" hidden="1"/>
    <col min="1292" max="1292" width="12.5703125" style="44" hidden="1"/>
    <col min="1293" max="1293" width="12.7109375" style="44" hidden="1"/>
    <col min="1294" max="1294" width="10" style="44" hidden="1"/>
    <col min="1295" max="1295" width="23.28515625" style="44" hidden="1"/>
    <col min="1296" max="1296" width="11.85546875" style="44" hidden="1"/>
    <col min="1297" max="1297" width="9.7109375" style="44" hidden="1"/>
    <col min="1298" max="1298" width="7" style="44" hidden="1"/>
    <col min="1299" max="1300" width="18.7109375" style="44" hidden="1"/>
    <col min="1301" max="1306" width="11.42578125" style="44" hidden="1"/>
    <col min="1307" max="1307" width="7.140625" style="44" hidden="1"/>
    <col min="1308" max="1308" width="8" style="44" hidden="1"/>
    <col min="1309" max="1309" width="5.85546875" style="44" hidden="1"/>
    <col min="1310" max="1310" width="10.42578125" style="44" hidden="1"/>
    <col min="1311" max="1311" width="24.5703125" style="44" hidden="1"/>
    <col min="1312" max="1312" width="26.5703125" style="44" hidden="1"/>
    <col min="1313" max="1313" width="14.140625" style="44" hidden="1"/>
    <col min="1314" max="1314" width="16" style="44" hidden="1"/>
    <col min="1315" max="1318" width="11.42578125" style="44" hidden="1"/>
    <col min="1319" max="1319" width="13.7109375" style="44" hidden="1"/>
    <col min="1320" max="1320" width="15.42578125" style="44" hidden="1"/>
    <col min="1321" max="1537" width="11.42578125" style="44" hidden="1"/>
    <col min="1538" max="1538" width="2.85546875" style="44" hidden="1"/>
    <col min="1539" max="1539" width="27.42578125" style="44" hidden="1"/>
    <col min="1540" max="1540" width="6.5703125" style="44" hidden="1"/>
    <col min="1541" max="1541" width="9.28515625" style="44" hidden="1"/>
    <col min="1542" max="1542" width="8" style="44" hidden="1"/>
    <col min="1543" max="1543" width="12.140625" style="44" hidden="1"/>
    <col min="1544" max="1544" width="11" style="44" hidden="1"/>
    <col min="1545" max="1545" width="23.42578125" style="44" hidden="1"/>
    <col min="1546" max="1546" width="12.5703125" style="44" hidden="1"/>
    <col min="1547" max="1547" width="12.7109375" style="44" hidden="1"/>
    <col min="1548" max="1548" width="12.5703125" style="44" hidden="1"/>
    <col min="1549" max="1549" width="12.7109375" style="44" hidden="1"/>
    <col min="1550" max="1550" width="10" style="44" hidden="1"/>
    <col min="1551" max="1551" width="23.28515625" style="44" hidden="1"/>
    <col min="1552" max="1552" width="11.85546875" style="44" hidden="1"/>
    <col min="1553" max="1553" width="9.7109375" style="44" hidden="1"/>
    <col min="1554" max="1554" width="7" style="44" hidden="1"/>
    <col min="1555" max="1556" width="18.7109375" style="44" hidden="1"/>
    <col min="1557" max="1562" width="11.42578125" style="44" hidden="1"/>
    <col min="1563" max="1563" width="7.140625" style="44" hidden="1"/>
    <col min="1564" max="1564" width="8" style="44" hidden="1"/>
    <col min="1565" max="1565" width="5.85546875" style="44" hidden="1"/>
    <col min="1566" max="1566" width="10.42578125" style="44" hidden="1"/>
    <col min="1567" max="1567" width="24.5703125" style="44" hidden="1"/>
    <col min="1568" max="1568" width="26.5703125" style="44" hidden="1"/>
    <col min="1569" max="1569" width="14.140625" style="44" hidden="1"/>
    <col min="1570" max="1570" width="16" style="44" hidden="1"/>
    <col min="1571" max="1574" width="11.42578125" style="44" hidden="1"/>
    <col min="1575" max="1575" width="13.7109375" style="44" hidden="1"/>
    <col min="1576" max="1576" width="15.42578125" style="44" hidden="1"/>
    <col min="1577" max="1793" width="11.42578125" style="44" hidden="1"/>
    <col min="1794" max="1794" width="2.85546875" style="44" hidden="1"/>
    <col min="1795" max="1795" width="27.42578125" style="44" hidden="1"/>
    <col min="1796" max="1796" width="6.5703125" style="44" hidden="1"/>
    <col min="1797" max="1797" width="9.28515625" style="44" hidden="1"/>
    <col min="1798" max="1798" width="8" style="44" hidden="1"/>
    <col min="1799" max="1799" width="12.140625" style="44" hidden="1"/>
    <col min="1800" max="1800" width="11" style="44" hidden="1"/>
    <col min="1801" max="1801" width="23.42578125" style="44" hidden="1"/>
    <col min="1802" max="1802" width="12.5703125" style="44" hidden="1"/>
    <col min="1803" max="1803" width="12.7109375" style="44" hidden="1"/>
    <col min="1804" max="1804" width="12.5703125" style="44" hidden="1"/>
    <col min="1805" max="1805" width="12.7109375" style="44" hidden="1"/>
    <col min="1806" max="1806" width="10" style="44" hidden="1"/>
    <col min="1807" max="1807" width="23.28515625" style="44" hidden="1"/>
    <col min="1808" max="1808" width="11.85546875" style="44" hidden="1"/>
    <col min="1809" max="1809" width="9.7109375" style="44" hidden="1"/>
    <col min="1810" max="1810" width="7" style="44" hidden="1"/>
    <col min="1811" max="1812" width="18.7109375" style="44" hidden="1"/>
    <col min="1813" max="1818" width="11.42578125" style="44" hidden="1"/>
    <col min="1819" max="1819" width="7.140625" style="44" hidden="1"/>
    <col min="1820" max="1820" width="8" style="44" hidden="1"/>
    <col min="1821" max="1821" width="5.85546875" style="44" hidden="1"/>
    <col min="1822" max="1822" width="10.42578125" style="44" hidden="1"/>
    <col min="1823" max="1823" width="24.5703125" style="44" hidden="1"/>
    <col min="1824" max="1824" width="26.5703125" style="44" hidden="1"/>
    <col min="1825" max="1825" width="14.140625" style="44" hidden="1"/>
    <col min="1826" max="1826" width="16" style="44" hidden="1"/>
    <col min="1827" max="1830" width="11.42578125" style="44" hidden="1"/>
    <col min="1831" max="1831" width="13.7109375" style="44" hidden="1"/>
    <col min="1832" max="1832" width="15.42578125" style="44" hidden="1"/>
    <col min="1833" max="2049" width="11.42578125" style="44" hidden="1"/>
    <col min="2050" max="2050" width="2.85546875" style="44" hidden="1"/>
    <col min="2051" max="2051" width="27.42578125" style="44" hidden="1"/>
    <col min="2052" max="2052" width="6.5703125" style="44" hidden="1"/>
    <col min="2053" max="2053" width="9.28515625" style="44" hidden="1"/>
    <col min="2054" max="2054" width="8" style="44" hidden="1"/>
    <col min="2055" max="2055" width="12.140625" style="44" hidden="1"/>
    <col min="2056" max="2056" width="11" style="44" hidden="1"/>
    <col min="2057" max="2057" width="23.42578125" style="44" hidden="1"/>
    <col min="2058" max="2058" width="12.5703125" style="44" hidden="1"/>
    <col min="2059" max="2059" width="12.7109375" style="44" hidden="1"/>
    <col min="2060" max="2060" width="12.5703125" style="44" hidden="1"/>
    <col min="2061" max="2061" width="12.7109375" style="44" hidden="1"/>
    <col min="2062" max="2062" width="10" style="44" hidden="1"/>
    <col min="2063" max="2063" width="23.28515625" style="44" hidden="1"/>
    <col min="2064" max="2064" width="11.85546875" style="44" hidden="1"/>
    <col min="2065" max="2065" width="9.7109375" style="44" hidden="1"/>
    <col min="2066" max="2066" width="7" style="44" hidden="1"/>
    <col min="2067" max="2068" width="18.7109375" style="44" hidden="1"/>
    <col min="2069" max="2074" width="11.42578125" style="44" hidden="1"/>
    <col min="2075" max="2075" width="7.140625" style="44" hidden="1"/>
    <col min="2076" max="2076" width="8" style="44" hidden="1"/>
    <col min="2077" max="2077" width="5.85546875" style="44" hidden="1"/>
    <col min="2078" max="2078" width="10.42578125" style="44" hidden="1"/>
    <col min="2079" max="2079" width="24.5703125" style="44" hidden="1"/>
    <col min="2080" max="2080" width="26.5703125" style="44" hidden="1"/>
    <col min="2081" max="2081" width="14.140625" style="44" hidden="1"/>
    <col min="2082" max="2082" width="16" style="44" hidden="1"/>
    <col min="2083" max="2086" width="11.42578125" style="44" hidden="1"/>
    <col min="2087" max="2087" width="13.7109375" style="44" hidden="1"/>
    <col min="2088" max="2088" width="15.42578125" style="44" hidden="1"/>
    <col min="2089" max="2305" width="11.42578125" style="44" hidden="1"/>
    <col min="2306" max="2306" width="2.85546875" style="44" hidden="1"/>
    <col min="2307" max="2307" width="27.42578125" style="44" hidden="1"/>
    <col min="2308" max="2308" width="6.5703125" style="44" hidden="1"/>
    <col min="2309" max="2309" width="9.28515625" style="44" hidden="1"/>
    <col min="2310" max="2310" width="8" style="44" hidden="1"/>
    <col min="2311" max="2311" width="12.140625" style="44" hidden="1"/>
    <col min="2312" max="2312" width="11" style="44" hidden="1"/>
    <col min="2313" max="2313" width="23.42578125" style="44" hidden="1"/>
    <col min="2314" max="2314" width="12.5703125" style="44" hidden="1"/>
    <col min="2315" max="2315" width="12.7109375" style="44" hidden="1"/>
    <col min="2316" max="2316" width="12.5703125" style="44" hidden="1"/>
    <col min="2317" max="2317" width="12.7109375" style="44" hidden="1"/>
    <col min="2318" max="2318" width="10" style="44" hidden="1"/>
    <col min="2319" max="2319" width="23.28515625" style="44" hidden="1"/>
    <col min="2320" max="2320" width="11.85546875" style="44" hidden="1"/>
    <col min="2321" max="2321" width="9.7109375" style="44" hidden="1"/>
    <col min="2322" max="2322" width="7" style="44" hidden="1"/>
    <col min="2323" max="2324" width="18.7109375" style="44" hidden="1"/>
    <col min="2325" max="2330" width="11.42578125" style="44" hidden="1"/>
    <col min="2331" max="2331" width="7.140625" style="44" hidden="1"/>
    <col min="2332" max="2332" width="8" style="44" hidden="1"/>
    <col min="2333" max="2333" width="5.85546875" style="44" hidden="1"/>
    <col min="2334" max="2334" width="10.42578125" style="44" hidden="1"/>
    <col min="2335" max="2335" width="24.5703125" style="44" hidden="1"/>
    <col min="2336" max="2336" width="26.5703125" style="44" hidden="1"/>
    <col min="2337" max="2337" width="14.140625" style="44" hidden="1"/>
    <col min="2338" max="2338" width="16" style="44" hidden="1"/>
    <col min="2339" max="2342" width="11.42578125" style="44" hidden="1"/>
    <col min="2343" max="2343" width="13.7109375" style="44" hidden="1"/>
    <col min="2344" max="2344" width="15.42578125" style="44" hidden="1"/>
    <col min="2345" max="2561" width="11.42578125" style="44" hidden="1"/>
    <col min="2562" max="2562" width="2.85546875" style="44" hidden="1"/>
    <col min="2563" max="2563" width="27.42578125" style="44" hidden="1"/>
    <col min="2564" max="2564" width="6.5703125" style="44" hidden="1"/>
    <col min="2565" max="2565" width="9.28515625" style="44" hidden="1"/>
    <col min="2566" max="2566" width="8" style="44" hidden="1"/>
    <col min="2567" max="2567" width="12.140625" style="44" hidden="1"/>
    <col min="2568" max="2568" width="11" style="44" hidden="1"/>
    <col min="2569" max="2569" width="23.42578125" style="44" hidden="1"/>
    <col min="2570" max="2570" width="12.5703125" style="44" hidden="1"/>
    <col min="2571" max="2571" width="12.7109375" style="44" hidden="1"/>
    <col min="2572" max="2572" width="12.5703125" style="44" hidden="1"/>
    <col min="2573" max="2573" width="12.7109375" style="44" hidden="1"/>
    <col min="2574" max="2574" width="10" style="44" hidden="1"/>
    <col min="2575" max="2575" width="23.28515625" style="44" hidden="1"/>
    <col min="2576" max="2576" width="11.85546875" style="44" hidden="1"/>
    <col min="2577" max="2577" width="9.7109375" style="44" hidden="1"/>
    <col min="2578" max="2578" width="7" style="44" hidden="1"/>
    <col min="2579" max="2580" width="18.7109375" style="44" hidden="1"/>
    <col min="2581" max="2586" width="11.42578125" style="44" hidden="1"/>
    <col min="2587" max="2587" width="7.140625" style="44" hidden="1"/>
    <col min="2588" max="2588" width="8" style="44" hidden="1"/>
    <col min="2589" max="2589" width="5.85546875" style="44" hidden="1"/>
    <col min="2590" max="2590" width="10.42578125" style="44" hidden="1"/>
    <col min="2591" max="2591" width="24.5703125" style="44" hidden="1"/>
    <col min="2592" max="2592" width="26.5703125" style="44" hidden="1"/>
    <col min="2593" max="2593" width="14.140625" style="44" hidden="1"/>
    <col min="2594" max="2594" width="16" style="44" hidden="1"/>
    <col min="2595" max="2598" width="11.42578125" style="44" hidden="1"/>
    <col min="2599" max="2599" width="13.7109375" style="44" hidden="1"/>
    <col min="2600" max="2600" width="15.42578125" style="44" hidden="1"/>
    <col min="2601" max="2817" width="11.42578125" style="44" hidden="1"/>
    <col min="2818" max="2818" width="2.85546875" style="44" hidden="1"/>
    <col min="2819" max="2819" width="27.42578125" style="44" hidden="1"/>
    <col min="2820" max="2820" width="6.5703125" style="44" hidden="1"/>
    <col min="2821" max="2821" width="9.28515625" style="44" hidden="1"/>
    <col min="2822" max="2822" width="8" style="44" hidden="1"/>
    <col min="2823" max="2823" width="12.140625" style="44" hidden="1"/>
    <col min="2824" max="2824" width="11" style="44" hidden="1"/>
    <col min="2825" max="2825" width="23.42578125" style="44" hidden="1"/>
    <col min="2826" max="2826" width="12.5703125" style="44" hidden="1"/>
    <col min="2827" max="2827" width="12.7109375" style="44" hidden="1"/>
    <col min="2828" max="2828" width="12.5703125" style="44" hidden="1"/>
    <col min="2829" max="2829" width="12.7109375" style="44" hidden="1"/>
    <col min="2830" max="2830" width="10" style="44" hidden="1"/>
    <col min="2831" max="2831" width="23.28515625" style="44" hidden="1"/>
    <col min="2832" max="2832" width="11.85546875" style="44" hidden="1"/>
    <col min="2833" max="2833" width="9.7109375" style="44" hidden="1"/>
    <col min="2834" max="2834" width="7" style="44" hidden="1"/>
    <col min="2835" max="2836" width="18.7109375" style="44" hidden="1"/>
    <col min="2837" max="2842" width="11.42578125" style="44" hidden="1"/>
    <col min="2843" max="2843" width="7.140625" style="44" hidden="1"/>
    <col min="2844" max="2844" width="8" style="44" hidden="1"/>
    <col min="2845" max="2845" width="5.85546875" style="44" hidden="1"/>
    <col min="2846" max="2846" width="10.42578125" style="44" hidden="1"/>
    <col min="2847" max="2847" width="24.5703125" style="44" hidden="1"/>
    <col min="2848" max="2848" width="26.5703125" style="44" hidden="1"/>
    <col min="2849" max="2849" width="14.140625" style="44" hidden="1"/>
    <col min="2850" max="2850" width="16" style="44" hidden="1"/>
    <col min="2851" max="2854" width="11.42578125" style="44" hidden="1"/>
    <col min="2855" max="2855" width="13.7109375" style="44" hidden="1"/>
    <col min="2856" max="2856" width="15.42578125" style="44" hidden="1"/>
    <col min="2857" max="3073" width="11.42578125" style="44" hidden="1"/>
    <col min="3074" max="3074" width="2.85546875" style="44" hidden="1"/>
    <col min="3075" max="3075" width="27.42578125" style="44" hidden="1"/>
    <col min="3076" max="3076" width="6.5703125" style="44" hidden="1"/>
    <col min="3077" max="3077" width="9.28515625" style="44" hidden="1"/>
    <col min="3078" max="3078" width="8" style="44" hidden="1"/>
    <col min="3079" max="3079" width="12.140625" style="44" hidden="1"/>
    <col min="3080" max="3080" width="11" style="44" hidden="1"/>
    <col min="3081" max="3081" width="23.42578125" style="44" hidden="1"/>
    <col min="3082" max="3082" width="12.5703125" style="44" hidden="1"/>
    <col min="3083" max="3083" width="12.7109375" style="44" hidden="1"/>
    <col min="3084" max="3084" width="12.5703125" style="44" hidden="1"/>
    <col min="3085" max="3085" width="12.7109375" style="44" hidden="1"/>
    <col min="3086" max="3086" width="10" style="44" hidden="1"/>
    <col min="3087" max="3087" width="23.28515625" style="44" hidden="1"/>
    <col min="3088" max="3088" width="11.85546875" style="44" hidden="1"/>
    <col min="3089" max="3089" width="9.7109375" style="44" hidden="1"/>
    <col min="3090" max="3090" width="7" style="44" hidden="1"/>
    <col min="3091" max="3092" width="18.7109375" style="44" hidden="1"/>
    <col min="3093" max="3098" width="11.42578125" style="44" hidden="1"/>
    <col min="3099" max="3099" width="7.140625" style="44" hidden="1"/>
    <col min="3100" max="3100" width="8" style="44" hidden="1"/>
    <col min="3101" max="3101" width="5.85546875" style="44" hidden="1"/>
    <col min="3102" max="3102" width="10.42578125" style="44" hidden="1"/>
    <col min="3103" max="3103" width="24.5703125" style="44" hidden="1"/>
    <col min="3104" max="3104" width="26.5703125" style="44" hidden="1"/>
    <col min="3105" max="3105" width="14.140625" style="44" hidden="1"/>
    <col min="3106" max="3106" width="16" style="44" hidden="1"/>
    <col min="3107" max="3110" width="11.42578125" style="44" hidden="1"/>
    <col min="3111" max="3111" width="13.7109375" style="44" hidden="1"/>
    <col min="3112" max="3112" width="15.42578125" style="44" hidden="1"/>
    <col min="3113" max="3329" width="11.42578125" style="44" hidden="1"/>
    <col min="3330" max="3330" width="2.85546875" style="44" hidden="1"/>
    <col min="3331" max="3331" width="27.42578125" style="44" hidden="1"/>
    <col min="3332" max="3332" width="6.5703125" style="44" hidden="1"/>
    <col min="3333" max="3333" width="9.28515625" style="44" hidden="1"/>
    <col min="3334" max="3334" width="8" style="44" hidden="1"/>
    <col min="3335" max="3335" width="12.140625" style="44" hidden="1"/>
    <col min="3336" max="3336" width="11" style="44" hidden="1"/>
    <col min="3337" max="3337" width="23.42578125" style="44" hidden="1"/>
    <col min="3338" max="3338" width="12.5703125" style="44" hidden="1"/>
    <col min="3339" max="3339" width="12.7109375" style="44" hidden="1"/>
    <col min="3340" max="3340" width="12.5703125" style="44" hidden="1"/>
    <col min="3341" max="3341" width="12.7109375" style="44" hidden="1"/>
    <col min="3342" max="3342" width="10" style="44" hidden="1"/>
    <col min="3343" max="3343" width="23.28515625" style="44" hidden="1"/>
    <col min="3344" max="3344" width="11.85546875" style="44" hidden="1"/>
    <col min="3345" max="3345" width="9.7109375" style="44" hidden="1"/>
    <col min="3346" max="3346" width="7" style="44" hidden="1"/>
    <col min="3347" max="3348" width="18.7109375" style="44" hidden="1"/>
    <col min="3349" max="3354" width="11.42578125" style="44" hidden="1"/>
    <col min="3355" max="3355" width="7.140625" style="44" hidden="1"/>
    <col min="3356" max="3356" width="8" style="44" hidden="1"/>
    <col min="3357" max="3357" width="5.85546875" style="44" hidden="1"/>
    <col min="3358" max="3358" width="10.42578125" style="44" hidden="1"/>
    <col min="3359" max="3359" width="24.5703125" style="44" hidden="1"/>
    <col min="3360" max="3360" width="26.5703125" style="44" hidden="1"/>
    <col min="3361" max="3361" width="14.140625" style="44" hidden="1"/>
    <col min="3362" max="3362" width="16" style="44" hidden="1"/>
    <col min="3363" max="3366" width="11.42578125" style="44" hidden="1"/>
    <col min="3367" max="3367" width="13.7109375" style="44" hidden="1"/>
    <col min="3368" max="3368" width="15.42578125" style="44" hidden="1"/>
    <col min="3369" max="3585" width="11.42578125" style="44" hidden="1"/>
    <col min="3586" max="3586" width="2.85546875" style="44" hidden="1"/>
    <col min="3587" max="3587" width="27.42578125" style="44" hidden="1"/>
    <col min="3588" max="3588" width="6.5703125" style="44" hidden="1"/>
    <col min="3589" max="3589" width="9.28515625" style="44" hidden="1"/>
    <col min="3590" max="3590" width="8" style="44" hidden="1"/>
    <col min="3591" max="3591" width="12.140625" style="44" hidden="1"/>
    <col min="3592" max="3592" width="11" style="44" hidden="1"/>
    <col min="3593" max="3593" width="23.42578125" style="44" hidden="1"/>
    <col min="3594" max="3594" width="12.5703125" style="44" hidden="1"/>
    <col min="3595" max="3595" width="12.7109375" style="44" hidden="1"/>
    <col min="3596" max="3596" width="12.5703125" style="44" hidden="1"/>
    <col min="3597" max="3597" width="12.7109375" style="44" hidden="1"/>
    <col min="3598" max="3598" width="10" style="44" hidden="1"/>
    <col min="3599" max="3599" width="23.28515625" style="44" hidden="1"/>
    <col min="3600" max="3600" width="11.85546875" style="44" hidden="1"/>
    <col min="3601" max="3601" width="9.7109375" style="44" hidden="1"/>
    <col min="3602" max="3602" width="7" style="44" hidden="1"/>
    <col min="3603" max="3604" width="18.7109375" style="44" hidden="1"/>
    <col min="3605" max="3610" width="11.42578125" style="44" hidden="1"/>
    <col min="3611" max="3611" width="7.140625" style="44" hidden="1"/>
    <col min="3612" max="3612" width="8" style="44" hidden="1"/>
    <col min="3613" max="3613" width="5.85546875" style="44" hidden="1"/>
    <col min="3614" max="3614" width="10.42578125" style="44" hidden="1"/>
    <col min="3615" max="3615" width="24.5703125" style="44" hidden="1"/>
    <col min="3616" max="3616" width="26.5703125" style="44" hidden="1"/>
    <col min="3617" max="3617" width="14.140625" style="44" hidden="1"/>
    <col min="3618" max="3618" width="16" style="44" hidden="1"/>
    <col min="3619" max="3622" width="11.42578125" style="44" hidden="1"/>
    <col min="3623" max="3623" width="13.7109375" style="44" hidden="1"/>
    <col min="3624" max="3624" width="15.42578125" style="44" hidden="1"/>
    <col min="3625" max="3841" width="11.42578125" style="44" hidden="1"/>
    <col min="3842" max="3842" width="2.85546875" style="44" hidden="1"/>
    <col min="3843" max="3843" width="27.42578125" style="44" hidden="1"/>
    <col min="3844" max="3844" width="6.5703125" style="44" hidden="1"/>
    <col min="3845" max="3845" width="9.28515625" style="44" hidden="1"/>
    <col min="3846" max="3846" width="8" style="44" hidden="1"/>
    <col min="3847" max="3847" width="12.140625" style="44" hidden="1"/>
    <col min="3848" max="3848" width="11" style="44" hidden="1"/>
    <col min="3849" max="3849" width="23.42578125" style="44" hidden="1"/>
    <col min="3850" max="3850" width="12.5703125" style="44" hidden="1"/>
    <col min="3851" max="3851" width="12.7109375" style="44" hidden="1"/>
    <col min="3852" max="3852" width="12.5703125" style="44" hidden="1"/>
    <col min="3853" max="3853" width="12.7109375" style="44" hidden="1"/>
    <col min="3854" max="3854" width="10" style="44" hidden="1"/>
    <col min="3855" max="3855" width="23.28515625" style="44" hidden="1"/>
    <col min="3856" max="3856" width="11.85546875" style="44" hidden="1"/>
    <col min="3857" max="3857" width="9.7109375" style="44" hidden="1"/>
    <col min="3858" max="3858" width="7" style="44" hidden="1"/>
    <col min="3859" max="3860" width="18.7109375" style="44" hidden="1"/>
    <col min="3861" max="3866" width="11.42578125" style="44" hidden="1"/>
    <col min="3867" max="3867" width="7.140625" style="44" hidden="1"/>
    <col min="3868" max="3868" width="8" style="44" hidden="1"/>
    <col min="3869" max="3869" width="5.85546875" style="44" hidden="1"/>
    <col min="3870" max="3870" width="10.42578125" style="44" hidden="1"/>
    <col min="3871" max="3871" width="24.5703125" style="44" hidden="1"/>
    <col min="3872" max="3872" width="26.5703125" style="44" hidden="1"/>
    <col min="3873" max="3873" width="14.140625" style="44" hidden="1"/>
    <col min="3874" max="3874" width="16" style="44" hidden="1"/>
    <col min="3875" max="3878" width="11.42578125" style="44" hidden="1"/>
    <col min="3879" max="3879" width="13.7109375" style="44" hidden="1"/>
    <col min="3880" max="3880" width="15.42578125" style="44" hidden="1"/>
    <col min="3881" max="4097" width="11.42578125" style="44" hidden="1"/>
    <col min="4098" max="4098" width="2.85546875" style="44" hidden="1"/>
    <col min="4099" max="4099" width="27.42578125" style="44" hidden="1"/>
    <col min="4100" max="4100" width="6.5703125" style="44" hidden="1"/>
    <col min="4101" max="4101" width="9.28515625" style="44" hidden="1"/>
    <col min="4102" max="4102" width="8" style="44" hidden="1"/>
    <col min="4103" max="4103" width="12.140625" style="44" hidden="1"/>
    <col min="4104" max="4104" width="11" style="44" hidden="1"/>
    <col min="4105" max="4105" width="23.42578125" style="44" hidden="1"/>
    <col min="4106" max="4106" width="12.5703125" style="44" hidden="1"/>
    <col min="4107" max="4107" width="12.7109375" style="44" hidden="1"/>
    <col min="4108" max="4108" width="12.5703125" style="44" hidden="1"/>
    <col min="4109" max="4109" width="12.7109375" style="44" hidden="1"/>
    <col min="4110" max="4110" width="10" style="44" hidden="1"/>
    <col min="4111" max="4111" width="23.28515625" style="44" hidden="1"/>
    <col min="4112" max="4112" width="11.85546875" style="44" hidden="1"/>
    <col min="4113" max="4113" width="9.7109375" style="44" hidden="1"/>
    <col min="4114" max="4114" width="7" style="44" hidden="1"/>
    <col min="4115" max="4116" width="18.7109375" style="44" hidden="1"/>
    <col min="4117" max="4122" width="11.42578125" style="44" hidden="1"/>
    <col min="4123" max="4123" width="7.140625" style="44" hidden="1"/>
    <col min="4124" max="4124" width="8" style="44" hidden="1"/>
    <col min="4125" max="4125" width="5.85546875" style="44" hidden="1"/>
    <col min="4126" max="4126" width="10.42578125" style="44" hidden="1"/>
    <col min="4127" max="4127" width="24.5703125" style="44" hidden="1"/>
    <col min="4128" max="4128" width="26.5703125" style="44" hidden="1"/>
    <col min="4129" max="4129" width="14.140625" style="44" hidden="1"/>
    <col min="4130" max="4130" width="16" style="44" hidden="1"/>
    <col min="4131" max="4134" width="11.42578125" style="44" hidden="1"/>
    <col min="4135" max="4135" width="13.7109375" style="44" hidden="1"/>
    <col min="4136" max="4136" width="15.42578125" style="44" hidden="1"/>
    <col min="4137" max="4353" width="11.42578125" style="44" hidden="1"/>
    <col min="4354" max="4354" width="2.85546875" style="44" hidden="1"/>
    <col min="4355" max="4355" width="27.42578125" style="44" hidden="1"/>
    <col min="4356" max="4356" width="6.5703125" style="44" hidden="1"/>
    <col min="4357" max="4357" width="9.28515625" style="44" hidden="1"/>
    <col min="4358" max="4358" width="8" style="44" hidden="1"/>
    <col min="4359" max="4359" width="12.140625" style="44" hidden="1"/>
    <col min="4360" max="4360" width="11" style="44" hidden="1"/>
    <col min="4361" max="4361" width="23.42578125" style="44" hidden="1"/>
    <col min="4362" max="4362" width="12.5703125" style="44" hidden="1"/>
    <col min="4363" max="4363" width="12.7109375" style="44" hidden="1"/>
    <col min="4364" max="4364" width="12.5703125" style="44" hidden="1"/>
    <col min="4365" max="4365" width="12.7109375" style="44" hidden="1"/>
    <col min="4366" max="4366" width="10" style="44" hidden="1"/>
    <col min="4367" max="4367" width="23.28515625" style="44" hidden="1"/>
    <col min="4368" max="4368" width="11.85546875" style="44" hidden="1"/>
    <col min="4369" max="4369" width="9.7109375" style="44" hidden="1"/>
    <col min="4370" max="4370" width="7" style="44" hidden="1"/>
    <col min="4371" max="4372" width="18.7109375" style="44" hidden="1"/>
    <col min="4373" max="4378" width="11.42578125" style="44" hidden="1"/>
    <col min="4379" max="4379" width="7.140625" style="44" hidden="1"/>
    <col min="4380" max="4380" width="8" style="44" hidden="1"/>
    <col min="4381" max="4381" width="5.85546875" style="44" hidden="1"/>
    <col min="4382" max="4382" width="10.42578125" style="44" hidden="1"/>
    <col min="4383" max="4383" width="24.5703125" style="44" hidden="1"/>
    <col min="4384" max="4384" width="26.5703125" style="44" hidden="1"/>
    <col min="4385" max="4385" width="14.140625" style="44" hidden="1"/>
    <col min="4386" max="4386" width="16" style="44" hidden="1"/>
    <col min="4387" max="4390" width="11.42578125" style="44" hidden="1"/>
    <col min="4391" max="4391" width="13.7109375" style="44" hidden="1"/>
    <col min="4392" max="4392" width="15.42578125" style="44" hidden="1"/>
    <col min="4393" max="4609" width="11.42578125" style="44" hidden="1"/>
    <col min="4610" max="4610" width="2.85546875" style="44" hidden="1"/>
    <col min="4611" max="4611" width="27.42578125" style="44" hidden="1"/>
    <col min="4612" max="4612" width="6.5703125" style="44" hidden="1"/>
    <col min="4613" max="4613" width="9.28515625" style="44" hidden="1"/>
    <col min="4614" max="4614" width="8" style="44" hidden="1"/>
    <col min="4615" max="4615" width="12.140625" style="44" hidden="1"/>
    <col min="4616" max="4616" width="11" style="44" hidden="1"/>
    <col min="4617" max="4617" width="23.42578125" style="44" hidden="1"/>
    <col min="4618" max="4618" width="12.5703125" style="44" hidden="1"/>
    <col min="4619" max="4619" width="12.7109375" style="44" hidden="1"/>
    <col min="4620" max="4620" width="12.5703125" style="44" hidden="1"/>
    <col min="4621" max="4621" width="12.7109375" style="44" hidden="1"/>
    <col min="4622" max="4622" width="10" style="44" hidden="1"/>
    <col min="4623" max="4623" width="23.28515625" style="44" hidden="1"/>
    <col min="4624" max="4624" width="11.85546875" style="44" hidden="1"/>
    <col min="4625" max="4625" width="9.7109375" style="44" hidden="1"/>
    <col min="4626" max="4626" width="7" style="44" hidden="1"/>
    <col min="4627" max="4628" width="18.7109375" style="44" hidden="1"/>
    <col min="4629" max="4634" width="11.42578125" style="44" hidden="1"/>
    <col min="4635" max="4635" width="7.140625" style="44" hidden="1"/>
    <col min="4636" max="4636" width="8" style="44" hidden="1"/>
    <col min="4637" max="4637" width="5.85546875" style="44" hidden="1"/>
    <col min="4638" max="4638" width="10.42578125" style="44" hidden="1"/>
    <col min="4639" max="4639" width="24.5703125" style="44" hidden="1"/>
    <col min="4640" max="4640" width="26.5703125" style="44" hidden="1"/>
    <col min="4641" max="4641" width="14.140625" style="44" hidden="1"/>
    <col min="4642" max="4642" width="16" style="44" hidden="1"/>
    <col min="4643" max="4646" width="11.42578125" style="44" hidden="1"/>
    <col min="4647" max="4647" width="13.7109375" style="44" hidden="1"/>
    <col min="4648" max="4648" width="15.42578125" style="44" hidden="1"/>
    <col min="4649" max="4865" width="11.42578125" style="44" hidden="1"/>
    <col min="4866" max="4866" width="2.85546875" style="44" hidden="1"/>
    <col min="4867" max="4867" width="27.42578125" style="44" hidden="1"/>
    <col min="4868" max="4868" width="6.5703125" style="44" hidden="1"/>
    <col min="4869" max="4869" width="9.28515625" style="44" hidden="1"/>
    <col min="4870" max="4870" width="8" style="44" hidden="1"/>
    <col min="4871" max="4871" width="12.140625" style="44" hidden="1"/>
    <col min="4872" max="4872" width="11" style="44" hidden="1"/>
    <col min="4873" max="4873" width="23.42578125" style="44" hidden="1"/>
    <col min="4874" max="4874" width="12.5703125" style="44" hidden="1"/>
    <col min="4875" max="4875" width="12.7109375" style="44" hidden="1"/>
    <col min="4876" max="4876" width="12.5703125" style="44" hidden="1"/>
    <col min="4877" max="4877" width="12.7109375" style="44" hidden="1"/>
    <col min="4878" max="4878" width="10" style="44" hidden="1"/>
    <col min="4879" max="4879" width="23.28515625" style="44" hidden="1"/>
    <col min="4880" max="4880" width="11.85546875" style="44" hidden="1"/>
    <col min="4881" max="4881" width="9.7109375" style="44" hidden="1"/>
    <col min="4882" max="4882" width="7" style="44" hidden="1"/>
    <col min="4883" max="4884" width="18.7109375" style="44" hidden="1"/>
    <col min="4885" max="4890" width="11.42578125" style="44" hidden="1"/>
    <col min="4891" max="4891" width="7.140625" style="44" hidden="1"/>
    <col min="4892" max="4892" width="8" style="44" hidden="1"/>
    <col min="4893" max="4893" width="5.85546875" style="44" hidden="1"/>
    <col min="4894" max="4894" width="10.42578125" style="44" hidden="1"/>
    <col min="4895" max="4895" width="24.5703125" style="44" hidden="1"/>
    <col min="4896" max="4896" width="26.5703125" style="44" hidden="1"/>
    <col min="4897" max="4897" width="14.140625" style="44" hidden="1"/>
    <col min="4898" max="4898" width="16" style="44" hidden="1"/>
    <col min="4899" max="4902" width="11.42578125" style="44" hidden="1"/>
    <col min="4903" max="4903" width="13.7109375" style="44" hidden="1"/>
    <col min="4904" max="4904" width="15.42578125" style="44" hidden="1"/>
    <col min="4905" max="5121" width="11.42578125" style="44" hidden="1"/>
    <col min="5122" max="5122" width="2.85546875" style="44" hidden="1"/>
    <col min="5123" max="5123" width="27.42578125" style="44" hidden="1"/>
    <col min="5124" max="5124" width="6.5703125" style="44" hidden="1"/>
    <col min="5125" max="5125" width="9.28515625" style="44" hidden="1"/>
    <col min="5126" max="5126" width="8" style="44" hidden="1"/>
    <col min="5127" max="5127" width="12.140625" style="44" hidden="1"/>
    <col min="5128" max="5128" width="11" style="44" hidden="1"/>
    <col min="5129" max="5129" width="23.42578125" style="44" hidden="1"/>
    <col min="5130" max="5130" width="12.5703125" style="44" hidden="1"/>
    <col min="5131" max="5131" width="12.7109375" style="44" hidden="1"/>
    <col min="5132" max="5132" width="12.5703125" style="44" hidden="1"/>
    <col min="5133" max="5133" width="12.7109375" style="44" hidden="1"/>
    <col min="5134" max="5134" width="10" style="44" hidden="1"/>
    <col min="5135" max="5135" width="23.28515625" style="44" hidden="1"/>
    <col min="5136" max="5136" width="11.85546875" style="44" hidden="1"/>
    <col min="5137" max="5137" width="9.7109375" style="44" hidden="1"/>
    <col min="5138" max="5138" width="7" style="44" hidden="1"/>
    <col min="5139" max="5140" width="18.7109375" style="44" hidden="1"/>
    <col min="5141" max="5146" width="11.42578125" style="44" hidden="1"/>
    <col min="5147" max="5147" width="7.140625" style="44" hidden="1"/>
    <col min="5148" max="5148" width="8" style="44" hidden="1"/>
    <col min="5149" max="5149" width="5.85546875" style="44" hidden="1"/>
    <col min="5150" max="5150" width="10.42578125" style="44" hidden="1"/>
    <col min="5151" max="5151" width="24.5703125" style="44" hidden="1"/>
    <col min="5152" max="5152" width="26.5703125" style="44" hidden="1"/>
    <col min="5153" max="5153" width="14.140625" style="44" hidden="1"/>
    <col min="5154" max="5154" width="16" style="44" hidden="1"/>
    <col min="5155" max="5158" width="11.42578125" style="44" hidden="1"/>
    <col min="5159" max="5159" width="13.7109375" style="44" hidden="1"/>
    <col min="5160" max="5160" width="15.42578125" style="44" hidden="1"/>
    <col min="5161" max="5377" width="11.42578125" style="44" hidden="1"/>
    <col min="5378" max="5378" width="2.85546875" style="44" hidden="1"/>
    <col min="5379" max="5379" width="27.42578125" style="44" hidden="1"/>
    <col min="5380" max="5380" width="6.5703125" style="44" hidden="1"/>
    <col min="5381" max="5381" width="9.28515625" style="44" hidden="1"/>
    <col min="5382" max="5382" width="8" style="44" hidden="1"/>
    <col min="5383" max="5383" width="12.140625" style="44" hidden="1"/>
    <col min="5384" max="5384" width="11" style="44" hidden="1"/>
    <col min="5385" max="5385" width="23.42578125" style="44" hidden="1"/>
    <col min="5386" max="5386" width="12.5703125" style="44" hidden="1"/>
    <col min="5387" max="5387" width="12.7109375" style="44" hidden="1"/>
    <col min="5388" max="5388" width="12.5703125" style="44" hidden="1"/>
    <col min="5389" max="5389" width="12.7109375" style="44" hidden="1"/>
    <col min="5390" max="5390" width="10" style="44" hidden="1"/>
    <col min="5391" max="5391" width="23.28515625" style="44" hidden="1"/>
    <col min="5392" max="5392" width="11.85546875" style="44" hidden="1"/>
    <col min="5393" max="5393" width="9.7109375" style="44" hidden="1"/>
    <col min="5394" max="5394" width="7" style="44" hidden="1"/>
    <col min="5395" max="5396" width="18.7109375" style="44" hidden="1"/>
    <col min="5397" max="5402" width="11.42578125" style="44" hidden="1"/>
    <col min="5403" max="5403" width="7.140625" style="44" hidden="1"/>
    <col min="5404" max="5404" width="8" style="44" hidden="1"/>
    <col min="5405" max="5405" width="5.85546875" style="44" hidden="1"/>
    <col min="5406" max="5406" width="10.42578125" style="44" hidden="1"/>
    <col min="5407" max="5407" width="24.5703125" style="44" hidden="1"/>
    <col min="5408" max="5408" width="26.5703125" style="44" hidden="1"/>
    <col min="5409" max="5409" width="14.140625" style="44" hidden="1"/>
    <col min="5410" max="5410" width="16" style="44" hidden="1"/>
    <col min="5411" max="5414" width="11.42578125" style="44" hidden="1"/>
    <col min="5415" max="5415" width="13.7109375" style="44" hidden="1"/>
    <col min="5416" max="5416" width="15.42578125" style="44" hidden="1"/>
    <col min="5417" max="5633" width="11.42578125" style="44" hidden="1"/>
    <col min="5634" max="5634" width="2.85546875" style="44" hidden="1"/>
    <col min="5635" max="5635" width="27.42578125" style="44" hidden="1"/>
    <col min="5636" max="5636" width="6.5703125" style="44" hidden="1"/>
    <col min="5637" max="5637" width="9.28515625" style="44" hidden="1"/>
    <col min="5638" max="5638" width="8" style="44" hidden="1"/>
    <col min="5639" max="5639" width="12.140625" style="44" hidden="1"/>
    <col min="5640" max="5640" width="11" style="44" hidden="1"/>
    <col min="5641" max="5641" width="23.42578125" style="44" hidden="1"/>
    <col min="5642" max="5642" width="12.5703125" style="44" hidden="1"/>
    <col min="5643" max="5643" width="12.7109375" style="44" hidden="1"/>
    <col min="5644" max="5644" width="12.5703125" style="44" hidden="1"/>
    <col min="5645" max="5645" width="12.7109375" style="44" hidden="1"/>
    <col min="5646" max="5646" width="10" style="44" hidden="1"/>
    <col min="5647" max="5647" width="23.28515625" style="44" hidden="1"/>
    <col min="5648" max="5648" width="11.85546875" style="44" hidden="1"/>
    <col min="5649" max="5649" width="9.7109375" style="44" hidden="1"/>
    <col min="5650" max="5650" width="7" style="44" hidden="1"/>
    <col min="5651" max="5652" width="18.7109375" style="44" hidden="1"/>
    <col min="5653" max="5658" width="11.42578125" style="44" hidden="1"/>
    <col min="5659" max="5659" width="7.140625" style="44" hidden="1"/>
    <col min="5660" max="5660" width="8" style="44" hidden="1"/>
    <col min="5661" max="5661" width="5.85546875" style="44" hidden="1"/>
    <col min="5662" max="5662" width="10.42578125" style="44" hidden="1"/>
    <col min="5663" max="5663" width="24.5703125" style="44" hidden="1"/>
    <col min="5664" max="5664" width="26.5703125" style="44" hidden="1"/>
    <col min="5665" max="5665" width="14.140625" style="44" hidden="1"/>
    <col min="5666" max="5666" width="16" style="44" hidden="1"/>
    <col min="5667" max="5670" width="11.42578125" style="44" hidden="1"/>
    <col min="5671" max="5671" width="13.7109375" style="44" hidden="1"/>
    <col min="5672" max="5672" width="15.42578125" style="44" hidden="1"/>
    <col min="5673" max="5889" width="11.42578125" style="44" hidden="1"/>
    <col min="5890" max="5890" width="2.85546875" style="44" hidden="1"/>
    <col min="5891" max="5891" width="27.42578125" style="44" hidden="1"/>
    <col min="5892" max="5892" width="6.5703125" style="44" hidden="1"/>
    <col min="5893" max="5893" width="9.28515625" style="44" hidden="1"/>
    <col min="5894" max="5894" width="8" style="44" hidden="1"/>
    <col min="5895" max="5895" width="12.140625" style="44" hidden="1"/>
    <col min="5896" max="5896" width="11" style="44" hidden="1"/>
    <col min="5897" max="5897" width="23.42578125" style="44" hidden="1"/>
    <col min="5898" max="5898" width="12.5703125" style="44" hidden="1"/>
    <col min="5899" max="5899" width="12.7109375" style="44" hidden="1"/>
    <col min="5900" max="5900" width="12.5703125" style="44" hidden="1"/>
    <col min="5901" max="5901" width="12.7109375" style="44" hidden="1"/>
    <col min="5902" max="5902" width="10" style="44" hidden="1"/>
    <col min="5903" max="5903" width="23.28515625" style="44" hidden="1"/>
    <col min="5904" max="5904" width="11.85546875" style="44" hidden="1"/>
    <col min="5905" max="5905" width="9.7109375" style="44" hidden="1"/>
    <col min="5906" max="5906" width="7" style="44" hidden="1"/>
    <col min="5907" max="5908" width="18.7109375" style="44" hidden="1"/>
    <col min="5909" max="5914" width="11.42578125" style="44" hidden="1"/>
    <col min="5915" max="5915" width="7.140625" style="44" hidden="1"/>
    <col min="5916" max="5916" width="8" style="44" hidden="1"/>
    <col min="5917" max="5917" width="5.85546875" style="44" hidden="1"/>
    <col min="5918" max="5918" width="10.42578125" style="44" hidden="1"/>
    <col min="5919" max="5919" width="24.5703125" style="44" hidden="1"/>
    <col min="5920" max="5920" width="26.5703125" style="44" hidden="1"/>
    <col min="5921" max="5921" width="14.140625" style="44" hidden="1"/>
    <col min="5922" max="5922" width="16" style="44" hidden="1"/>
    <col min="5923" max="5926" width="11.42578125" style="44" hidden="1"/>
    <col min="5927" max="5927" width="13.7109375" style="44" hidden="1"/>
    <col min="5928" max="5928" width="15.42578125" style="44" hidden="1"/>
    <col min="5929" max="6145" width="11.42578125" style="44" hidden="1"/>
    <col min="6146" max="6146" width="2.85546875" style="44" hidden="1"/>
    <col min="6147" max="6147" width="27.42578125" style="44" hidden="1"/>
    <col min="6148" max="6148" width="6.5703125" style="44" hidden="1"/>
    <col min="6149" max="6149" width="9.28515625" style="44" hidden="1"/>
    <col min="6150" max="6150" width="8" style="44" hidden="1"/>
    <col min="6151" max="6151" width="12.140625" style="44" hidden="1"/>
    <col min="6152" max="6152" width="11" style="44" hidden="1"/>
    <col min="6153" max="6153" width="23.42578125" style="44" hidden="1"/>
    <col min="6154" max="6154" width="12.5703125" style="44" hidden="1"/>
    <col min="6155" max="6155" width="12.7109375" style="44" hidden="1"/>
    <col min="6156" max="6156" width="12.5703125" style="44" hidden="1"/>
    <col min="6157" max="6157" width="12.7109375" style="44" hidden="1"/>
    <col min="6158" max="6158" width="10" style="44" hidden="1"/>
    <col min="6159" max="6159" width="23.28515625" style="44" hidden="1"/>
    <col min="6160" max="6160" width="11.85546875" style="44" hidden="1"/>
    <col min="6161" max="6161" width="9.7109375" style="44" hidden="1"/>
    <col min="6162" max="6162" width="7" style="44" hidden="1"/>
    <col min="6163" max="6164" width="18.7109375" style="44" hidden="1"/>
    <col min="6165" max="6170" width="11.42578125" style="44" hidden="1"/>
    <col min="6171" max="6171" width="7.140625" style="44" hidden="1"/>
    <col min="6172" max="6172" width="8" style="44" hidden="1"/>
    <col min="6173" max="6173" width="5.85546875" style="44" hidden="1"/>
    <col min="6174" max="6174" width="10.42578125" style="44" hidden="1"/>
    <col min="6175" max="6175" width="24.5703125" style="44" hidden="1"/>
    <col min="6176" max="6176" width="26.5703125" style="44" hidden="1"/>
    <col min="6177" max="6177" width="14.140625" style="44" hidden="1"/>
    <col min="6178" max="6178" width="16" style="44" hidden="1"/>
    <col min="6179" max="6182" width="11.42578125" style="44" hidden="1"/>
    <col min="6183" max="6183" width="13.7109375" style="44" hidden="1"/>
    <col min="6184" max="6184" width="15.42578125" style="44" hidden="1"/>
    <col min="6185" max="6401" width="11.42578125" style="44" hidden="1"/>
    <col min="6402" max="6402" width="2.85546875" style="44" hidden="1"/>
    <col min="6403" max="6403" width="27.42578125" style="44" hidden="1"/>
    <col min="6404" max="6404" width="6.5703125" style="44" hidden="1"/>
    <col min="6405" max="6405" width="9.28515625" style="44" hidden="1"/>
    <col min="6406" max="6406" width="8" style="44" hidden="1"/>
    <col min="6407" max="6407" width="12.140625" style="44" hidden="1"/>
    <col min="6408" max="6408" width="11" style="44" hidden="1"/>
    <col min="6409" max="6409" width="23.42578125" style="44" hidden="1"/>
    <col min="6410" max="6410" width="12.5703125" style="44" hidden="1"/>
    <col min="6411" max="6411" width="12.7109375" style="44" hidden="1"/>
    <col min="6412" max="6412" width="12.5703125" style="44" hidden="1"/>
    <col min="6413" max="6413" width="12.7109375" style="44" hidden="1"/>
    <col min="6414" max="6414" width="10" style="44" hidden="1"/>
    <col min="6415" max="6415" width="23.28515625" style="44" hidden="1"/>
    <col min="6416" max="6416" width="11.85546875" style="44" hidden="1"/>
    <col min="6417" max="6417" width="9.7109375" style="44" hidden="1"/>
    <col min="6418" max="6418" width="7" style="44" hidden="1"/>
    <col min="6419" max="6420" width="18.7109375" style="44" hidden="1"/>
    <col min="6421" max="6426" width="11.42578125" style="44" hidden="1"/>
    <col min="6427" max="6427" width="7.140625" style="44" hidden="1"/>
    <col min="6428" max="6428" width="8" style="44" hidden="1"/>
    <col min="6429" max="6429" width="5.85546875" style="44" hidden="1"/>
    <col min="6430" max="6430" width="10.42578125" style="44" hidden="1"/>
    <col min="6431" max="6431" width="24.5703125" style="44" hidden="1"/>
    <col min="6432" max="6432" width="26.5703125" style="44" hidden="1"/>
    <col min="6433" max="6433" width="14.140625" style="44" hidden="1"/>
    <col min="6434" max="6434" width="16" style="44" hidden="1"/>
    <col min="6435" max="6438" width="11.42578125" style="44" hidden="1"/>
    <col min="6439" max="6439" width="13.7109375" style="44" hidden="1"/>
    <col min="6440" max="6440" width="15.42578125" style="44" hidden="1"/>
    <col min="6441" max="6657" width="11.42578125" style="44" hidden="1"/>
    <col min="6658" max="6658" width="2.85546875" style="44" hidden="1"/>
    <col min="6659" max="6659" width="27.42578125" style="44" hidden="1"/>
    <col min="6660" max="6660" width="6.5703125" style="44" hidden="1"/>
    <col min="6661" max="6661" width="9.28515625" style="44" hidden="1"/>
    <col min="6662" max="6662" width="8" style="44" hidden="1"/>
    <col min="6663" max="6663" width="12.140625" style="44" hidden="1"/>
    <col min="6664" max="6664" width="11" style="44" hidden="1"/>
    <col min="6665" max="6665" width="23.42578125" style="44" hidden="1"/>
    <col min="6666" max="6666" width="12.5703125" style="44" hidden="1"/>
    <col min="6667" max="6667" width="12.7109375" style="44" hidden="1"/>
    <col min="6668" max="6668" width="12.5703125" style="44" hidden="1"/>
    <col min="6669" max="6669" width="12.7109375" style="44" hidden="1"/>
    <col min="6670" max="6670" width="10" style="44" hidden="1"/>
    <col min="6671" max="6671" width="23.28515625" style="44" hidden="1"/>
    <col min="6672" max="6672" width="11.85546875" style="44" hidden="1"/>
    <col min="6673" max="6673" width="9.7109375" style="44" hidden="1"/>
    <col min="6674" max="6674" width="7" style="44" hidden="1"/>
    <col min="6675" max="6676" width="18.7109375" style="44" hidden="1"/>
    <col min="6677" max="6682" width="11.42578125" style="44" hidden="1"/>
    <col min="6683" max="6683" width="7.140625" style="44" hidden="1"/>
    <col min="6684" max="6684" width="8" style="44" hidden="1"/>
    <col min="6685" max="6685" width="5.85546875" style="44" hidden="1"/>
    <col min="6686" max="6686" width="10.42578125" style="44" hidden="1"/>
    <col min="6687" max="6687" width="24.5703125" style="44" hidden="1"/>
    <col min="6688" max="6688" width="26.5703125" style="44" hidden="1"/>
    <col min="6689" max="6689" width="14.140625" style="44" hidden="1"/>
    <col min="6690" max="6690" width="16" style="44" hidden="1"/>
    <col min="6691" max="6694" width="11.42578125" style="44" hidden="1"/>
    <col min="6695" max="6695" width="13.7109375" style="44" hidden="1"/>
    <col min="6696" max="6696" width="15.42578125" style="44" hidden="1"/>
    <col min="6697" max="6913" width="11.42578125" style="44" hidden="1"/>
    <col min="6914" max="6914" width="2.85546875" style="44" hidden="1"/>
    <col min="6915" max="6915" width="27.42578125" style="44" hidden="1"/>
    <col min="6916" max="6916" width="6.5703125" style="44" hidden="1"/>
    <col min="6917" max="6917" width="9.28515625" style="44" hidden="1"/>
    <col min="6918" max="6918" width="8" style="44" hidden="1"/>
    <col min="6919" max="6919" width="12.140625" style="44" hidden="1"/>
    <col min="6920" max="6920" width="11" style="44" hidden="1"/>
    <col min="6921" max="6921" width="23.42578125" style="44" hidden="1"/>
    <col min="6922" max="6922" width="12.5703125" style="44" hidden="1"/>
    <col min="6923" max="6923" width="12.7109375" style="44" hidden="1"/>
    <col min="6924" max="6924" width="12.5703125" style="44" hidden="1"/>
    <col min="6925" max="6925" width="12.7109375" style="44" hidden="1"/>
    <col min="6926" max="6926" width="10" style="44" hidden="1"/>
    <col min="6927" max="6927" width="23.28515625" style="44" hidden="1"/>
    <col min="6928" max="6928" width="11.85546875" style="44" hidden="1"/>
    <col min="6929" max="6929" width="9.7109375" style="44" hidden="1"/>
    <col min="6930" max="6930" width="7" style="44" hidden="1"/>
    <col min="6931" max="6932" width="18.7109375" style="44" hidden="1"/>
    <col min="6933" max="6938" width="11.42578125" style="44" hidden="1"/>
    <col min="6939" max="6939" width="7.140625" style="44" hidden="1"/>
    <col min="6940" max="6940" width="8" style="44" hidden="1"/>
    <col min="6941" max="6941" width="5.85546875" style="44" hidden="1"/>
    <col min="6942" max="6942" width="10.42578125" style="44" hidden="1"/>
    <col min="6943" max="6943" width="24.5703125" style="44" hidden="1"/>
    <col min="6944" max="6944" width="26.5703125" style="44" hidden="1"/>
    <col min="6945" max="6945" width="14.140625" style="44" hidden="1"/>
    <col min="6946" max="6946" width="16" style="44" hidden="1"/>
    <col min="6947" max="6950" width="11.42578125" style="44" hidden="1"/>
    <col min="6951" max="6951" width="13.7109375" style="44" hidden="1"/>
    <col min="6952" max="6952" width="15.42578125" style="44" hidden="1"/>
    <col min="6953" max="7169" width="11.42578125" style="44" hidden="1"/>
    <col min="7170" max="7170" width="2.85546875" style="44" hidden="1"/>
    <col min="7171" max="7171" width="27.42578125" style="44" hidden="1"/>
    <col min="7172" max="7172" width="6.5703125" style="44" hidden="1"/>
    <col min="7173" max="7173" width="9.28515625" style="44" hidden="1"/>
    <col min="7174" max="7174" width="8" style="44" hidden="1"/>
    <col min="7175" max="7175" width="12.140625" style="44" hidden="1"/>
    <col min="7176" max="7176" width="11" style="44" hidden="1"/>
    <col min="7177" max="7177" width="23.42578125" style="44" hidden="1"/>
    <col min="7178" max="7178" width="12.5703125" style="44" hidden="1"/>
    <col min="7179" max="7179" width="12.7109375" style="44" hidden="1"/>
    <col min="7180" max="7180" width="12.5703125" style="44" hidden="1"/>
    <col min="7181" max="7181" width="12.7109375" style="44" hidden="1"/>
    <col min="7182" max="7182" width="10" style="44" hidden="1"/>
    <col min="7183" max="7183" width="23.28515625" style="44" hidden="1"/>
    <col min="7184" max="7184" width="11.85546875" style="44" hidden="1"/>
    <col min="7185" max="7185" width="9.7109375" style="44" hidden="1"/>
    <col min="7186" max="7186" width="7" style="44" hidden="1"/>
    <col min="7187" max="7188" width="18.7109375" style="44" hidden="1"/>
    <col min="7189" max="7194" width="11.42578125" style="44" hidden="1"/>
    <col min="7195" max="7195" width="7.140625" style="44" hidden="1"/>
    <col min="7196" max="7196" width="8" style="44" hidden="1"/>
    <col min="7197" max="7197" width="5.85546875" style="44" hidden="1"/>
    <col min="7198" max="7198" width="10.42578125" style="44" hidden="1"/>
    <col min="7199" max="7199" width="24.5703125" style="44" hidden="1"/>
    <col min="7200" max="7200" width="26.5703125" style="44" hidden="1"/>
    <col min="7201" max="7201" width="14.140625" style="44" hidden="1"/>
    <col min="7202" max="7202" width="16" style="44" hidden="1"/>
    <col min="7203" max="7206" width="11.42578125" style="44" hidden="1"/>
    <col min="7207" max="7207" width="13.7109375" style="44" hidden="1"/>
    <col min="7208" max="7208" width="15.42578125" style="44" hidden="1"/>
    <col min="7209" max="7425" width="11.42578125" style="44" hidden="1"/>
    <col min="7426" max="7426" width="2.85546875" style="44" hidden="1"/>
    <col min="7427" max="7427" width="27.42578125" style="44" hidden="1"/>
    <col min="7428" max="7428" width="6.5703125" style="44" hidden="1"/>
    <col min="7429" max="7429" width="9.28515625" style="44" hidden="1"/>
    <col min="7430" max="7430" width="8" style="44" hidden="1"/>
    <col min="7431" max="7431" width="12.140625" style="44" hidden="1"/>
    <col min="7432" max="7432" width="11" style="44" hidden="1"/>
    <col min="7433" max="7433" width="23.42578125" style="44" hidden="1"/>
    <col min="7434" max="7434" width="12.5703125" style="44" hidden="1"/>
    <col min="7435" max="7435" width="12.7109375" style="44" hidden="1"/>
    <col min="7436" max="7436" width="12.5703125" style="44" hidden="1"/>
    <col min="7437" max="7437" width="12.7109375" style="44" hidden="1"/>
    <col min="7438" max="7438" width="10" style="44" hidden="1"/>
    <col min="7439" max="7439" width="23.28515625" style="44" hidden="1"/>
    <col min="7440" max="7440" width="11.85546875" style="44" hidden="1"/>
    <col min="7441" max="7441" width="9.7109375" style="44" hidden="1"/>
    <col min="7442" max="7442" width="7" style="44" hidden="1"/>
    <col min="7443" max="7444" width="18.7109375" style="44" hidden="1"/>
    <col min="7445" max="7450" width="11.42578125" style="44" hidden="1"/>
    <col min="7451" max="7451" width="7.140625" style="44" hidden="1"/>
    <col min="7452" max="7452" width="8" style="44" hidden="1"/>
    <col min="7453" max="7453" width="5.85546875" style="44" hidden="1"/>
    <col min="7454" max="7454" width="10.42578125" style="44" hidden="1"/>
    <col min="7455" max="7455" width="24.5703125" style="44" hidden="1"/>
    <col min="7456" max="7456" width="26.5703125" style="44" hidden="1"/>
    <col min="7457" max="7457" width="14.140625" style="44" hidden="1"/>
    <col min="7458" max="7458" width="16" style="44" hidden="1"/>
    <col min="7459" max="7462" width="11.42578125" style="44" hidden="1"/>
    <col min="7463" max="7463" width="13.7109375" style="44" hidden="1"/>
    <col min="7464" max="7464" width="15.42578125" style="44" hidden="1"/>
    <col min="7465" max="7681" width="11.42578125" style="44" hidden="1"/>
    <col min="7682" max="7682" width="2.85546875" style="44" hidden="1"/>
    <col min="7683" max="7683" width="27.42578125" style="44" hidden="1"/>
    <col min="7684" max="7684" width="6.5703125" style="44" hidden="1"/>
    <col min="7685" max="7685" width="9.28515625" style="44" hidden="1"/>
    <col min="7686" max="7686" width="8" style="44" hidden="1"/>
    <col min="7687" max="7687" width="12.140625" style="44" hidden="1"/>
    <col min="7688" max="7688" width="11" style="44" hidden="1"/>
    <col min="7689" max="7689" width="23.42578125" style="44" hidden="1"/>
    <col min="7690" max="7690" width="12.5703125" style="44" hidden="1"/>
    <col min="7691" max="7691" width="12.7109375" style="44" hidden="1"/>
    <col min="7692" max="7692" width="12.5703125" style="44" hidden="1"/>
    <col min="7693" max="7693" width="12.7109375" style="44" hidden="1"/>
    <col min="7694" max="7694" width="10" style="44" hidden="1"/>
    <col min="7695" max="7695" width="23.28515625" style="44" hidden="1"/>
    <col min="7696" max="7696" width="11.85546875" style="44" hidden="1"/>
    <col min="7697" max="7697" width="9.7109375" style="44" hidden="1"/>
    <col min="7698" max="7698" width="7" style="44" hidden="1"/>
    <col min="7699" max="7700" width="18.7109375" style="44" hidden="1"/>
    <col min="7701" max="7706" width="11.42578125" style="44" hidden="1"/>
    <col min="7707" max="7707" width="7.140625" style="44" hidden="1"/>
    <col min="7708" max="7708" width="8" style="44" hidden="1"/>
    <col min="7709" max="7709" width="5.85546875" style="44" hidden="1"/>
    <col min="7710" max="7710" width="10.42578125" style="44" hidden="1"/>
    <col min="7711" max="7711" width="24.5703125" style="44" hidden="1"/>
    <col min="7712" max="7712" width="26.5703125" style="44" hidden="1"/>
    <col min="7713" max="7713" width="14.140625" style="44" hidden="1"/>
    <col min="7714" max="7714" width="16" style="44" hidden="1"/>
    <col min="7715" max="7718" width="11.42578125" style="44" hidden="1"/>
    <col min="7719" max="7719" width="13.7109375" style="44" hidden="1"/>
    <col min="7720" max="7720" width="15.42578125" style="44" hidden="1"/>
    <col min="7721" max="7937" width="11.42578125" style="44" hidden="1"/>
    <col min="7938" max="7938" width="2.85546875" style="44" hidden="1"/>
    <col min="7939" max="7939" width="27.42578125" style="44" hidden="1"/>
    <col min="7940" max="7940" width="6.5703125" style="44" hidden="1"/>
    <col min="7941" max="7941" width="9.28515625" style="44" hidden="1"/>
    <col min="7942" max="7942" width="8" style="44" hidden="1"/>
    <col min="7943" max="7943" width="12.140625" style="44" hidden="1"/>
    <col min="7944" max="7944" width="11" style="44" hidden="1"/>
    <col min="7945" max="7945" width="23.42578125" style="44" hidden="1"/>
    <col min="7946" max="7946" width="12.5703125" style="44" hidden="1"/>
    <col min="7947" max="7947" width="12.7109375" style="44" hidden="1"/>
    <col min="7948" max="7948" width="12.5703125" style="44" hidden="1"/>
    <col min="7949" max="7949" width="12.7109375" style="44" hidden="1"/>
    <col min="7950" max="7950" width="10" style="44" hidden="1"/>
    <col min="7951" max="7951" width="23.28515625" style="44" hidden="1"/>
    <col min="7952" max="7952" width="11.85546875" style="44" hidden="1"/>
    <col min="7953" max="7953" width="9.7109375" style="44" hidden="1"/>
    <col min="7954" max="7954" width="7" style="44" hidden="1"/>
    <col min="7955" max="7956" width="18.7109375" style="44" hidden="1"/>
    <col min="7957" max="7962" width="11.42578125" style="44" hidden="1"/>
    <col min="7963" max="7963" width="7.140625" style="44" hidden="1"/>
    <col min="7964" max="7964" width="8" style="44" hidden="1"/>
    <col min="7965" max="7965" width="5.85546875" style="44" hidden="1"/>
    <col min="7966" max="7966" width="10.42578125" style="44" hidden="1"/>
    <col min="7967" max="7967" width="24.5703125" style="44" hidden="1"/>
    <col min="7968" max="7968" width="26.5703125" style="44" hidden="1"/>
    <col min="7969" max="7969" width="14.140625" style="44" hidden="1"/>
    <col min="7970" max="7970" width="16" style="44" hidden="1"/>
    <col min="7971" max="7974" width="11.42578125" style="44" hidden="1"/>
    <col min="7975" max="7975" width="13.7109375" style="44" hidden="1"/>
    <col min="7976" max="7976" width="15.42578125" style="44" hidden="1"/>
    <col min="7977" max="8193" width="11.42578125" style="44" hidden="1"/>
    <col min="8194" max="8194" width="2.85546875" style="44" hidden="1"/>
    <col min="8195" max="8195" width="27.42578125" style="44" hidden="1"/>
    <col min="8196" max="8196" width="6.5703125" style="44" hidden="1"/>
    <col min="8197" max="8197" width="9.28515625" style="44" hidden="1"/>
    <col min="8198" max="8198" width="8" style="44" hidden="1"/>
    <col min="8199" max="8199" width="12.140625" style="44" hidden="1"/>
    <col min="8200" max="8200" width="11" style="44" hidden="1"/>
    <col min="8201" max="8201" width="23.42578125" style="44" hidden="1"/>
    <col min="8202" max="8202" width="12.5703125" style="44" hidden="1"/>
    <col min="8203" max="8203" width="12.7109375" style="44" hidden="1"/>
    <col min="8204" max="8204" width="12.5703125" style="44" hidden="1"/>
    <col min="8205" max="8205" width="12.7109375" style="44" hidden="1"/>
    <col min="8206" max="8206" width="10" style="44" hidden="1"/>
    <col min="8207" max="8207" width="23.28515625" style="44" hidden="1"/>
    <col min="8208" max="8208" width="11.85546875" style="44" hidden="1"/>
    <col min="8209" max="8209" width="9.7109375" style="44" hidden="1"/>
    <col min="8210" max="8210" width="7" style="44" hidden="1"/>
    <col min="8211" max="8212" width="18.7109375" style="44" hidden="1"/>
    <col min="8213" max="8218" width="11.42578125" style="44" hidden="1"/>
    <col min="8219" max="8219" width="7.140625" style="44" hidden="1"/>
    <col min="8220" max="8220" width="8" style="44" hidden="1"/>
    <col min="8221" max="8221" width="5.85546875" style="44" hidden="1"/>
    <col min="8222" max="8222" width="10.42578125" style="44" hidden="1"/>
    <col min="8223" max="8223" width="24.5703125" style="44" hidden="1"/>
    <col min="8224" max="8224" width="26.5703125" style="44" hidden="1"/>
    <col min="8225" max="8225" width="14.140625" style="44" hidden="1"/>
    <col min="8226" max="8226" width="16" style="44" hidden="1"/>
    <col min="8227" max="8230" width="11.42578125" style="44" hidden="1"/>
    <col min="8231" max="8231" width="13.7109375" style="44" hidden="1"/>
    <col min="8232" max="8232" width="15.42578125" style="44" hidden="1"/>
    <col min="8233" max="8449" width="11.42578125" style="44" hidden="1"/>
    <col min="8450" max="8450" width="2.85546875" style="44" hidden="1"/>
    <col min="8451" max="8451" width="27.42578125" style="44" hidden="1"/>
    <col min="8452" max="8452" width="6.5703125" style="44" hidden="1"/>
    <col min="8453" max="8453" width="9.28515625" style="44" hidden="1"/>
    <col min="8454" max="8454" width="8" style="44" hidden="1"/>
    <col min="8455" max="8455" width="12.140625" style="44" hidden="1"/>
    <col min="8456" max="8456" width="11" style="44" hidden="1"/>
    <col min="8457" max="8457" width="23.42578125" style="44" hidden="1"/>
    <col min="8458" max="8458" width="12.5703125" style="44" hidden="1"/>
    <col min="8459" max="8459" width="12.7109375" style="44" hidden="1"/>
    <col min="8460" max="8460" width="12.5703125" style="44" hidden="1"/>
    <col min="8461" max="8461" width="12.7109375" style="44" hidden="1"/>
    <col min="8462" max="8462" width="10" style="44" hidden="1"/>
    <col min="8463" max="8463" width="23.28515625" style="44" hidden="1"/>
    <col min="8464" max="8464" width="11.85546875" style="44" hidden="1"/>
    <col min="8465" max="8465" width="9.7109375" style="44" hidden="1"/>
    <col min="8466" max="8466" width="7" style="44" hidden="1"/>
    <col min="8467" max="8468" width="18.7109375" style="44" hidden="1"/>
    <col min="8469" max="8474" width="11.42578125" style="44" hidden="1"/>
    <col min="8475" max="8475" width="7.140625" style="44" hidden="1"/>
    <col min="8476" max="8476" width="8" style="44" hidden="1"/>
    <col min="8477" max="8477" width="5.85546875" style="44" hidden="1"/>
    <col min="8478" max="8478" width="10.42578125" style="44" hidden="1"/>
    <col min="8479" max="8479" width="24.5703125" style="44" hidden="1"/>
    <col min="8480" max="8480" width="26.5703125" style="44" hidden="1"/>
    <col min="8481" max="8481" width="14.140625" style="44" hidden="1"/>
    <col min="8482" max="8482" width="16" style="44" hidden="1"/>
    <col min="8483" max="8486" width="11.42578125" style="44" hidden="1"/>
    <col min="8487" max="8487" width="13.7109375" style="44" hidden="1"/>
    <col min="8488" max="8488" width="15.42578125" style="44" hidden="1"/>
    <col min="8489" max="8705" width="11.42578125" style="44" hidden="1"/>
    <col min="8706" max="8706" width="2.85546875" style="44" hidden="1"/>
    <col min="8707" max="8707" width="27.42578125" style="44" hidden="1"/>
    <col min="8708" max="8708" width="6.5703125" style="44" hidden="1"/>
    <col min="8709" max="8709" width="9.28515625" style="44" hidden="1"/>
    <col min="8710" max="8710" width="8" style="44" hidden="1"/>
    <col min="8711" max="8711" width="12.140625" style="44" hidden="1"/>
    <col min="8712" max="8712" width="11" style="44" hidden="1"/>
    <col min="8713" max="8713" width="23.42578125" style="44" hidden="1"/>
    <col min="8714" max="8714" width="12.5703125" style="44" hidden="1"/>
    <col min="8715" max="8715" width="12.7109375" style="44" hidden="1"/>
    <col min="8716" max="8716" width="12.5703125" style="44" hidden="1"/>
    <col min="8717" max="8717" width="12.7109375" style="44" hidden="1"/>
    <col min="8718" max="8718" width="10" style="44" hidden="1"/>
    <col min="8719" max="8719" width="23.28515625" style="44" hidden="1"/>
    <col min="8720" max="8720" width="11.85546875" style="44" hidden="1"/>
    <col min="8721" max="8721" width="9.7109375" style="44" hidden="1"/>
    <col min="8722" max="8722" width="7" style="44" hidden="1"/>
    <col min="8723" max="8724" width="18.7109375" style="44" hidden="1"/>
    <col min="8725" max="8730" width="11.42578125" style="44" hidden="1"/>
    <col min="8731" max="8731" width="7.140625" style="44" hidden="1"/>
    <col min="8732" max="8732" width="8" style="44" hidden="1"/>
    <col min="8733" max="8733" width="5.85546875" style="44" hidden="1"/>
    <col min="8734" max="8734" width="10.42578125" style="44" hidden="1"/>
    <col min="8735" max="8735" width="24.5703125" style="44" hidden="1"/>
    <col min="8736" max="8736" width="26.5703125" style="44" hidden="1"/>
    <col min="8737" max="8737" width="14.140625" style="44" hidden="1"/>
    <col min="8738" max="8738" width="16" style="44" hidden="1"/>
    <col min="8739" max="8742" width="11.42578125" style="44" hidden="1"/>
    <col min="8743" max="8743" width="13.7109375" style="44" hidden="1"/>
    <col min="8744" max="8744" width="15.42578125" style="44" hidden="1"/>
    <col min="8745" max="8961" width="11.42578125" style="44" hidden="1"/>
    <col min="8962" max="8962" width="2.85546875" style="44" hidden="1"/>
    <col min="8963" max="8963" width="27.42578125" style="44" hidden="1"/>
    <col min="8964" max="8964" width="6.5703125" style="44" hidden="1"/>
    <col min="8965" max="8965" width="9.28515625" style="44" hidden="1"/>
    <col min="8966" max="8966" width="8" style="44" hidden="1"/>
    <col min="8967" max="8967" width="12.140625" style="44" hidden="1"/>
    <col min="8968" max="8968" width="11" style="44" hidden="1"/>
    <col min="8969" max="8969" width="23.42578125" style="44" hidden="1"/>
    <col min="8970" max="8970" width="12.5703125" style="44" hidden="1"/>
    <col min="8971" max="8971" width="12.7109375" style="44" hidden="1"/>
    <col min="8972" max="8972" width="12.5703125" style="44" hidden="1"/>
    <col min="8973" max="8973" width="12.7109375" style="44" hidden="1"/>
    <col min="8974" max="8974" width="10" style="44" hidden="1"/>
    <col min="8975" max="8975" width="23.28515625" style="44" hidden="1"/>
    <col min="8976" max="8976" width="11.85546875" style="44" hidden="1"/>
    <col min="8977" max="8977" width="9.7109375" style="44" hidden="1"/>
    <col min="8978" max="8978" width="7" style="44" hidden="1"/>
    <col min="8979" max="8980" width="18.7109375" style="44" hidden="1"/>
    <col min="8981" max="8986" width="11.42578125" style="44" hidden="1"/>
    <col min="8987" max="8987" width="7.140625" style="44" hidden="1"/>
    <col min="8988" max="8988" width="8" style="44" hidden="1"/>
    <col min="8989" max="8989" width="5.85546875" style="44" hidden="1"/>
    <col min="8990" max="8990" width="10.42578125" style="44" hidden="1"/>
    <col min="8991" max="8991" width="24.5703125" style="44" hidden="1"/>
    <col min="8992" max="8992" width="26.5703125" style="44" hidden="1"/>
    <col min="8993" max="8993" width="14.140625" style="44" hidden="1"/>
    <col min="8994" max="8994" width="16" style="44" hidden="1"/>
    <col min="8995" max="8998" width="11.42578125" style="44" hidden="1"/>
    <col min="8999" max="8999" width="13.7109375" style="44" hidden="1"/>
    <col min="9000" max="9000" width="15.42578125" style="44" hidden="1"/>
    <col min="9001" max="9217" width="11.42578125" style="44" hidden="1"/>
    <col min="9218" max="9218" width="2.85546875" style="44" hidden="1"/>
    <col min="9219" max="9219" width="27.42578125" style="44" hidden="1"/>
    <col min="9220" max="9220" width="6.5703125" style="44" hidden="1"/>
    <col min="9221" max="9221" width="9.28515625" style="44" hidden="1"/>
    <col min="9222" max="9222" width="8" style="44" hidden="1"/>
    <col min="9223" max="9223" width="12.140625" style="44" hidden="1"/>
    <col min="9224" max="9224" width="11" style="44" hidden="1"/>
    <col min="9225" max="9225" width="23.42578125" style="44" hidden="1"/>
    <col min="9226" max="9226" width="12.5703125" style="44" hidden="1"/>
    <col min="9227" max="9227" width="12.7109375" style="44" hidden="1"/>
    <col min="9228" max="9228" width="12.5703125" style="44" hidden="1"/>
    <col min="9229" max="9229" width="12.7109375" style="44" hidden="1"/>
    <col min="9230" max="9230" width="10" style="44" hidden="1"/>
    <col min="9231" max="9231" width="23.28515625" style="44" hidden="1"/>
    <col min="9232" max="9232" width="11.85546875" style="44" hidden="1"/>
    <col min="9233" max="9233" width="9.7109375" style="44" hidden="1"/>
    <col min="9234" max="9234" width="7" style="44" hidden="1"/>
    <col min="9235" max="9236" width="18.7109375" style="44" hidden="1"/>
    <col min="9237" max="9242" width="11.42578125" style="44" hidden="1"/>
    <col min="9243" max="9243" width="7.140625" style="44" hidden="1"/>
    <col min="9244" max="9244" width="8" style="44" hidden="1"/>
    <col min="9245" max="9245" width="5.85546875" style="44" hidden="1"/>
    <col min="9246" max="9246" width="10.42578125" style="44" hidden="1"/>
    <col min="9247" max="9247" width="24.5703125" style="44" hidden="1"/>
    <col min="9248" max="9248" width="26.5703125" style="44" hidden="1"/>
    <col min="9249" max="9249" width="14.140625" style="44" hidden="1"/>
    <col min="9250" max="9250" width="16" style="44" hidden="1"/>
    <col min="9251" max="9254" width="11.42578125" style="44" hidden="1"/>
    <col min="9255" max="9255" width="13.7109375" style="44" hidden="1"/>
    <col min="9256" max="9256" width="15.42578125" style="44" hidden="1"/>
    <col min="9257" max="9473" width="11.42578125" style="44" hidden="1"/>
    <col min="9474" max="9474" width="2.85546875" style="44" hidden="1"/>
    <col min="9475" max="9475" width="27.42578125" style="44" hidden="1"/>
    <col min="9476" max="9476" width="6.5703125" style="44" hidden="1"/>
    <col min="9477" max="9477" width="9.28515625" style="44" hidden="1"/>
    <col min="9478" max="9478" width="8" style="44" hidden="1"/>
    <col min="9479" max="9479" width="12.140625" style="44" hidden="1"/>
    <col min="9480" max="9480" width="11" style="44" hidden="1"/>
    <col min="9481" max="9481" width="23.42578125" style="44" hidden="1"/>
    <col min="9482" max="9482" width="12.5703125" style="44" hidden="1"/>
    <col min="9483" max="9483" width="12.7109375" style="44" hidden="1"/>
    <col min="9484" max="9484" width="12.5703125" style="44" hidden="1"/>
    <col min="9485" max="9485" width="12.7109375" style="44" hidden="1"/>
    <col min="9486" max="9486" width="10" style="44" hidden="1"/>
    <col min="9487" max="9487" width="23.28515625" style="44" hidden="1"/>
    <col min="9488" max="9488" width="11.85546875" style="44" hidden="1"/>
    <col min="9489" max="9489" width="9.7109375" style="44" hidden="1"/>
    <col min="9490" max="9490" width="7" style="44" hidden="1"/>
    <col min="9491" max="9492" width="18.7109375" style="44" hidden="1"/>
    <col min="9493" max="9498" width="11.42578125" style="44" hidden="1"/>
    <col min="9499" max="9499" width="7.140625" style="44" hidden="1"/>
    <col min="9500" max="9500" width="8" style="44" hidden="1"/>
    <col min="9501" max="9501" width="5.85546875" style="44" hidden="1"/>
    <col min="9502" max="9502" width="10.42578125" style="44" hidden="1"/>
    <col min="9503" max="9503" width="24.5703125" style="44" hidden="1"/>
    <col min="9504" max="9504" width="26.5703125" style="44" hidden="1"/>
    <col min="9505" max="9505" width="14.140625" style="44" hidden="1"/>
    <col min="9506" max="9506" width="16" style="44" hidden="1"/>
    <col min="9507" max="9510" width="11.42578125" style="44" hidden="1"/>
    <col min="9511" max="9511" width="13.7109375" style="44" hidden="1"/>
    <col min="9512" max="9512" width="15.42578125" style="44" hidden="1"/>
    <col min="9513" max="9729" width="11.42578125" style="44" hidden="1"/>
    <col min="9730" max="9730" width="2.85546875" style="44" hidden="1"/>
    <col min="9731" max="9731" width="27.42578125" style="44" hidden="1"/>
    <col min="9732" max="9732" width="6.5703125" style="44" hidden="1"/>
    <col min="9733" max="9733" width="9.28515625" style="44" hidden="1"/>
    <col min="9734" max="9734" width="8" style="44" hidden="1"/>
    <col min="9735" max="9735" width="12.140625" style="44" hidden="1"/>
    <col min="9736" max="9736" width="11" style="44" hidden="1"/>
    <col min="9737" max="9737" width="23.42578125" style="44" hidden="1"/>
    <col min="9738" max="9738" width="12.5703125" style="44" hidden="1"/>
    <col min="9739" max="9739" width="12.7109375" style="44" hidden="1"/>
    <col min="9740" max="9740" width="12.5703125" style="44" hidden="1"/>
    <col min="9741" max="9741" width="12.7109375" style="44" hidden="1"/>
    <col min="9742" max="9742" width="10" style="44" hidden="1"/>
    <col min="9743" max="9743" width="23.28515625" style="44" hidden="1"/>
    <col min="9744" max="9744" width="11.85546875" style="44" hidden="1"/>
    <col min="9745" max="9745" width="9.7109375" style="44" hidden="1"/>
    <col min="9746" max="9746" width="7" style="44" hidden="1"/>
    <col min="9747" max="9748" width="18.7109375" style="44" hidden="1"/>
    <col min="9749" max="9754" width="11.42578125" style="44" hidden="1"/>
    <col min="9755" max="9755" width="7.140625" style="44" hidden="1"/>
    <col min="9756" max="9756" width="8" style="44" hidden="1"/>
    <col min="9757" max="9757" width="5.85546875" style="44" hidden="1"/>
    <col min="9758" max="9758" width="10.42578125" style="44" hidden="1"/>
    <col min="9759" max="9759" width="24.5703125" style="44" hidden="1"/>
    <col min="9760" max="9760" width="26.5703125" style="44" hidden="1"/>
    <col min="9761" max="9761" width="14.140625" style="44" hidden="1"/>
    <col min="9762" max="9762" width="16" style="44" hidden="1"/>
    <col min="9763" max="9766" width="11.42578125" style="44" hidden="1"/>
    <col min="9767" max="9767" width="13.7109375" style="44" hidden="1"/>
    <col min="9768" max="9768" width="15.42578125" style="44" hidden="1"/>
    <col min="9769" max="9985" width="11.42578125" style="44" hidden="1"/>
    <col min="9986" max="9986" width="2.85546875" style="44" hidden="1"/>
    <col min="9987" max="9987" width="27.42578125" style="44" hidden="1"/>
    <col min="9988" max="9988" width="6.5703125" style="44" hidden="1"/>
    <col min="9989" max="9989" width="9.28515625" style="44" hidden="1"/>
    <col min="9990" max="9990" width="8" style="44" hidden="1"/>
    <col min="9991" max="9991" width="12.140625" style="44" hidden="1"/>
    <col min="9992" max="9992" width="11" style="44" hidden="1"/>
    <col min="9993" max="9993" width="23.42578125" style="44" hidden="1"/>
    <col min="9994" max="9994" width="12.5703125" style="44" hidden="1"/>
    <col min="9995" max="9995" width="12.7109375" style="44" hidden="1"/>
    <col min="9996" max="9996" width="12.5703125" style="44" hidden="1"/>
    <col min="9997" max="9997" width="12.7109375" style="44" hidden="1"/>
    <col min="9998" max="9998" width="10" style="44" hidden="1"/>
    <col min="9999" max="9999" width="23.28515625" style="44" hidden="1"/>
    <col min="10000" max="10000" width="11.85546875" style="44" hidden="1"/>
    <col min="10001" max="10001" width="9.7109375" style="44" hidden="1"/>
    <col min="10002" max="10002" width="7" style="44" hidden="1"/>
    <col min="10003" max="10004" width="18.7109375" style="44" hidden="1"/>
    <col min="10005" max="10010" width="11.42578125" style="44" hidden="1"/>
    <col min="10011" max="10011" width="7.140625" style="44" hidden="1"/>
    <col min="10012" max="10012" width="8" style="44" hidden="1"/>
    <col min="10013" max="10013" width="5.85546875" style="44" hidden="1"/>
    <col min="10014" max="10014" width="10.42578125" style="44" hidden="1"/>
    <col min="10015" max="10015" width="24.5703125" style="44" hidden="1"/>
    <col min="10016" max="10016" width="26.5703125" style="44" hidden="1"/>
    <col min="10017" max="10017" width="14.140625" style="44" hidden="1"/>
    <col min="10018" max="10018" width="16" style="44" hidden="1"/>
    <col min="10019" max="10022" width="11.42578125" style="44" hidden="1"/>
    <col min="10023" max="10023" width="13.7109375" style="44" hidden="1"/>
    <col min="10024" max="10024" width="15.42578125" style="44" hidden="1"/>
    <col min="10025" max="10241" width="11.42578125" style="44" hidden="1"/>
    <col min="10242" max="10242" width="2.85546875" style="44" hidden="1"/>
    <col min="10243" max="10243" width="27.42578125" style="44" hidden="1"/>
    <col min="10244" max="10244" width="6.5703125" style="44" hidden="1"/>
    <col min="10245" max="10245" width="9.28515625" style="44" hidden="1"/>
    <col min="10246" max="10246" width="8" style="44" hidden="1"/>
    <col min="10247" max="10247" width="12.140625" style="44" hidden="1"/>
    <col min="10248" max="10248" width="11" style="44" hidden="1"/>
    <col min="10249" max="10249" width="23.42578125" style="44" hidden="1"/>
    <col min="10250" max="10250" width="12.5703125" style="44" hidden="1"/>
    <col min="10251" max="10251" width="12.7109375" style="44" hidden="1"/>
    <col min="10252" max="10252" width="12.5703125" style="44" hidden="1"/>
    <col min="10253" max="10253" width="12.7109375" style="44" hidden="1"/>
    <col min="10254" max="10254" width="10" style="44" hidden="1"/>
    <col min="10255" max="10255" width="23.28515625" style="44" hidden="1"/>
    <col min="10256" max="10256" width="11.85546875" style="44" hidden="1"/>
    <col min="10257" max="10257" width="9.7109375" style="44" hidden="1"/>
    <col min="10258" max="10258" width="7" style="44" hidden="1"/>
    <col min="10259" max="10260" width="18.7109375" style="44" hidden="1"/>
    <col min="10261" max="10266" width="11.42578125" style="44" hidden="1"/>
    <col min="10267" max="10267" width="7.140625" style="44" hidden="1"/>
    <col min="10268" max="10268" width="8" style="44" hidden="1"/>
    <col min="10269" max="10269" width="5.85546875" style="44" hidden="1"/>
    <col min="10270" max="10270" width="10.42578125" style="44" hidden="1"/>
    <col min="10271" max="10271" width="24.5703125" style="44" hidden="1"/>
    <col min="10272" max="10272" width="26.5703125" style="44" hidden="1"/>
    <col min="10273" max="10273" width="14.140625" style="44" hidden="1"/>
    <col min="10274" max="10274" width="16" style="44" hidden="1"/>
    <col min="10275" max="10278" width="11.42578125" style="44" hidden="1"/>
    <col min="10279" max="10279" width="13.7109375" style="44" hidden="1"/>
    <col min="10280" max="10280" width="15.42578125" style="44" hidden="1"/>
    <col min="10281" max="10497" width="11.42578125" style="44" hidden="1"/>
    <col min="10498" max="10498" width="2.85546875" style="44" hidden="1"/>
    <col min="10499" max="10499" width="27.42578125" style="44" hidden="1"/>
    <col min="10500" max="10500" width="6.5703125" style="44" hidden="1"/>
    <col min="10501" max="10501" width="9.28515625" style="44" hidden="1"/>
    <col min="10502" max="10502" width="8" style="44" hidden="1"/>
    <col min="10503" max="10503" width="12.140625" style="44" hidden="1"/>
    <col min="10504" max="10504" width="11" style="44" hidden="1"/>
    <col min="10505" max="10505" width="23.42578125" style="44" hidden="1"/>
    <col min="10506" max="10506" width="12.5703125" style="44" hidden="1"/>
    <col min="10507" max="10507" width="12.7109375" style="44" hidden="1"/>
    <col min="10508" max="10508" width="12.5703125" style="44" hidden="1"/>
    <col min="10509" max="10509" width="12.7109375" style="44" hidden="1"/>
    <col min="10510" max="10510" width="10" style="44" hidden="1"/>
    <col min="10511" max="10511" width="23.28515625" style="44" hidden="1"/>
    <col min="10512" max="10512" width="11.85546875" style="44" hidden="1"/>
    <col min="10513" max="10513" width="9.7109375" style="44" hidden="1"/>
    <col min="10514" max="10514" width="7" style="44" hidden="1"/>
    <col min="10515" max="10516" width="18.7109375" style="44" hidden="1"/>
    <col min="10517" max="10522" width="11.42578125" style="44" hidden="1"/>
    <col min="10523" max="10523" width="7.140625" style="44" hidden="1"/>
    <col min="10524" max="10524" width="8" style="44" hidden="1"/>
    <col min="10525" max="10525" width="5.85546875" style="44" hidden="1"/>
    <col min="10526" max="10526" width="10.42578125" style="44" hidden="1"/>
    <col min="10527" max="10527" width="24.5703125" style="44" hidden="1"/>
    <col min="10528" max="10528" width="26.5703125" style="44" hidden="1"/>
    <col min="10529" max="10529" width="14.140625" style="44" hidden="1"/>
    <col min="10530" max="10530" width="16" style="44" hidden="1"/>
    <col min="10531" max="10534" width="11.42578125" style="44" hidden="1"/>
    <col min="10535" max="10535" width="13.7109375" style="44" hidden="1"/>
    <col min="10536" max="10536" width="15.42578125" style="44" hidden="1"/>
    <col min="10537" max="10753" width="11.42578125" style="44" hidden="1"/>
    <col min="10754" max="10754" width="2.85546875" style="44" hidden="1"/>
    <col min="10755" max="10755" width="27.42578125" style="44" hidden="1"/>
    <col min="10756" max="10756" width="6.5703125" style="44" hidden="1"/>
    <col min="10757" max="10757" width="9.28515625" style="44" hidden="1"/>
    <col min="10758" max="10758" width="8" style="44" hidden="1"/>
    <col min="10759" max="10759" width="12.140625" style="44" hidden="1"/>
    <col min="10760" max="10760" width="11" style="44" hidden="1"/>
    <col min="10761" max="10761" width="23.42578125" style="44" hidden="1"/>
    <col min="10762" max="10762" width="12.5703125" style="44" hidden="1"/>
    <col min="10763" max="10763" width="12.7109375" style="44" hidden="1"/>
    <col min="10764" max="10764" width="12.5703125" style="44" hidden="1"/>
    <col min="10765" max="10765" width="12.7109375" style="44" hidden="1"/>
    <col min="10766" max="10766" width="10" style="44" hidden="1"/>
    <col min="10767" max="10767" width="23.28515625" style="44" hidden="1"/>
    <col min="10768" max="10768" width="11.85546875" style="44" hidden="1"/>
    <col min="10769" max="10769" width="9.7109375" style="44" hidden="1"/>
    <col min="10770" max="10770" width="7" style="44" hidden="1"/>
    <col min="10771" max="10772" width="18.7109375" style="44" hidden="1"/>
    <col min="10773" max="10778" width="11.42578125" style="44" hidden="1"/>
    <col min="10779" max="10779" width="7.140625" style="44" hidden="1"/>
    <col min="10780" max="10780" width="8" style="44" hidden="1"/>
    <col min="10781" max="10781" width="5.85546875" style="44" hidden="1"/>
    <col min="10782" max="10782" width="10.42578125" style="44" hidden="1"/>
    <col min="10783" max="10783" width="24.5703125" style="44" hidden="1"/>
    <col min="10784" max="10784" width="26.5703125" style="44" hidden="1"/>
    <col min="10785" max="10785" width="14.140625" style="44" hidden="1"/>
    <col min="10786" max="10786" width="16" style="44" hidden="1"/>
    <col min="10787" max="10790" width="11.42578125" style="44" hidden="1"/>
    <col min="10791" max="10791" width="13.7109375" style="44" hidden="1"/>
    <col min="10792" max="10792" width="15.42578125" style="44" hidden="1"/>
    <col min="10793" max="11009" width="11.42578125" style="44" hidden="1"/>
    <col min="11010" max="11010" width="2.85546875" style="44" hidden="1"/>
    <col min="11011" max="11011" width="27.42578125" style="44" hidden="1"/>
    <col min="11012" max="11012" width="6.5703125" style="44" hidden="1"/>
    <col min="11013" max="11013" width="9.28515625" style="44" hidden="1"/>
    <col min="11014" max="11014" width="8" style="44" hidden="1"/>
    <col min="11015" max="11015" width="12.140625" style="44" hidden="1"/>
    <col min="11016" max="11016" width="11" style="44" hidden="1"/>
    <col min="11017" max="11017" width="23.42578125" style="44" hidden="1"/>
    <col min="11018" max="11018" width="12.5703125" style="44" hidden="1"/>
    <col min="11019" max="11019" width="12.7109375" style="44" hidden="1"/>
    <col min="11020" max="11020" width="12.5703125" style="44" hidden="1"/>
    <col min="11021" max="11021" width="12.7109375" style="44" hidden="1"/>
    <col min="11022" max="11022" width="10" style="44" hidden="1"/>
    <col min="11023" max="11023" width="23.28515625" style="44" hidden="1"/>
    <col min="11024" max="11024" width="11.85546875" style="44" hidden="1"/>
    <col min="11025" max="11025" width="9.7109375" style="44" hidden="1"/>
    <col min="11026" max="11026" width="7" style="44" hidden="1"/>
    <col min="11027" max="11028" width="18.7109375" style="44" hidden="1"/>
    <col min="11029" max="11034" width="11.42578125" style="44" hidden="1"/>
    <col min="11035" max="11035" width="7.140625" style="44" hidden="1"/>
    <col min="11036" max="11036" width="8" style="44" hidden="1"/>
    <col min="11037" max="11037" width="5.85546875" style="44" hidden="1"/>
    <col min="11038" max="11038" width="10.42578125" style="44" hidden="1"/>
    <col min="11039" max="11039" width="24.5703125" style="44" hidden="1"/>
    <col min="11040" max="11040" width="26.5703125" style="44" hidden="1"/>
    <col min="11041" max="11041" width="14.140625" style="44" hidden="1"/>
    <col min="11042" max="11042" width="16" style="44" hidden="1"/>
    <col min="11043" max="11046" width="11.42578125" style="44" hidden="1"/>
    <col min="11047" max="11047" width="13.7109375" style="44" hidden="1"/>
    <col min="11048" max="11048" width="15.42578125" style="44" hidden="1"/>
    <col min="11049" max="11265" width="11.42578125" style="44" hidden="1"/>
    <col min="11266" max="11266" width="2.85546875" style="44" hidden="1"/>
    <col min="11267" max="11267" width="27.42578125" style="44" hidden="1"/>
    <col min="11268" max="11268" width="6.5703125" style="44" hidden="1"/>
    <col min="11269" max="11269" width="9.28515625" style="44" hidden="1"/>
    <col min="11270" max="11270" width="8" style="44" hidden="1"/>
    <col min="11271" max="11271" width="12.140625" style="44" hidden="1"/>
    <col min="11272" max="11272" width="11" style="44" hidden="1"/>
    <col min="11273" max="11273" width="23.42578125" style="44" hidden="1"/>
    <col min="11274" max="11274" width="12.5703125" style="44" hidden="1"/>
    <col min="11275" max="11275" width="12.7109375" style="44" hidden="1"/>
    <col min="11276" max="11276" width="12.5703125" style="44" hidden="1"/>
    <col min="11277" max="11277" width="12.7109375" style="44" hidden="1"/>
    <col min="11278" max="11278" width="10" style="44" hidden="1"/>
    <col min="11279" max="11279" width="23.28515625" style="44" hidden="1"/>
    <col min="11280" max="11280" width="11.85546875" style="44" hidden="1"/>
    <col min="11281" max="11281" width="9.7109375" style="44" hidden="1"/>
    <col min="11282" max="11282" width="7" style="44" hidden="1"/>
    <col min="11283" max="11284" width="18.7109375" style="44" hidden="1"/>
    <col min="11285" max="11290" width="11.42578125" style="44" hidden="1"/>
    <col min="11291" max="11291" width="7.140625" style="44" hidden="1"/>
    <col min="11292" max="11292" width="8" style="44" hidden="1"/>
    <col min="11293" max="11293" width="5.85546875" style="44" hidden="1"/>
    <col min="11294" max="11294" width="10.42578125" style="44" hidden="1"/>
    <col min="11295" max="11295" width="24.5703125" style="44" hidden="1"/>
    <col min="11296" max="11296" width="26.5703125" style="44" hidden="1"/>
    <col min="11297" max="11297" width="14.140625" style="44" hidden="1"/>
    <col min="11298" max="11298" width="16" style="44" hidden="1"/>
    <col min="11299" max="11302" width="11.42578125" style="44" hidden="1"/>
    <col min="11303" max="11303" width="13.7109375" style="44" hidden="1"/>
    <col min="11304" max="11304" width="15.42578125" style="44" hidden="1"/>
    <col min="11305" max="11521" width="11.42578125" style="44" hidden="1"/>
    <col min="11522" max="11522" width="2.85546875" style="44" hidden="1"/>
    <col min="11523" max="11523" width="27.42578125" style="44" hidden="1"/>
    <col min="11524" max="11524" width="6.5703125" style="44" hidden="1"/>
    <col min="11525" max="11525" width="9.28515625" style="44" hidden="1"/>
    <col min="11526" max="11526" width="8" style="44" hidden="1"/>
    <col min="11527" max="11527" width="12.140625" style="44" hidden="1"/>
    <col min="11528" max="11528" width="11" style="44" hidden="1"/>
    <col min="11529" max="11529" width="23.42578125" style="44" hidden="1"/>
    <col min="11530" max="11530" width="12.5703125" style="44" hidden="1"/>
    <col min="11531" max="11531" width="12.7109375" style="44" hidden="1"/>
    <col min="11532" max="11532" width="12.5703125" style="44" hidden="1"/>
    <col min="11533" max="11533" width="12.7109375" style="44" hidden="1"/>
    <col min="11534" max="11534" width="10" style="44" hidden="1"/>
    <col min="11535" max="11535" width="23.28515625" style="44" hidden="1"/>
    <col min="11536" max="11536" width="11.85546875" style="44" hidden="1"/>
    <col min="11537" max="11537" width="9.7109375" style="44" hidden="1"/>
    <col min="11538" max="11538" width="7" style="44" hidden="1"/>
    <col min="11539" max="11540" width="18.7109375" style="44" hidden="1"/>
    <col min="11541" max="11546" width="11.42578125" style="44" hidden="1"/>
    <col min="11547" max="11547" width="7.140625" style="44" hidden="1"/>
    <col min="11548" max="11548" width="8" style="44" hidden="1"/>
    <col min="11549" max="11549" width="5.85546875" style="44" hidden="1"/>
    <col min="11550" max="11550" width="10.42578125" style="44" hidden="1"/>
    <col min="11551" max="11551" width="24.5703125" style="44" hidden="1"/>
    <col min="11552" max="11552" width="26.5703125" style="44" hidden="1"/>
    <col min="11553" max="11553" width="14.140625" style="44" hidden="1"/>
    <col min="11554" max="11554" width="16" style="44" hidden="1"/>
    <col min="11555" max="11558" width="11.42578125" style="44" hidden="1"/>
    <col min="11559" max="11559" width="13.7109375" style="44" hidden="1"/>
    <col min="11560" max="11560" width="15.42578125" style="44" hidden="1"/>
    <col min="11561" max="11777" width="11.42578125" style="44" hidden="1"/>
    <col min="11778" max="11778" width="2.85546875" style="44" hidden="1"/>
    <col min="11779" max="11779" width="27.42578125" style="44" hidden="1"/>
    <col min="11780" max="11780" width="6.5703125" style="44" hidden="1"/>
    <col min="11781" max="11781" width="9.28515625" style="44" hidden="1"/>
    <col min="11782" max="11782" width="8" style="44" hidden="1"/>
    <col min="11783" max="11783" width="12.140625" style="44" hidden="1"/>
    <col min="11784" max="11784" width="11" style="44" hidden="1"/>
    <col min="11785" max="11785" width="23.42578125" style="44" hidden="1"/>
    <col min="11786" max="11786" width="12.5703125" style="44" hidden="1"/>
    <col min="11787" max="11787" width="12.7109375" style="44" hidden="1"/>
    <col min="11788" max="11788" width="12.5703125" style="44" hidden="1"/>
    <col min="11789" max="11789" width="12.7109375" style="44" hidden="1"/>
    <col min="11790" max="11790" width="10" style="44" hidden="1"/>
    <col min="11791" max="11791" width="23.28515625" style="44" hidden="1"/>
    <col min="11792" max="11792" width="11.85546875" style="44" hidden="1"/>
    <col min="11793" max="11793" width="9.7109375" style="44" hidden="1"/>
    <col min="11794" max="11794" width="7" style="44" hidden="1"/>
    <col min="11795" max="11796" width="18.7109375" style="44" hidden="1"/>
    <col min="11797" max="11802" width="11.42578125" style="44" hidden="1"/>
    <col min="11803" max="11803" width="7.140625" style="44" hidden="1"/>
    <col min="11804" max="11804" width="8" style="44" hidden="1"/>
    <col min="11805" max="11805" width="5.85546875" style="44" hidden="1"/>
    <col min="11806" max="11806" width="10.42578125" style="44" hidden="1"/>
    <col min="11807" max="11807" width="24.5703125" style="44" hidden="1"/>
    <col min="11808" max="11808" width="26.5703125" style="44" hidden="1"/>
    <col min="11809" max="11809" width="14.140625" style="44" hidden="1"/>
    <col min="11810" max="11810" width="16" style="44" hidden="1"/>
    <col min="11811" max="11814" width="11.42578125" style="44" hidden="1"/>
    <col min="11815" max="11815" width="13.7109375" style="44" hidden="1"/>
    <col min="11816" max="11816" width="15.42578125" style="44" hidden="1"/>
    <col min="11817" max="12033" width="11.42578125" style="44" hidden="1"/>
    <col min="12034" max="12034" width="2.85546875" style="44" hidden="1"/>
    <col min="12035" max="12035" width="27.42578125" style="44" hidden="1"/>
    <col min="12036" max="12036" width="6.5703125" style="44" hidden="1"/>
    <col min="12037" max="12037" width="9.28515625" style="44" hidden="1"/>
    <col min="12038" max="12038" width="8" style="44" hidden="1"/>
    <col min="12039" max="12039" width="12.140625" style="44" hidden="1"/>
    <col min="12040" max="12040" width="11" style="44" hidden="1"/>
    <col min="12041" max="12041" width="23.42578125" style="44" hidden="1"/>
    <col min="12042" max="12042" width="12.5703125" style="44" hidden="1"/>
    <col min="12043" max="12043" width="12.7109375" style="44" hidden="1"/>
    <col min="12044" max="12044" width="12.5703125" style="44" hidden="1"/>
    <col min="12045" max="12045" width="12.7109375" style="44" hidden="1"/>
    <col min="12046" max="12046" width="10" style="44" hidden="1"/>
    <col min="12047" max="12047" width="23.28515625" style="44" hidden="1"/>
    <col min="12048" max="12048" width="11.85546875" style="44" hidden="1"/>
    <col min="12049" max="12049" width="9.7109375" style="44" hidden="1"/>
    <col min="12050" max="12050" width="7" style="44" hidden="1"/>
    <col min="12051" max="12052" width="18.7109375" style="44" hidden="1"/>
    <col min="12053" max="12058" width="11.42578125" style="44" hidden="1"/>
    <col min="12059" max="12059" width="7.140625" style="44" hidden="1"/>
    <col min="12060" max="12060" width="8" style="44" hidden="1"/>
    <col min="12061" max="12061" width="5.85546875" style="44" hidden="1"/>
    <col min="12062" max="12062" width="10.42578125" style="44" hidden="1"/>
    <col min="12063" max="12063" width="24.5703125" style="44" hidden="1"/>
    <col min="12064" max="12064" width="26.5703125" style="44" hidden="1"/>
    <col min="12065" max="12065" width="14.140625" style="44" hidden="1"/>
    <col min="12066" max="12066" width="16" style="44" hidden="1"/>
    <col min="12067" max="12070" width="11.42578125" style="44" hidden="1"/>
    <col min="12071" max="12071" width="13.7109375" style="44" hidden="1"/>
    <col min="12072" max="12072" width="15.42578125" style="44" hidden="1"/>
    <col min="12073" max="12289" width="11.42578125" style="44" hidden="1"/>
    <col min="12290" max="12290" width="2.85546875" style="44" hidden="1"/>
    <col min="12291" max="12291" width="27.42578125" style="44" hidden="1"/>
    <col min="12292" max="12292" width="6.5703125" style="44" hidden="1"/>
    <col min="12293" max="12293" width="9.28515625" style="44" hidden="1"/>
    <col min="12294" max="12294" width="8" style="44" hidden="1"/>
    <col min="12295" max="12295" width="12.140625" style="44" hidden="1"/>
    <col min="12296" max="12296" width="11" style="44" hidden="1"/>
    <col min="12297" max="12297" width="23.42578125" style="44" hidden="1"/>
    <col min="12298" max="12298" width="12.5703125" style="44" hidden="1"/>
    <col min="12299" max="12299" width="12.7109375" style="44" hidden="1"/>
    <col min="12300" max="12300" width="12.5703125" style="44" hidden="1"/>
    <col min="12301" max="12301" width="12.7109375" style="44" hidden="1"/>
    <col min="12302" max="12302" width="10" style="44" hidden="1"/>
    <col min="12303" max="12303" width="23.28515625" style="44" hidden="1"/>
    <col min="12304" max="12304" width="11.85546875" style="44" hidden="1"/>
    <col min="12305" max="12305" width="9.7109375" style="44" hidden="1"/>
    <col min="12306" max="12306" width="7" style="44" hidden="1"/>
    <col min="12307" max="12308" width="18.7109375" style="44" hidden="1"/>
    <col min="12309" max="12314" width="11.42578125" style="44" hidden="1"/>
    <col min="12315" max="12315" width="7.140625" style="44" hidden="1"/>
    <col min="12316" max="12316" width="8" style="44" hidden="1"/>
    <col min="12317" max="12317" width="5.85546875" style="44" hidden="1"/>
    <col min="12318" max="12318" width="10.42578125" style="44" hidden="1"/>
    <col min="12319" max="12319" width="24.5703125" style="44" hidden="1"/>
    <col min="12320" max="12320" width="26.5703125" style="44" hidden="1"/>
    <col min="12321" max="12321" width="14.140625" style="44" hidden="1"/>
    <col min="12322" max="12322" width="16" style="44" hidden="1"/>
    <col min="12323" max="12326" width="11.42578125" style="44" hidden="1"/>
    <col min="12327" max="12327" width="13.7109375" style="44" hidden="1"/>
    <col min="12328" max="12328" width="15.42578125" style="44" hidden="1"/>
    <col min="12329" max="12545" width="11.42578125" style="44" hidden="1"/>
    <col min="12546" max="12546" width="2.85546875" style="44" hidden="1"/>
    <col min="12547" max="12547" width="27.42578125" style="44" hidden="1"/>
    <col min="12548" max="12548" width="6.5703125" style="44" hidden="1"/>
    <col min="12549" max="12549" width="9.28515625" style="44" hidden="1"/>
    <col min="12550" max="12550" width="8" style="44" hidden="1"/>
    <col min="12551" max="12551" width="12.140625" style="44" hidden="1"/>
    <col min="12552" max="12552" width="11" style="44" hidden="1"/>
    <col min="12553" max="12553" width="23.42578125" style="44" hidden="1"/>
    <col min="12554" max="12554" width="12.5703125" style="44" hidden="1"/>
    <col min="12555" max="12555" width="12.7109375" style="44" hidden="1"/>
    <col min="12556" max="12556" width="12.5703125" style="44" hidden="1"/>
    <col min="12557" max="12557" width="12.7109375" style="44" hidden="1"/>
    <col min="12558" max="12558" width="10" style="44" hidden="1"/>
    <col min="12559" max="12559" width="23.28515625" style="44" hidden="1"/>
    <col min="12560" max="12560" width="11.85546875" style="44" hidden="1"/>
    <col min="12561" max="12561" width="9.7109375" style="44" hidden="1"/>
    <col min="12562" max="12562" width="7" style="44" hidden="1"/>
    <col min="12563" max="12564" width="18.7109375" style="44" hidden="1"/>
    <col min="12565" max="12570" width="11.42578125" style="44" hidden="1"/>
    <col min="12571" max="12571" width="7.140625" style="44" hidden="1"/>
    <col min="12572" max="12572" width="8" style="44" hidden="1"/>
    <col min="12573" max="12573" width="5.85546875" style="44" hidden="1"/>
    <col min="12574" max="12574" width="10.42578125" style="44" hidden="1"/>
    <col min="12575" max="12575" width="24.5703125" style="44" hidden="1"/>
    <col min="12576" max="12576" width="26.5703125" style="44" hidden="1"/>
    <col min="12577" max="12577" width="14.140625" style="44" hidden="1"/>
    <col min="12578" max="12578" width="16" style="44" hidden="1"/>
    <col min="12579" max="12582" width="11.42578125" style="44" hidden="1"/>
    <col min="12583" max="12583" width="13.7109375" style="44" hidden="1"/>
    <col min="12584" max="12584" width="15.42578125" style="44" hidden="1"/>
    <col min="12585" max="12801" width="11.42578125" style="44" hidden="1"/>
    <col min="12802" max="12802" width="2.85546875" style="44" hidden="1"/>
    <col min="12803" max="12803" width="27.42578125" style="44" hidden="1"/>
    <col min="12804" max="12804" width="6.5703125" style="44" hidden="1"/>
    <col min="12805" max="12805" width="9.28515625" style="44" hidden="1"/>
    <col min="12806" max="12806" width="8" style="44" hidden="1"/>
    <col min="12807" max="12807" width="12.140625" style="44" hidden="1"/>
    <col min="12808" max="12808" width="11" style="44" hidden="1"/>
    <col min="12809" max="12809" width="23.42578125" style="44" hidden="1"/>
    <col min="12810" max="12810" width="12.5703125" style="44" hidden="1"/>
    <col min="12811" max="12811" width="12.7109375" style="44" hidden="1"/>
    <col min="12812" max="12812" width="12.5703125" style="44" hidden="1"/>
    <col min="12813" max="12813" width="12.7109375" style="44" hidden="1"/>
    <col min="12814" max="12814" width="10" style="44" hidden="1"/>
    <col min="12815" max="12815" width="23.28515625" style="44" hidden="1"/>
    <col min="12816" max="12816" width="11.85546875" style="44" hidden="1"/>
    <col min="12817" max="12817" width="9.7109375" style="44" hidden="1"/>
    <col min="12818" max="12818" width="7" style="44" hidden="1"/>
    <col min="12819" max="12820" width="18.7109375" style="44" hidden="1"/>
    <col min="12821" max="12826" width="11.42578125" style="44" hidden="1"/>
    <col min="12827" max="12827" width="7.140625" style="44" hidden="1"/>
    <col min="12828" max="12828" width="8" style="44" hidden="1"/>
    <col min="12829" max="12829" width="5.85546875" style="44" hidden="1"/>
    <col min="12830" max="12830" width="10.42578125" style="44" hidden="1"/>
    <col min="12831" max="12831" width="24.5703125" style="44" hidden="1"/>
    <col min="12832" max="12832" width="26.5703125" style="44" hidden="1"/>
    <col min="12833" max="12833" width="14.140625" style="44" hidden="1"/>
    <col min="12834" max="12834" width="16" style="44" hidden="1"/>
    <col min="12835" max="12838" width="11.42578125" style="44" hidden="1"/>
    <col min="12839" max="12839" width="13.7109375" style="44" hidden="1"/>
    <col min="12840" max="12840" width="15.42578125" style="44" hidden="1"/>
    <col min="12841" max="13057" width="11.42578125" style="44" hidden="1"/>
    <col min="13058" max="13058" width="2.85546875" style="44" hidden="1"/>
    <col min="13059" max="13059" width="27.42578125" style="44" hidden="1"/>
    <col min="13060" max="13060" width="6.5703125" style="44" hidden="1"/>
    <col min="13061" max="13061" width="9.28515625" style="44" hidden="1"/>
    <col min="13062" max="13062" width="8" style="44" hidden="1"/>
    <col min="13063" max="13063" width="12.140625" style="44" hidden="1"/>
    <col min="13064" max="13064" width="11" style="44" hidden="1"/>
    <col min="13065" max="13065" width="23.42578125" style="44" hidden="1"/>
    <col min="13066" max="13066" width="12.5703125" style="44" hidden="1"/>
    <col min="13067" max="13067" width="12.7109375" style="44" hidden="1"/>
    <col min="13068" max="13068" width="12.5703125" style="44" hidden="1"/>
    <col min="13069" max="13069" width="12.7109375" style="44" hidden="1"/>
    <col min="13070" max="13070" width="10" style="44" hidden="1"/>
    <col min="13071" max="13071" width="23.28515625" style="44" hidden="1"/>
    <col min="13072" max="13072" width="11.85546875" style="44" hidden="1"/>
    <col min="13073" max="13073" width="9.7109375" style="44" hidden="1"/>
    <col min="13074" max="13074" width="7" style="44" hidden="1"/>
    <col min="13075" max="13076" width="18.7109375" style="44" hidden="1"/>
    <col min="13077" max="13082" width="11.42578125" style="44" hidden="1"/>
    <col min="13083" max="13083" width="7.140625" style="44" hidden="1"/>
    <col min="13084" max="13084" width="8" style="44" hidden="1"/>
    <col min="13085" max="13085" width="5.85546875" style="44" hidden="1"/>
    <col min="13086" max="13086" width="10.42578125" style="44" hidden="1"/>
    <col min="13087" max="13087" width="24.5703125" style="44" hidden="1"/>
    <col min="13088" max="13088" width="26.5703125" style="44" hidden="1"/>
    <col min="13089" max="13089" width="14.140625" style="44" hidden="1"/>
    <col min="13090" max="13090" width="16" style="44" hidden="1"/>
    <col min="13091" max="13094" width="11.42578125" style="44" hidden="1"/>
    <col min="13095" max="13095" width="13.7109375" style="44" hidden="1"/>
    <col min="13096" max="13096" width="15.42578125" style="44" hidden="1"/>
    <col min="13097" max="13313" width="11.42578125" style="44" hidden="1"/>
    <col min="13314" max="13314" width="2.85546875" style="44" hidden="1"/>
    <col min="13315" max="13315" width="27.42578125" style="44" hidden="1"/>
    <col min="13316" max="13316" width="6.5703125" style="44" hidden="1"/>
    <col min="13317" max="13317" width="9.28515625" style="44" hidden="1"/>
    <col min="13318" max="13318" width="8" style="44" hidden="1"/>
    <col min="13319" max="13319" width="12.140625" style="44" hidden="1"/>
    <col min="13320" max="13320" width="11" style="44" hidden="1"/>
    <col min="13321" max="13321" width="23.42578125" style="44" hidden="1"/>
    <col min="13322" max="13322" width="12.5703125" style="44" hidden="1"/>
    <col min="13323" max="13323" width="12.7109375" style="44" hidden="1"/>
    <col min="13324" max="13324" width="12.5703125" style="44" hidden="1"/>
    <col min="13325" max="13325" width="12.7109375" style="44" hidden="1"/>
    <col min="13326" max="13326" width="10" style="44" hidden="1"/>
    <col min="13327" max="13327" width="23.28515625" style="44" hidden="1"/>
    <col min="13328" max="13328" width="11.85546875" style="44" hidden="1"/>
    <col min="13329" max="13329" width="9.7109375" style="44" hidden="1"/>
    <col min="13330" max="13330" width="7" style="44" hidden="1"/>
    <col min="13331" max="13332" width="18.7109375" style="44" hidden="1"/>
    <col min="13333" max="13338" width="11.42578125" style="44" hidden="1"/>
    <col min="13339" max="13339" width="7.140625" style="44" hidden="1"/>
    <col min="13340" max="13340" width="8" style="44" hidden="1"/>
    <col min="13341" max="13341" width="5.85546875" style="44" hidden="1"/>
    <col min="13342" max="13342" width="10.42578125" style="44" hidden="1"/>
    <col min="13343" max="13343" width="24.5703125" style="44" hidden="1"/>
    <col min="13344" max="13344" width="26.5703125" style="44" hidden="1"/>
    <col min="13345" max="13345" width="14.140625" style="44" hidden="1"/>
    <col min="13346" max="13346" width="16" style="44" hidden="1"/>
    <col min="13347" max="13350" width="11.42578125" style="44" hidden="1"/>
    <col min="13351" max="13351" width="13.7109375" style="44" hidden="1"/>
    <col min="13352" max="13352" width="15.42578125" style="44" hidden="1"/>
    <col min="13353" max="13569" width="11.42578125" style="44" hidden="1"/>
    <col min="13570" max="13570" width="2.85546875" style="44" hidden="1"/>
    <col min="13571" max="13571" width="27.42578125" style="44" hidden="1"/>
    <col min="13572" max="13572" width="6.5703125" style="44" hidden="1"/>
    <col min="13573" max="13573" width="9.28515625" style="44" hidden="1"/>
    <col min="13574" max="13574" width="8" style="44" hidden="1"/>
    <col min="13575" max="13575" width="12.140625" style="44" hidden="1"/>
    <col min="13576" max="13576" width="11" style="44" hidden="1"/>
    <col min="13577" max="13577" width="23.42578125" style="44" hidden="1"/>
    <col min="13578" max="13578" width="12.5703125" style="44" hidden="1"/>
    <col min="13579" max="13579" width="12.7109375" style="44" hidden="1"/>
    <col min="13580" max="13580" width="12.5703125" style="44" hidden="1"/>
    <col min="13581" max="13581" width="12.7109375" style="44" hidden="1"/>
    <col min="13582" max="13582" width="10" style="44" hidden="1"/>
    <col min="13583" max="13583" width="23.28515625" style="44" hidden="1"/>
    <col min="13584" max="13584" width="11.85546875" style="44" hidden="1"/>
    <col min="13585" max="13585" width="9.7109375" style="44" hidden="1"/>
    <col min="13586" max="13586" width="7" style="44" hidden="1"/>
    <col min="13587" max="13588" width="18.7109375" style="44" hidden="1"/>
    <col min="13589" max="13594" width="11.42578125" style="44" hidden="1"/>
    <col min="13595" max="13595" width="7.140625" style="44" hidden="1"/>
    <col min="13596" max="13596" width="8" style="44" hidden="1"/>
    <col min="13597" max="13597" width="5.85546875" style="44" hidden="1"/>
    <col min="13598" max="13598" width="10.42578125" style="44" hidden="1"/>
    <col min="13599" max="13599" width="24.5703125" style="44" hidden="1"/>
    <col min="13600" max="13600" width="26.5703125" style="44" hidden="1"/>
    <col min="13601" max="13601" width="14.140625" style="44" hidden="1"/>
    <col min="13602" max="13602" width="16" style="44" hidden="1"/>
    <col min="13603" max="13606" width="11.42578125" style="44" hidden="1"/>
    <col min="13607" max="13607" width="13.7109375" style="44" hidden="1"/>
    <col min="13608" max="13608" width="15.42578125" style="44" hidden="1"/>
    <col min="13609" max="13825" width="11.42578125" style="44" hidden="1"/>
    <col min="13826" max="13826" width="2.85546875" style="44" hidden="1"/>
    <col min="13827" max="13827" width="27.42578125" style="44" hidden="1"/>
    <col min="13828" max="13828" width="6.5703125" style="44" hidden="1"/>
    <col min="13829" max="13829" width="9.28515625" style="44" hidden="1"/>
    <col min="13830" max="13830" width="8" style="44" hidden="1"/>
    <col min="13831" max="13831" width="12.140625" style="44" hidden="1"/>
    <col min="13832" max="13832" width="11" style="44" hidden="1"/>
    <col min="13833" max="13833" width="23.42578125" style="44" hidden="1"/>
    <col min="13834" max="13834" width="12.5703125" style="44" hidden="1"/>
    <col min="13835" max="13835" width="12.7109375" style="44" hidden="1"/>
    <col min="13836" max="13836" width="12.5703125" style="44" hidden="1"/>
    <col min="13837" max="13837" width="12.7109375" style="44" hidden="1"/>
    <col min="13838" max="13838" width="10" style="44" hidden="1"/>
    <col min="13839" max="13839" width="23.28515625" style="44" hidden="1"/>
    <col min="13840" max="13840" width="11.85546875" style="44" hidden="1"/>
    <col min="13841" max="13841" width="9.7109375" style="44" hidden="1"/>
    <col min="13842" max="13842" width="7" style="44" hidden="1"/>
    <col min="13843" max="13844" width="18.7109375" style="44" hidden="1"/>
    <col min="13845" max="13850" width="11.42578125" style="44" hidden="1"/>
    <col min="13851" max="13851" width="7.140625" style="44" hidden="1"/>
    <col min="13852" max="13852" width="8" style="44" hidden="1"/>
    <col min="13853" max="13853" width="5.85546875" style="44" hidden="1"/>
    <col min="13854" max="13854" width="10.42578125" style="44" hidden="1"/>
    <col min="13855" max="13855" width="24.5703125" style="44" hidden="1"/>
    <col min="13856" max="13856" width="26.5703125" style="44" hidden="1"/>
    <col min="13857" max="13857" width="14.140625" style="44" hidden="1"/>
    <col min="13858" max="13858" width="16" style="44" hidden="1"/>
    <col min="13859" max="13862" width="11.42578125" style="44" hidden="1"/>
    <col min="13863" max="13863" width="13.7109375" style="44" hidden="1"/>
    <col min="13864" max="13864" width="15.42578125" style="44" hidden="1"/>
    <col min="13865" max="14081" width="11.42578125" style="44" hidden="1"/>
    <col min="14082" max="14082" width="2.85546875" style="44" hidden="1"/>
    <col min="14083" max="14083" width="27.42578125" style="44" hidden="1"/>
    <col min="14084" max="14084" width="6.5703125" style="44" hidden="1"/>
    <col min="14085" max="14085" width="9.28515625" style="44" hidden="1"/>
    <col min="14086" max="14086" width="8" style="44" hidden="1"/>
    <col min="14087" max="14087" width="12.140625" style="44" hidden="1"/>
    <col min="14088" max="14088" width="11" style="44" hidden="1"/>
    <col min="14089" max="14089" width="23.42578125" style="44" hidden="1"/>
    <col min="14090" max="14090" width="12.5703125" style="44" hidden="1"/>
    <col min="14091" max="14091" width="12.7109375" style="44" hidden="1"/>
    <col min="14092" max="14092" width="12.5703125" style="44" hidden="1"/>
    <col min="14093" max="14093" width="12.7109375" style="44" hidden="1"/>
    <col min="14094" max="14094" width="10" style="44" hidden="1"/>
    <col min="14095" max="14095" width="23.28515625" style="44" hidden="1"/>
    <col min="14096" max="14096" width="11.85546875" style="44" hidden="1"/>
    <col min="14097" max="14097" width="9.7109375" style="44" hidden="1"/>
    <col min="14098" max="14098" width="7" style="44" hidden="1"/>
    <col min="14099" max="14100" width="18.7109375" style="44" hidden="1"/>
    <col min="14101" max="14106" width="11.42578125" style="44" hidden="1"/>
    <col min="14107" max="14107" width="7.140625" style="44" hidden="1"/>
    <col min="14108" max="14108" width="8" style="44" hidden="1"/>
    <col min="14109" max="14109" width="5.85546875" style="44" hidden="1"/>
    <col min="14110" max="14110" width="10.42578125" style="44" hidden="1"/>
    <col min="14111" max="14111" width="24.5703125" style="44" hidden="1"/>
    <col min="14112" max="14112" width="26.5703125" style="44" hidden="1"/>
    <col min="14113" max="14113" width="14.140625" style="44" hidden="1"/>
    <col min="14114" max="14114" width="16" style="44" hidden="1"/>
    <col min="14115" max="14118" width="11.42578125" style="44" hidden="1"/>
    <col min="14119" max="14119" width="13.7109375" style="44" hidden="1"/>
    <col min="14120" max="14120" width="15.42578125" style="44" hidden="1"/>
    <col min="14121" max="14337" width="11.42578125" style="44" hidden="1"/>
    <col min="14338" max="14338" width="2.85546875" style="44" hidden="1"/>
    <col min="14339" max="14339" width="27.42578125" style="44" hidden="1"/>
    <col min="14340" max="14340" width="6.5703125" style="44" hidden="1"/>
    <col min="14341" max="14341" width="9.28515625" style="44" hidden="1"/>
    <col min="14342" max="14342" width="8" style="44" hidden="1"/>
    <col min="14343" max="14343" width="12.140625" style="44" hidden="1"/>
    <col min="14344" max="14344" width="11" style="44" hidden="1"/>
    <col min="14345" max="14345" width="23.42578125" style="44" hidden="1"/>
    <col min="14346" max="14346" width="12.5703125" style="44" hidden="1"/>
    <col min="14347" max="14347" width="12.7109375" style="44" hidden="1"/>
    <col min="14348" max="14348" width="12.5703125" style="44" hidden="1"/>
    <col min="14349" max="14349" width="12.7109375" style="44" hidden="1"/>
    <col min="14350" max="14350" width="10" style="44" hidden="1"/>
    <col min="14351" max="14351" width="23.28515625" style="44" hidden="1"/>
    <col min="14352" max="14352" width="11.85546875" style="44" hidden="1"/>
    <col min="14353" max="14353" width="9.7109375" style="44" hidden="1"/>
    <col min="14354" max="14354" width="7" style="44" hidden="1"/>
    <col min="14355" max="14356" width="18.7109375" style="44" hidden="1"/>
    <col min="14357" max="14362" width="11.42578125" style="44" hidden="1"/>
    <col min="14363" max="14363" width="7.140625" style="44" hidden="1"/>
    <col min="14364" max="14364" width="8" style="44" hidden="1"/>
    <col min="14365" max="14365" width="5.85546875" style="44" hidden="1"/>
    <col min="14366" max="14366" width="10.42578125" style="44" hidden="1"/>
    <col min="14367" max="14367" width="24.5703125" style="44" hidden="1"/>
    <col min="14368" max="14368" width="26.5703125" style="44" hidden="1"/>
    <col min="14369" max="14369" width="14.140625" style="44" hidden="1"/>
    <col min="14370" max="14370" width="16" style="44" hidden="1"/>
    <col min="14371" max="14374" width="11.42578125" style="44" hidden="1"/>
    <col min="14375" max="14375" width="13.7109375" style="44" hidden="1"/>
    <col min="14376" max="14376" width="15.42578125" style="44" hidden="1"/>
    <col min="14377" max="14593" width="11.42578125" style="44" hidden="1"/>
    <col min="14594" max="14594" width="2.85546875" style="44" hidden="1"/>
    <col min="14595" max="14595" width="27.42578125" style="44" hidden="1"/>
    <col min="14596" max="14596" width="6.5703125" style="44" hidden="1"/>
    <col min="14597" max="14597" width="9.28515625" style="44" hidden="1"/>
    <col min="14598" max="14598" width="8" style="44" hidden="1"/>
    <col min="14599" max="14599" width="12.140625" style="44" hidden="1"/>
    <col min="14600" max="14600" width="11" style="44" hidden="1"/>
    <col min="14601" max="14601" width="23.42578125" style="44" hidden="1"/>
    <col min="14602" max="14602" width="12.5703125" style="44" hidden="1"/>
    <col min="14603" max="14603" width="12.7109375" style="44" hidden="1"/>
    <col min="14604" max="14604" width="12.5703125" style="44" hidden="1"/>
    <col min="14605" max="14605" width="12.7109375" style="44" hidden="1"/>
    <col min="14606" max="14606" width="10" style="44" hidden="1"/>
    <col min="14607" max="14607" width="23.28515625" style="44" hidden="1"/>
    <col min="14608" max="14608" width="11.85546875" style="44" hidden="1"/>
    <col min="14609" max="14609" width="9.7109375" style="44" hidden="1"/>
    <col min="14610" max="14610" width="7" style="44" hidden="1"/>
    <col min="14611" max="14612" width="18.7109375" style="44" hidden="1"/>
    <col min="14613" max="14618" width="11.42578125" style="44" hidden="1"/>
    <col min="14619" max="14619" width="7.140625" style="44" hidden="1"/>
    <col min="14620" max="14620" width="8" style="44" hidden="1"/>
    <col min="14621" max="14621" width="5.85546875" style="44" hidden="1"/>
    <col min="14622" max="14622" width="10.42578125" style="44" hidden="1"/>
    <col min="14623" max="14623" width="24.5703125" style="44" hidden="1"/>
    <col min="14624" max="14624" width="26.5703125" style="44" hidden="1"/>
    <col min="14625" max="14625" width="14.140625" style="44" hidden="1"/>
    <col min="14626" max="14626" width="16" style="44" hidden="1"/>
    <col min="14627" max="14630" width="11.42578125" style="44" hidden="1"/>
    <col min="14631" max="14631" width="13.7109375" style="44" hidden="1"/>
    <col min="14632" max="14632" width="15.42578125" style="44" hidden="1"/>
    <col min="14633" max="14849" width="11.42578125" style="44" hidden="1"/>
    <col min="14850" max="14850" width="2.85546875" style="44" hidden="1"/>
    <col min="14851" max="14851" width="27.42578125" style="44" hidden="1"/>
    <col min="14852" max="14852" width="6.5703125" style="44" hidden="1"/>
    <col min="14853" max="14853" width="9.28515625" style="44" hidden="1"/>
    <col min="14854" max="14854" width="8" style="44" hidden="1"/>
    <col min="14855" max="14855" width="12.140625" style="44" hidden="1"/>
    <col min="14856" max="14856" width="11" style="44" hidden="1"/>
    <col min="14857" max="14857" width="23.42578125" style="44" hidden="1"/>
    <col min="14858" max="14858" width="12.5703125" style="44" hidden="1"/>
    <col min="14859" max="14859" width="12.7109375" style="44" hidden="1"/>
    <col min="14860" max="14860" width="12.5703125" style="44" hidden="1"/>
    <col min="14861" max="14861" width="12.7109375" style="44" hidden="1"/>
    <col min="14862" max="14862" width="10" style="44" hidden="1"/>
    <col min="14863" max="14863" width="23.28515625" style="44" hidden="1"/>
    <col min="14864" max="14864" width="11.85546875" style="44" hidden="1"/>
    <col min="14865" max="14865" width="9.7109375" style="44" hidden="1"/>
    <col min="14866" max="14866" width="7" style="44" hidden="1"/>
    <col min="14867" max="14868" width="18.7109375" style="44" hidden="1"/>
    <col min="14869" max="14874" width="11.42578125" style="44" hidden="1"/>
    <col min="14875" max="14875" width="7.140625" style="44" hidden="1"/>
    <col min="14876" max="14876" width="8" style="44" hidden="1"/>
    <col min="14877" max="14877" width="5.85546875" style="44" hidden="1"/>
    <col min="14878" max="14878" width="10.42578125" style="44" hidden="1"/>
    <col min="14879" max="14879" width="24.5703125" style="44" hidden="1"/>
    <col min="14880" max="14880" width="26.5703125" style="44" hidden="1"/>
    <col min="14881" max="14881" width="14.140625" style="44" hidden="1"/>
    <col min="14882" max="14882" width="16" style="44" hidden="1"/>
    <col min="14883" max="14886" width="11.42578125" style="44" hidden="1"/>
    <col min="14887" max="14887" width="13.7109375" style="44" hidden="1"/>
    <col min="14888" max="14888" width="15.42578125" style="44" hidden="1"/>
    <col min="14889" max="15105" width="11.42578125" style="44" hidden="1"/>
    <col min="15106" max="15106" width="2.85546875" style="44" hidden="1"/>
    <col min="15107" max="15107" width="27.42578125" style="44" hidden="1"/>
    <col min="15108" max="15108" width="6.5703125" style="44" hidden="1"/>
    <col min="15109" max="15109" width="9.28515625" style="44" hidden="1"/>
    <col min="15110" max="15110" width="8" style="44" hidden="1"/>
    <col min="15111" max="15111" width="12.140625" style="44" hidden="1"/>
    <col min="15112" max="15112" width="11" style="44" hidden="1"/>
    <col min="15113" max="15113" width="23.42578125" style="44" hidden="1"/>
    <col min="15114" max="15114" width="12.5703125" style="44" hidden="1"/>
    <col min="15115" max="15115" width="12.7109375" style="44" hidden="1"/>
    <col min="15116" max="15116" width="12.5703125" style="44" hidden="1"/>
    <col min="15117" max="15117" width="12.7109375" style="44" hidden="1"/>
    <col min="15118" max="15118" width="10" style="44" hidden="1"/>
    <col min="15119" max="15119" width="23.28515625" style="44" hidden="1"/>
    <col min="15120" max="15120" width="11.85546875" style="44" hidden="1"/>
    <col min="15121" max="15121" width="9.7109375" style="44" hidden="1"/>
    <col min="15122" max="15122" width="7" style="44" hidden="1"/>
    <col min="15123" max="15124" width="18.7109375" style="44" hidden="1"/>
    <col min="15125" max="15130" width="11.42578125" style="44" hidden="1"/>
    <col min="15131" max="15131" width="7.140625" style="44" hidden="1"/>
    <col min="15132" max="15132" width="8" style="44" hidden="1"/>
    <col min="15133" max="15133" width="5.85546875" style="44" hidden="1"/>
    <col min="15134" max="15134" width="10.42578125" style="44" hidden="1"/>
    <col min="15135" max="15135" width="24.5703125" style="44" hidden="1"/>
    <col min="15136" max="15136" width="26.5703125" style="44" hidden="1"/>
    <col min="15137" max="15137" width="14.140625" style="44" hidden="1"/>
    <col min="15138" max="15138" width="16" style="44" hidden="1"/>
    <col min="15139" max="15142" width="11.42578125" style="44" hidden="1"/>
    <col min="15143" max="15143" width="13.7109375" style="44" hidden="1"/>
    <col min="15144" max="15144" width="15.42578125" style="44" hidden="1"/>
    <col min="15145" max="15361" width="11.42578125" style="44" hidden="1"/>
    <col min="15362" max="15362" width="2.85546875" style="44" hidden="1"/>
    <col min="15363" max="15363" width="27.42578125" style="44" hidden="1"/>
    <col min="15364" max="15364" width="6.5703125" style="44" hidden="1"/>
    <col min="15365" max="15365" width="9.28515625" style="44" hidden="1"/>
    <col min="15366" max="15366" width="8" style="44" hidden="1"/>
    <col min="15367" max="15367" width="12.140625" style="44" hidden="1"/>
    <col min="15368" max="15368" width="11" style="44" hidden="1"/>
    <col min="15369" max="15369" width="23.42578125" style="44" hidden="1"/>
    <col min="15370" max="15370" width="12.5703125" style="44" hidden="1"/>
    <col min="15371" max="15371" width="12.7109375" style="44" hidden="1"/>
    <col min="15372" max="15372" width="12.5703125" style="44" hidden="1"/>
    <col min="15373" max="15373" width="12.7109375" style="44" hidden="1"/>
    <col min="15374" max="15374" width="10" style="44" hidden="1"/>
    <col min="15375" max="15375" width="23.28515625" style="44" hidden="1"/>
    <col min="15376" max="15376" width="11.85546875" style="44" hidden="1"/>
    <col min="15377" max="15377" width="9.7109375" style="44" hidden="1"/>
    <col min="15378" max="15378" width="7" style="44" hidden="1"/>
    <col min="15379" max="15380" width="18.7109375" style="44" hidden="1"/>
    <col min="15381" max="15386" width="11.42578125" style="44" hidden="1"/>
    <col min="15387" max="15387" width="7.140625" style="44" hidden="1"/>
    <col min="15388" max="15388" width="8" style="44" hidden="1"/>
    <col min="15389" max="15389" width="5.85546875" style="44" hidden="1"/>
    <col min="15390" max="15390" width="10.42578125" style="44" hidden="1"/>
    <col min="15391" max="15391" width="24.5703125" style="44" hidden="1"/>
    <col min="15392" max="15392" width="26.5703125" style="44" hidden="1"/>
    <col min="15393" max="15393" width="14.140625" style="44" hidden="1"/>
    <col min="15394" max="15394" width="16" style="44" hidden="1"/>
    <col min="15395" max="15398" width="11.42578125" style="44" hidden="1"/>
    <col min="15399" max="15399" width="13.7109375" style="44" hidden="1"/>
    <col min="15400" max="15400" width="15.42578125" style="44" hidden="1"/>
    <col min="15401" max="15617" width="11.42578125" style="44" hidden="1"/>
    <col min="15618" max="15618" width="2.85546875" style="44" hidden="1"/>
    <col min="15619" max="15619" width="27.42578125" style="44" hidden="1"/>
    <col min="15620" max="15620" width="6.5703125" style="44" hidden="1"/>
    <col min="15621" max="15621" width="9.28515625" style="44" hidden="1"/>
    <col min="15622" max="15622" width="8" style="44" hidden="1"/>
    <col min="15623" max="15623" width="12.140625" style="44" hidden="1"/>
    <col min="15624" max="15624" width="11" style="44" hidden="1"/>
    <col min="15625" max="15625" width="23.42578125" style="44" hidden="1"/>
    <col min="15626" max="15626" width="12.5703125" style="44" hidden="1"/>
    <col min="15627" max="15627" width="12.7109375" style="44" hidden="1"/>
    <col min="15628" max="15628" width="12.5703125" style="44" hidden="1"/>
    <col min="15629" max="15629" width="12.7109375" style="44" hidden="1"/>
    <col min="15630" max="15630" width="10" style="44" hidden="1"/>
    <col min="15631" max="15631" width="23.28515625" style="44" hidden="1"/>
    <col min="15632" max="15632" width="11.85546875" style="44" hidden="1"/>
    <col min="15633" max="15633" width="9.7109375" style="44" hidden="1"/>
    <col min="15634" max="15634" width="7" style="44" hidden="1"/>
    <col min="15635" max="15636" width="18.7109375" style="44" hidden="1"/>
    <col min="15637" max="15642" width="11.42578125" style="44" hidden="1"/>
    <col min="15643" max="15643" width="7.140625" style="44" hidden="1"/>
    <col min="15644" max="15644" width="8" style="44" hidden="1"/>
    <col min="15645" max="15645" width="5.85546875" style="44" hidden="1"/>
    <col min="15646" max="15646" width="10.42578125" style="44" hidden="1"/>
    <col min="15647" max="15647" width="24.5703125" style="44" hidden="1"/>
    <col min="15648" max="15648" width="26.5703125" style="44" hidden="1"/>
    <col min="15649" max="15649" width="14.140625" style="44" hidden="1"/>
    <col min="15650" max="15650" width="16" style="44" hidden="1"/>
    <col min="15651" max="15654" width="11.42578125" style="44" hidden="1"/>
    <col min="15655" max="15655" width="13.7109375" style="44" hidden="1"/>
    <col min="15656" max="15656" width="15.42578125" style="44" hidden="1"/>
    <col min="15657" max="15873" width="11.42578125" style="44" hidden="1"/>
    <col min="15874" max="15874" width="2.85546875" style="44" hidden="1"/>
    <col min="15875" max="15875" width="27.42578125" style="44" hidden="1"/>
    <col min="15876" max="15876" width="6.5703125" style="44" hidden="1"/>
    <col min="15877" max="15877" width="9.28515625" style="44" hidden="1"/>
    <col min="15878" max="15878" width="8" style="44" hidden="1"/>
    <col min="15879" max="15879" width="12.140625" style="44" hidden="1"/>
    <col min="15880" max="15880" width="11" style="44" hidden="1"/>
    <col min="15881" max="15881" width="23.42578125" style="44" hidden="1"/>
    <col min="15882" max="15882" width="12.5703125" style="44" hidden="1"/>
    <col min="15883" max="15883" width="12.7109375" style="44" hidden="1"/>
    <col min="15884" max="15884" width="12.5703125" style="44" hidden="1"/>
    <col min="15885" max="15885" width="12.7109375" style="44" hidden="1"/>
    <col min="15886" max="15886" width="10" style="44" hidden="1"/>
    <col min="15887" max="15887" width="23.28515625" style="44" hidden="1"/>
    <col min="15888" max="15888" width="11.85546875" style="44" hidden="1"/>
    <col min="15889" max="15889" width="9.7109375" style="44" hidden="1"/>
    <col min="15890" max="15890" width="7" style="44" hidden="1"/>
    <col min="15891" max="15892" width="18.7109375" style="44" hidden="1"/>
    <col min="15893" max="15898" width="11.42578125" style="44" hidden="1"/>
    <col min="15899" max="15899" width="7.140625" style="44" hidden="1"/>
    <col min="15900" max="15900" width="8" style="44" hidden="1"/>
    <col min="15901" max="15901" width="5.85546875" style="44" hidden="1"/>
    <col min="15902" max="15902" width="10.42578125" style="44" hidden="1"/>
    <col min="15903" max="15903" width="24.5703125" style="44" hidden="1"/>
    <col min="15904" max="15904" width="26.5703125" style="44" hidden="1"/>
    <col min="15905" max="15905" width="14.140625" style="44" hidden="1"/>
    <col min="15906" max="15906" width="16" style="44" hidden="1"/>
    <col min="15907" max="15910" width="11.42578125" style="44" hidden="1"/>
    <col min="15911" max="15911" width="13.7109375" style="44" hidden="1"/>
    <col min="15912" max="15912" width="15.42578125" style="44" hidden="1"/>
    <col min="15913" max="16129" width="11.42578125" style="44" hidden="1"/>
    <col min="16130" max="16130" width="2.85546875" style="44" hidden="1"/>
    <col min="16131" max="16131" width="27.42578125" style="44" hidden="1"/>
    <col min="16132" max="16132" width="6.5703125" style="44" hidden="1"/>
    <col min="16133" max="16133" width="9.28515625" style="44" hidden="1"/>
    <col min="16134" max="16134" width="8" style="44" hidden="1"/>
    <col min="16135" max="16135" width="12.140625" style="44" hidden="1"/>
    <col min="16136" max="16136" width="11" style="44" hidden="1"/>
    <col min="16137" max="16137" width="23.42578125" style="44" hidden="1"/>
    <col min="16138" max="16138" width="12.5703125" style="44" hidden="1"/>
    <col min="16139" max="16139" width="12.7109375" style="44" hidden="1"/>
    <col min="16140" max="16140" width="12.5703125" style="44" hidden="1"/>
    <col min="16141" max="16141" width="12.7109375" style="44" hidden="1"/>
    <col min="16142" max="16142" width="10" style="44" hidden="1"/>
    <col min="16143" max="16143" width="23.28515625" style="44" hidden="1"/>
    <col min="16144" max="16144" width="11.85546875" style="44" hidden="1"/>
    <col min="16145" max="16145" width="9.7109375" style="44" hidden="1"/>
    <col min="16146" max="16146" width="7" style="44" hidden="1"/>
    <col min="16147" max="16148" width="18.7109375" style="44" hidden="1"/>
    <col min="16149" max="16154" width="11.42578125" style="44" hidden="1"/>
    <col min="16155" max="16155" width="7.140625" style="44" hidden="1"/>
    <col min="16156" max="16156" width="8" style="44" hidden="1"/>
    <col min="16157" max="16157" width="5.85546875" style="44" hidden="1"/>
    <col min="16158" max="16158" width="10.42578125" style="44" hidden="1"/>
    <col min="16159" max="16159" width="24.5703125" style="44" hidden="1"/>
    <col min="16160" max="16160" width="26.5703125" style="44" hidden="1"/>
    <col min="16161" max="16161" width="14.140625" style="44" hidden="1"/>
    <col min="16162" max="16162" width="16" style="44" hidden="1"/>
    <col min="16163" max="16166" width="11.42578125" style="44" hidden="1"/>
    <col min="16167" max="16167" width="13.7109375" style="44" hidden="1"/>
    <col min="16168" max="16174" width="15.42578125" style="44" hidden="1"/>
    <col min="16175" max="16384" width="11.42578125" style="44" hidden="1"/>
  </cols>
  <sheetData>
    <row r="1" spans="2:22" x14ac:dyDescent="0.2">
      <c r="B1" s="367"/>
      <c r="C1" s="367"/>
      <c r="D1" s="367"/>
      <c r="E1" s="367"/>
      <c r="F1" s="367"/>
      <c r="G1" s="367"/>
      <c r="H1" s="367"/>
      <c r="I1" s="367"/>
      <c r="J1" s="367"/>
      <c r="K1" s="367"/>
      <c r="L1" s="367"/>
      <c r="M1" s="367"/>
      <c r="N1" s="367"/>
      <c r="O1" s="367"/>
      <c r="P1" s="367"/>
      <c r="Q1" s="367"/>
      <c r="R1" s="367"/>
      <c r="S1" s="172"/>
    </row>
    <row r="2" spans="2:22" ht="18.75" thickBot="1" x14ac:dyDescent="0.3">
      <c r="B2" s="504" t="s">
        <v>582</v>
      </c>
      <c r="C2" s="504"/>
      <c r="D2" s="504"/>
      <c r="E2" s="504"/>
      <c r="F2" s="504"/>
      <c r="G2" s="367"/>
      <c r="H2" s="367"/>
      <c r="I2" s="367"/>
      <c r="J2" s="367"/>
      <c r="K2" s="367"/>
      <c r="L2" s="367"/>
      <c r="M2" s="367"/>
      <c r="N2" s="367"/>
      <c r="O2" s="367"/>
      <c r="P2" s="367"/>
      <c r="Q2" s="367"/>
      <c r="R2" s="367"/>
      <c r="S2" s="172"/>
      <c r="U2" s="261" t="s">
        <v>619</v>
      </c>
    </row>
    <row r="3" spans="2:22" ht="15" x14ac:dyDescent="0.25">
      <c r="B3" s="140" t="s">
        <v>526</v>
      </c>
      <c r="C3" s="505">
        <v>20160057</v>
      </c>
      <c r="D3" s="505"/>
      <c r="E3" s="505"/>
      <c r="F3" s="506"/>
      <c r="G3" s="367"/>
      <c r="H3" s="480" t="s">
        <v>580</v>
      </c>
      <c r="I3" s="481"/>
      <c r="J3" s="481"/>
      <c r="K3" s="481"/>
      <c r="L3" s="482"/>
      <c r="M3" s="367"/>
      <c r="N3" s="367"/>
      <c r="O3" s="367"/>
      <c r="P3" s="367"/>
      <c r="Q3" s="367"/>
      <c r="R3" s="367"/>
      <c r="S3" s="172"/>
      <c r="T3" s="260" t="s">
        <v>616</v>
      </c>
      <c r="U3" s="261" t="str">
        <f>IF(ISNUMBER(SEARCH("Skynet",B25&amp;B26&amp;B27&amp;B28&amp;B37&amp;B38&amp;B40&amp;B41,1)),"2€",IF(C8="-","-","-"))</f>
        <v>-</v>
      </c>
    </row>
    <row r="4" spans="2:22" ht="15" x14ac:dyDescent="0.25">
      <c r="B4" s="141" t="s">
        <v>390</v>
      </c>
      <c r="C4" s="475" t="str">
        <f>VLOOKUP($C$3,SalesTracker!$B$9:$AM$1048576,2,0)</f>
        <v>Maxus</v>
      </c>
      <c r="D4" s="475"/>
      <c r="E4" s="475"/>
      <c r="F4" s="507"/>
      <c r="G4" s="367"/>
      <c r="H4" s="147" t="s">
        <v>571</v>
      </c>
      <c r="I4" s="218">
        <f>VLOOKUP($C$3,SalesTracker!$B$9:$AM$1048576,15,0)</f>
        <v>0</v>
      </c>
      <c r="J4" s="216"/>
      <c r="K4" s="216"/>
      <c r="L4" s="217"/>
      <c r="M4" s="367"/>
      <c r="N4" s="367"/>
      <c r="O4" s="367"/>
      <c r="P4" s="367"/>
      <c r="Q4" s="367"/>
      <c r="R4" s="367"/>
      <c r="S4" s="172"/>
      <c r="T4" s="260" t="s">
        <v>617</v>
      </c>
      <c r="U4" s="261" t="str">
        <f>IF(ISNUMBER(SEARCH("Mobile",C6,1)),"1.99€","-")</f>
        <v>-</v>
      </c>
    </row>
    <row r="5" spans="2:22" ht="15" x14ac:dyDescent="0.25">
      <c r="B5" s="141" t="s">
        <v>407</v>
      </c>
      <c r="C5" s="475" t="str">
        <f>VLOOKUP($C$3,SalesTracker!$B$9:$AM$1048576,4,0)</f>
        <v>Danone</v>
      </c>
      <c r="D5" s="475"/>
      <c r="E5" s="475"/>
      <c r="F5" s="507"/>
      <c r="G5" s="367"/>
      <c r="H5" s="147" t="s">
        <v>546</v>
      </c>
      <c r="I5" s="218" t="s">
        <v>545</v>
      </c>
      <c r="J5" s="214"/>
      <c r="K5" s="214"/>
      <c r="L5" s="215"/>
      <c r="M5" s="367"/>
      <c r="N5" s="367"/>
      <c r="O5" s="367"/>
      <c r="P5" s="367"/>
      <c r="Q5" s="367"/>
      <c r="R5" s="367"/>
      <c r="S5" s="172"/>
      <c r="T5" s="260" t="s">
        <v>528</v>
      </c>
      <c r="U5" s="261" t="str">
        <f>IF(ISNUMBER(SEARCH("Retargeting",H23&amp;H24&amp;H25&amp;H26&amp;H35&amp;H36&amp;H37&amp;H38,1)),"2.99€",C15)</f>
        <v>-</v>
      </c>
    </row>
    <row r="6" spans="2:22" ht="15" x14ac:dyDescent="0.25">
      <c r="B6" s="141" t="s">
        <v>587</v>
      </c>
      <c r="C6" s="475" t="str">
        <f>C5&amp;"_"&amp;VLOOKUP($C$3,SalesTracker!$B$9:$AM$1048576,5,0)&amp;"_"&amp;VLOOKUP($C$3,SalesTracker!$B$9:$AM$1048576,9,0)&amp;"-"&amp;VLOOKUP($C$3,SalesTracker!$B$9:$AM$1048576,10,0)&amp;"_"&amp;C3</f>
        <v>Danone_Oykos TV_Xaxis TV-Pre-roll_20160057</v>
      </c>
      <c r="D6" s="475"/>
      <c r="E6" s="475"/>
      <c r="F6" s="507"/>
      <c r="G6" s="367"/>
      <c r="H6" s="219" t="s">
        <v>578</v>
      </c>
      <c r="I6" s="206" t="s">
        <v>544</v>
      </c>
      <c r="J6" s="207">
        <f>VLOOKUP($C$3,SalesTracker!$B$9:$AM$1048576,17,0)</f>
        <v>0.5</v>
      </c>
      <c r="K6" s="208" t="s">
        <v>543</v>
      </c>
      <c r="L6" s="207">
        <f>VLOOKUP($C$3,SalesTracker!$B$9:$AM$1048576,18,0)</f>
        <v>0.5</v>
      </c>
      <c r="M6" s="366"/>
      <c r="N6" s="366"/>
      <c r="O6" s="366"/>
      <c r="P6" s="366"/>
      <c r="Q6" s="366"/>
      <c r="R6" s="367"/>
      <c r="S6" s="172"/>
      <c r="T6" s="260" t="s">
        <v>561</v>
      </c>
      <c r="U6" s="261" t="str">
        <f>IF(ISNUMBER(SEARCH("Interest",H23&amp;H24&amp;H25&amp;H26&amp;H35&amp;H36&amp;H37&amp;H38,1)),"1.25€",C15)</f>
        <v>-</v>
      </c>
    </row>
    <row r="7" spans="2:22" ht="15" x14ac:dyDescent="0.25">
      <c r="B7" s="141" t="s">
        <v>416</v>
      </c>
      <c r="C7" s="470">
        <f ca="1">NOW()</f>
        <v>42634.598941203702</v>
      </c>
      <c r="D7" s="470"/>
      <c r="E7" s="470"/>
      <c r="F7" s="503"/>
      <c r="G7" s="48"/>
      <c r="H7" s="147" t="s">
        <v>461</v>
      </c>
      <c r="I7" s="488">
        <f>VLOOKUP($C$3,SalesTracker!$B$9:$AM$1048576,23,0)</f>
        <v>30000</v>
      </c>
      <c r="J7" s="489"/>
      <c r="K7" s="489"/>
      <c r="L7" s="490"/>
      <c r="M7" s="366"/>
      <c r="N7" s="366"/>
      <c r="O7" s="366"/>
      <c r="P7" s="366"/>
      <c r="Q7" s="366"/>
      <c r="R7" s="367"/>
      <c r="S7" s="172"/>
      <c r="T7" s="260" t="s">
        <v>562</v>
      </c>
      <c r="U7" s="261" t="str">
        <f>IF(ISNUMBER(SEARCH("Socio-demo",H23&amp;H24&amp;H25&amp;H26&amp;H35&amp;H36&amp;H37&amp;H38,1)),"1.25€",C15)</f>
        <v>1.25€</v>
      </c>
    </row>
    <row r="8" spans="2:22" ht="14.25" customHeight="1" x14ac:dyDescent="0.25">
      <c r="B8" s="221" t="s">
        <v>596</v>
      </c>
      <c r="C8" s="486" t="str">
        <f>IF(ISNUMBER(SEARCH("TV",C6,1)),"-","See Below")</f>
        <v>-</v>
      </c>
      <c r="D8" s="486"/>
      <c r="E8" s="486"/>
      <c r="F8" s="487"/>
      <c r="H8" s="147" t="s">
        <v>463</v>
      </c>
      <c r="I8" s="488">
        <f>VLOOKUP($C$3,SalesTracker!$B$9:$AM$1048576,24,0)</f>
        <v>15000</v>
      </c>
      <c r="J8" s="489"/>
      <c r="K8" s="489"/>
      <c r="L8" s="490"/>
      <c r="M8" s="366"/>
      <c r="N8" s="366"/>
      <c r="O8" s="366"/>
      <c r="P8" s="366"/>
      <c r="Q8" s="366"/>
      <c r="R8" s="367"/>
      <c r="S8" s="172"/>
      <c r="T8" s="260" t="s">
        <v>563</v>
      </c>
      <c r="U8" s="261" t="str">
        <f>IF(ISNUMBER(SEARCH("Context",H23&amp;H24&amp;H25&amp;H26&amp;H35&amp;H36&amp;H37&amp;H38,1)),"2.99€",C15)</f>
        <v>-</v>
      </c>
      <c r="V8" s="261"/>
    </row>
    <row r="9" spans="2:22" ht="16.5" customHeight="1" x14ac:dyDescent="0.25">
      <c r="B9" s="75" t="s">
        <v>26</v>
      </c>
      <c r="C9" s="226">
        <f>VLOOKUP($C$3,SalesTracker!$B$9:$AM$1048576,6,0)</f>
        <v>42387</v>
      </c>
      <c r="D9" s="202"/>
      <c r="E9" s="202"/>
      <c r="F9" s="203"/>
      <c r="H9" s="148" t="s">
        <v>539</v>
      </c>
      <c r="I9" s="491">
        <f>VLOOKUP($C$3,SalesTracker!$B$9:$AR$1048576,26,0)</f>
        <v>0</v>
      </c>
      <c r="J9" s="502"/>
      <c r="K9" s="491">
        <f>VLOOKUP($C$3,SalesTracker!$B$9:$AR$1048576,25,0)</f>
        <v>15000</v>
      </c>
      <c r="L9" s="492"/>
      <c r="M9" s="366"/>
      <c r="N9" s="366"/>
      <c r="O9" s="366"/>
      <c r="P9" s="366"/>
      <c r="Q9" s="366"/>
      <c r="R9" s="367"/>
      <c r="S9" s="172"/>
      <c r="T9" s="260" t="s">
        <v>557</v>
      </c>
      <c r="U9" s="261" t="str">
        <f>C15</f>
        <v>-</v>
      </c>
    </row>
    <row r="10" spans="2:22" ht="15" x14ac:dyDescent="0.25">
      <c r="B10" s="75" t="s">
        <v>27</v>
      </c>
      <c r="C10" s="226">
        <f>VLOOKUP($C$3,SalesTracker!$B$9:$AM$1048576,7,0)</f>
        <v>42414</v>
      </c>
      <c r="D10" s="202"/>
      <c r="E10" s="202"/>
      <c r="F10" s="203"/>
      <c r="H10" s="147" t="s">
        <v>538</v>
      </c>
      <c r="I10" s="209" t="str">
        <f>VLOOKUP($C$3,SalesTracker!$B$9:$AR$1048576,37,0)</f>
        <v>Food producers and processors</v>
      </c>
      <c r="J10" s="199"/>
      <c r="K10" s="199"/>
      <c r="L10" s="200"/>
      <c r="M10" s="366"/>
      <c r="N10" s="366"/>
      <c r="O10" s="366"/>
      <c r="P10" s="366"/>
      <c r="Q10" s="366"/>
      <c r="R10" s="367"/>
      <c r="S10" s="172"/>
      <c r="T10" s="44" t="s">
        <v>618</v>
      </c>
      <c r="U10" s="262">
        <v>1.25</v>
      </c>
      <c r="V10" s="259"/>
    </row>
    <row r="11" spans="2:22" ht="15" x14ac:dyDescent="0.25">
      <c r="B11" s="75" t="s">
        <v>581</v>
      </c>
      <c r="C11" s="212">
        <f>VLOOKUP($C$3,SalesTracker!$B$9:$AM$1048576,21,0)</f>
        <v>750000</v>
      </c>
      <c r="D11" s="202"/>
      <c r="E11" s="202"/>
      <c r="F11" s="203"/>
      <c r="G11" s="48"/>
      <c r="H11" s="220" t="s">
        <v>568</v>
      </c>
      <c r="I11" s="209" t="str">
        <f>"TRB_BE_ITRS_"&amp;VLOOKUP($C$3,SalesTracker!$B$9:$AM$1048576,29,0)</f>
        <v>TRB_BE_ITRS_3</v>
      </c>
      <c r="J11" s="199"/>
      <c r="K11" s="199"/>
      <c r="L11" s="200"/>
      <c r="M11" s="367"/>
      <c r="N11" s="367"/>
      <c r="O11" s="367"/>
      <c r="P11" s="367"/>
      <c r="Q11" s="367"/>
      <c r="R11" s="367"/>
      <c r="S11" s="172"/>
    </row>
    <row r="12" spans="2:22" x14ac:dyDescent="0.2">
      <c r="B12" s="141" t="s">
        <v>426</v>
      </c>
      <c r="C12" s="368">
        <f>VLOOKUP($C$3,SalesTracker!$B$9:$AM$1048576,19,0)</f>
        <v>1500000</v>
      </c>
      <c r="D12" s="369"/>
      <c r="E12" s="369"/>
      <c r="F12" s="370"/>
      <c r="G12" s="48"/>
      <c r="H12" s="198"/>
      <c r="I12" s="209" t="str">
        <f>"TRB_BE_ITRS_"&amp;VLOOKUP($C$3,SalesTracker!$B$9:$AM$1048576,30,0)</f>
        <v>TRB_BE_ITRS_10</v>
      </c>
      <c r="J12" s="199"/>
      <c r="K12" s="199"/>
      <c r="L12" s="200"/>
      <c r="M12" s="367"/>
      <c r="N12" s="367"/>
      <c r="O12" s="367"/>
      <c r="P12" s="367"/>
      <c r="Q12" s="367"/>
      <c r="R12" s="367"/>
      <c r="S12" s="172"/>
    </row>
    <row r="13" spans="2:22" x14ac:dyDescent="0.2">
      <c r="B13" s="141" t="s">
        <v>579</v>
      </c>
      <c r="C13" s="201" t="str">
        <f>"CPM € "&amp;VLOOKUP($C$3,SalesTracker!$B$9:$AM$1048576,20,0)</f>
        <v>CPM € 750000</v>
      </c>
      <c r="D13" s="369"/>
      <c r="E13" s="369"/>
      <c r="F13" s="370"/>
      <c r="G13" s="144"/>
      <c r="H13" s="198"/>
      <c r="I13" s="209" t="str">
        <f>"TRB_BE_ITRS_"&amp;VLOOKUP($C$3,SalesTracker!$B$9:$AM$1048576,31,0)</f>
        <v>TRB_BE_ITRS_</v>
      </c>
      <c r="J13" s="199"/>
      <c r="K13" s="199"/>
      <c r="L13" s="200"/>
      <c r="M13" s="145"/>
      <c r="N13" s="145"/>
      <c r="O13" s="145"/>
      <c r="P13" s="367"/>
      <c r="Q13" s="367"/>
      <c r="R13" s="367"/>
      <c r="S13" s="172"/>
    </row>
    <row r="14" spans="2:22" x14ac:dyDescent="0.2">
      <c r="B14" s="141" t="s">
        <v>615</v>
      </c>
      <c r="C14" s="201" t="str">
        <f>IF(ISNUMBER(SEARCH("Skynet",C8,1)),"2€",IF(C8="-","-","-"))</f>
        <v>-</v>
      </c>
      <c r="D14" s="369"/>
      <c r="E14" s="369"/>
      <c r="F14" s="370"/>
      <c r="G14" s="144"/>
      <c r="H14" s="198"/>
      <c r="I14" s="209" t="str">
        <f>"TRB_BE_ITRS_"&amp;VLOOKUP($C$3,SalesTracker!$B$9:$AM$1048576,32,0)</f>
        <v>TRB_BE_ITRS_</v>
      </c>
      <c r="J14" s="199"/>
      <c r="K14" s="199"/>
      <c r="L14" s="200"/>
      <c r="M14" s="145"/>
      <c r="N14" s="145"/>
      <c r="O14" s="145"/>
      <c r="P14" s="367"/>
      <c r="Q14" s="367"/>
      <c r="R14" s="367"/>
      <c r="S14" s="172"/>
    </row>
    <row r="15" spans="2:22" ht="15" x14ac:dyDescent="0.25">
      <c r="B15" s="141" t="s">
        <v>620</v>
      </c>
      <c r="C15" s="201" t="str">
        <f>IF(ISNUMBER(SEARCH("Display",C6,1)),"1.25€",IF(C6="Mobile","1.99","-"))</f>
        <v>-</v>
      </c>
      <c r="D15" s="369"/>
      <c r="E15" s="369"/>
      <c r="F15" s="370"/>
      <c r="G15" s="146"/>
      <c r="H15" s="210" t="s">
        <v>528</v>
      </c>
      <c r="I15" s="227">
        <f>IFERROR(VLOOKUP($C$3,SalesTracker!$B$9:$AP$1048576,35,0),)</f>
        <v>0</v>
      </c>
      <c r="J15" s="199"/>
      <c r="K15" s="199"/>
      <c r="L15" s="200"/>
      <c r="M15" s="204"/>
      <c r="N15" s="204"/>
      <c r="O15" s="204"/>
      <c r="P15" s="367"/>
      <c r="Q15" s="367"/>
      <c r="R15" s="367"/>
      <c r="S15" s="172"/>
    </row>
    <row r="16" spans="2:22" ht="15" x14ac:dyDescent="0.25">
      <c r="B16" s="221" t="s">
        <v>622</v>
      </c>
      <c r="C16" s="371" t="str">
        <f>IF(ISNUMBER(SEARCH("Google",B24&amp;B25&amp;B26&amp;B35&amp;B36&amp;B37&amp;B38,1)),"10%","-")</f>
        <v>-</v>
      </c>
      <c r="D16" s="369"/>
      <c r="E16" s="369"/>
      <c r="F16" s="370"/>
      <c r="G16" s="56"/>
      <c r="H16" s="211" t="s">
        <v>574</v>
      </c>
      <c r="I16" s="314">
        <f>IFERROR(VLOOKUP($C$3,SalesTracker!$B$9:$AP$1048576,36,0),)</f>
        <v>0</v>
      </c>
      <c r="J16" s="199"/>
      <c r="K16" s="199"/>
      <c r="L16" s="200"/>
      <c r="M16" s="204"/>
      <c r="N16" s="204"/>
      <c r="O16" s="204"/>
      <c r="P16" s="367"/>
      <c r="Q16" s="367"/>
      <c r="R16" s="367"/>
      <c r="S16" s="172"/>
    </row>
    <row r="17" spans="2:21" ht="15" x14ac:dyDescent="0.25">
      <c r="B17" s="221" t="s">
        <v>621</v>
      </c>
      <c r="C17" s="371" t="str">
        <f>IF(ISNUMBER(SEARCH("Context",H23&amp;H24&amp;H25&amp;H26&amp;H35&amp;H36&amp;H37&amp;H38,1)),"0.14 € CPM","-")</f>
        <v>-</v>
      </c>
      <c r="D17" s="369"/>
      <c r="E17" s="369"/>
      <c r="F17" s="370"/>
      <c r="G17" s="146"/>
      <c r="H17" s="149" t="s">
        <v>540</v>
      </c>
      <c r="I17" s="493">
        <f>VLOOKUP($C$3,SalesTracker!$B$9:$AR$1048576,38,0)</f>
        <v>0</v>
      </c>
      <c r="J17" s="494"/>
      <c r="K17" s="494"/>
      <c r="L17" s="495"/>
      <c r="M17" s="204"/>
      <c r="N17" s="204"/>
      <c r="O17" s="204"/>
      <c r="P17" s="367"/>
      <c r="Q17" s="367"/>
      <c r="R17" s="367"/>
      <c r="S17" s="172"/>
      <c r="U17" s="44"/>
    </row>
    <row r="18" spans="2:21" ht="15" customHeight="1" x14ac:dyDescent="0.25">
      <c r="B18" s="141" t="s">
        <v>669</v>
      </c>
      <c r="C18" s="364">
        <f>C12*L6</f>
        <v>750000</v>
      </c>
      <c r="D18" s="369"/>
      <c r="E18" s="369"/>
      <c r="F18" s="370"/>
      <c r="G18" s="146"/>
      <c r="H18" s="150"/>
      <c r="I18" s="496"/>
      <c r="J18" s="497"/>
      <c r="K18" s="497"/>
      <c r="L18" s="498"/>
      <c r="M18" s="2"/>
      <c r="N18" s="2"/>
      <c r="O18" s="2"/>
      <c r="P18" s="367"/>
      <c r="Q18" s="367"/>
      <c r="R18" s="367"/>
      <c r="S18" s="172"/>
      <c r="U18" s="44"/>
    </row>
    <row r="19" spans="2:21" ht="12.75" customHeight="1" thickBot="1" x14ac:dyDescent="0.3">
      <c r="B19" s="363" t="s">
        <v>668</v>
      </c>
      <c r="C19" s="365">
        <f>C12*J6</f>
        <v>750000</v>
      </c>
      <c r="D19" s="142"/>
      <c r="E19" s="142"/>
      <c r="F19" s="143"/>
      <c r="G19" s="146"/>
      <c r="H19" s="151"/>
      <c r="I19" s="499"/>
      <c r="J19" s="500"/>
      <c r="K19" s="500"/>
      <c r="L19" s="501"/>
      <c r="M19" s="87"/>
      <c r="N19" s="87"/>
      <c r="O19" s="87"/>
      <c r="P19" s="205"/>
      <c r="U19" s="44"/>
    </row>
    <row r="20" spans="2:21" ht="15" x14ac:dyDescent="0.25">
      <c r="B20" s="260"/>
      <c r="G20" s="145"/>
      <c r="H20" s="76"/>
      <c r="I20" s="2"/>
      <c r="J20" s="2"/>
      <c r="K20" s="2"/>
      <c r="L20" s="86"/>
      <c r="M20" s="86"/>
      <c r="N20" s="86"/>
      <c r="O20" s="86"/>
      <c r="P20" s="205"/>
      <c r="U20" s="44"/>
    </row>
    <row r="21" spans="2:21" ht="13.5" thickBot="1" x14ac:dyDescent="0.25">
      <c r="B21" s="44" t="s">
        <v>586</v>
      </c>
      <c r="C21" s="367">
        <f>C3</f>
        <v>20160057</v>
      </c>
      <c r="E21" s="95" t="str">
        <f>C5&amp;"_"&amp;VLOOKUP($C$3,SalesTracker!$B$9:$AM$1048576,5,0)&amp;"_"&amp;I23&amp;"_"&amp;VLOOKUP($C$3,SalesTracker!$B$9:$AM$1048576,9,0)</f>
        <v>Danone_Oykos TV_NL_Xaxis TV</v>
      </c>
      <c r="F21" s="479" t="str">
        <f>IF($I$16="No Conversions","-","Please link conversion to line ITEM")</f>
        <v>Please link conversion to line ITEM</v>
      </c>
      <c r="G21" s="479"/>
      <c r="H21" s="479"/>
      <c r="I21" s="49"/>
      <c r="K21" s="49"/>
      <c r="L21" s="367"/>
      <c r="M21" s="367"/>
      <c r="N21" s="367"/>
      <c r="O21" s="367"/>
      <c r="P21" s="367"/>
      <c r="Q21" s="367"/>
      <c r="R21" s="367"/>
      <c r="S21" s="172"/>
      <c r="U21" s="44"/>
    </row>
    <row r="22" spans="2:21" ht="26.25" thickBot="1" x14ac:dyDescent="0.25">
      <c r="B22" s="58" t="s">
        <v>623</v>
      </c>
      <c r="C22" s="421" t="s">
        <v>588</v>
      </c>
      <c r="D22" s="422"/>
      <c r="E22" s="423"/>
      <c r="F22" s="59" t="s">
        <v>469</v>
      </c>
      <c r="G22" s="59" t="s">
        <v>470</v>
      </c>
      <c r="H22" s="59" t="s">
        <v>386</v>
      </c>
      <c r="I22" s="59" t="s">
        <v>542</v>
      </c>
      <c r="J22" s="59" t="s">
        <v>374</v>
      </c>
      <c r="K22" s="59" t="s">
        <v>375</v>
      </c>
      <c r="L22" s="59" t="s">
        <v>541</v>
      </c>
      <c r="M22" s="60" t="s">
        <v>581</v>
      </c>
      <c r="N22" s="60" t="s">
        <v>537</v>
      </c>
      <c r="O22" s="60" t="s">
        <v>579</v>
      </c>
      <c r="P22" s="60" t="s">
        <v>535</v>
      </c>
      <c r="S22" s="44"/>
      <c r="U22" s="44"/>
    </row>
    <row r="23" spans="2:21" ht="15" customHeight="1" thickBot="1" x14ac:dyDescent="0.25">
      <c r="B23" s="152" t="s">
        <v>652</v>
      </c>
      <c r="C23" s="483" t="str">
        <f>IF(B23=FALSE,"-",C$5&amp;"_"&amp;VLOOKUP($C$3,SalesTracker!$B$9:$AM$1048576,5,0)&amp;"_"&amp;I$23&amp;"_"&amp;VLOOKUP($C$3,SalesTracker!$B$9:$AM$1048576,9,0)&amp;"-"&amp;VLOOKUP($C$3,SalesTracker!$B$9:$AM$1048576,10,0)&amp;"_"&amp;H$23&amp;"_"&amp;B23)</f>
        <v>Danone_Oykos TV_NL_Xaxis TV-Pre-roll_Socio-demo_Youtube TV</v>
      </c>
      <c r="D23" s="484"/>
      <c r="E23" s="485"/>
      <c r="F23" s="153">
        <f>VLOOKUP($C$3,SalesTracker!$B$9:$AM$1048576,6,0)</f>
        <v>42387</v>
      </c>
      <c r="G23" s="63">
        <f>VLOOKUP($C$3,SalesTracker!$B$9:$AM$1048576,7,0)</f>
        <v>42414</v>
      </c>
      <c r="H23" s="64" t="str">
        <f>IF(L$23&gt;0,VLOOKUP($C$3,SalesTracker!$B$9:$AM$1048576,11,0),FALSE)</f>
        <v>Socio-demo</v>
      </c>
      <c r="I23" s="159" t="s">
        <v>543</v>
      </c>
      <c r="J23" s="65" t="s">
        <v>398</v>
      </c>
      <c r="K23" s="64" t="s">
        <v>30</v>
      </c>
      <c r="L23" s="66">
        <f>C12*L6</f>
        <v>750000</v>
      </c>
      <c r="M23" s="90">
        <f>C11*L6</f>
        <v>375000</v>
      </c>
      <c r="N23" s="90" t="str">
        <f>IF(ISNUMBER(SEARCH("Direct Inventory",B23,1)),"-",IF($U$4="-",IFERROR(VLOOKUP(H23,T3:V10,2,),"-"),$U$4))</f>
        <v>1.25€</v>
      </c>
      <c r="O23" s="90" t="str">
        <f>"CPM € "&amp;VLOOKUP($C$3,SalesTracker!$B$9:$AM$1048576,20,0)</f>
        <v>CPM € 750000</v>
      </c>
      <c r="P23" s="154">
        <f>C3</f>
        <v>20160057</v>
      </c>
      <c r="S23" s="44"/>
      <c r="U23" s="44"/>
    </row>
    <row r="24" spans="2:21" ht="13.5" thickBot="1" x14ac:dyDescent="0.25">
      <c r="B24" s="152" t="s">
        <v>661</v>
      </c>
      <c r="C24" s="483" t="str">
        <f>IF(B24=FALSE,"-",C$5&amp;"_"&amp;VLOOKUP($C$3,SalesTracker!$B$9:$AM$1048576,5,0)&amp;"_"&amp;I$23&amp;"_"&amp;VLOOKUP($C$3,SalesTracker!$B$9:$AM$1048576,9,0)&amp;"-"&amp;VLOOKUP($C$3,SalesTracker!$B$9:$AM$1048576,10,0)&amp;"_"&amp;H$23&amp;"_"&amp;B24)</f>
        <v>Danone_Oykos TV_NL_Xaxis TV-Pre-roll_Socio-demo_De Persgroep TV</v>
      </c>
      <c r="D24" s="484"/>
      <c r="E24" s="485"/>
      <c r="F24" s="44" t="str">
        <f>"TRB_BE_ITRS_"&amp;VLOOKUP($C$3,SalesTracker!$B$9:$AM$1048576,29,0)</f>
        <v>TRB_BE_ITRS_3</v>
      </c>
      <c r="H24" s="64">
        <f>IF(L$23&gt;0,VLOOKUP($C$3,SalesTracker!$B$9:$AM$1048576,12,0),FALSE)</f>
        <v>0</v>
      </c>
      <c r="J24" s="65" t="s">
        <v>433</v>
      </c>
      <c r="K24" s="64"/>
      <c r="L24" s="66"/>
      <c r="M24" s="66"/>
      <c r="N24" s="90" t="str">
        <f>IF(ISNUMBER(SEARCH("Direct Inventory",B24,1)),"-",IF($U$4="-",IFERROR(VLOOKUP(H24,T3:V10,2,),"-"),$U$4))</f>
        <v>-</v>
      </c>
      <c r="O24" s="66"/>
      <c r="P24" s="90"/>
      <c r="S24" s="44"/>
      <c r="U24" s="44"/>
    </row>
    <row r="25" spans="2:21" ht="13.5" thickBot="1" x14ac:dyDescent="0.25">
      <c r="B25" s="152" t="s">
        <v>653</v>
      </c>
      <c r="C25" s="483" t="str">
        <f>IF(B25=FALSE,"-",C$5&amp;"_"&amp;VLOOKUP($C$3,SalesTracker!$B$9:$AM$1048576,5,0)&amp;"_"&amp;I$23&amp;"_"&amp;VLOOKUP($C$3,SalesTracker!$B$9:$AM$1048576,9,0)&amp;"-"&amp;VLOOKUP($C$3,SalesTracker!$B$9:$AM$1048576,10,0)&amp;"_"&amp;H$23&amp;"_"&amp;B25)</f>
        <v>Danone_Oykos TV_NL_Xaxis TV-Pre-roll_Socio-demo_Direct inventory TV</v>
      </c>
      <c r="D25" s="484"/>
      <c r="E25" s="485"/>
      <c r="F25" s="44" t="str">
        <f>"TRB_BE_ITRS_"&amp;VLOOKUP($C$3,SalesTracker!$B$9:$AM$1048576,30,0)</f>
        <v>TRB_BE_ITRS_10</v>
      </c>
      <c r="H25" s="64">
        <f>IF(L$23&gt;0,VLOOKUP($C$3,SalesTracker!$B$9:$AM$1048576,13,0),FALSE)</f>
        <v>0</v>
      </c>
      <c r="J25" s="65" t="s">
        <v>406</v>
      </c>
      <c r="K25" s="64"/>
      <c r="L25" s="66"/>
      <c r="M25" s="66"/>
      <c r="N25" s="90" t="str">
        <f>IF(ISNUMBER(SEARCH("Direct Inventory",B25,1)),"-",IF($U$4="-",IFERROR(VLOOKUP(H25,T3:V10,2,),"-"),$U$4))</f>
        <v>-</v>
      </c>
      <c r="O25" s="66"/>
      <c r="P25" s="90"/>
      <c r="S25" s="44"/>
      <c r="U25" s="44"/>
    </row>
    <row r="26" spans="2:21" ht="13.5" thickBot="1" x14ac:dyDescent="0.25">
      <c r="B26" s="152" t="s">
        <v>663</v>
      </c>
      <c r="C26" s="483" t="str">
        <f>IF(B26=FALSE,"-",C$5&amp;"_"&amp;VLOOKUP($C$3,SalesTracker!$B$9:$AM$1048576,5,0)&amp;"_"&amp;I$23&amp;"_"&amp;VLOOKUP($C$3,SalesTracker!$B$9:$AM$1048576,9,0)&amp;"-"&amp;VLOOKUP($C$3,SalesTracker!$B$9:$AM$1048576,10,0)&amp;"_"&amp;H$23&amp;"_"&amp;B26)</f>
        <v>Danone_Oykos TV_NL_Xaxis TV-Pre-roll_Socio-demo_Adex TV</v>
      </c>
      <c r="D26" s="484"/>
      <c r="E26" s="485"/>
      <c r="F26" s="44" t="str">
        <f>"TRB_BE_ITRS_"&amp;VLOOKUP($C$3,SalesTracker!$B$9:$AM$1048576,31,0)</f>
        <v>TRB_BE_ITRS_</v>
      </c>
      <c r="H26" s="64">
        <f>IF(L$23&gt;0,VLOOKUP($C$3,SalesTracker!$B$9:$AM$1048576,14,0),FALSE)</f>
        <v>0</v>
      </c>
      <c r="J26" s="65" t="s">
        <v>379</v>
      </c>
      <c r="K26" s="64"/>
      <c r="L26" s="66"/>
      <c r="M26" s="66"/>
      <c r="N26" s="90" t="str">
        <f>IF(ISNUMBER(SEARCH("Direct Inventory",B26,1)),"-",IF($U$4="-",IFERROR(VLOOKUP(H26,T3:V10,2,),"-"),$U$4))</f>
        <v>-</v>
      </c>
      <c r="O26" s="66"/>
      <c r="P26" s="90"/>
      <c r="S26" s="44"/>
      <c r="U26" s="44"/>
    </row>
    <row r="27" spans="2:21" ht="13.5" thickBot="1" x14ac:dyDescent="0.25">
      <c r="B27" s="152" t="s">
        <v>662</v>
      </c>
      <c r="C27" s="483" t="str">
        <f>IF(B27=FALSE,"-",C$5&amp;"_"&amp;VLOOKUP($C$3,SalesTracker!$B$9:$AM$1048576,5,0)&amp;"_"&amp;I$23&amp;"_"&amp;VLOOKUP($C$3,SalesTracker!$B$9:$AM$1048576,9,0)&amp;"-"&amp;VLOOKUP($C$3,SalesTracker!$B$9:$AM$1048576,10,0)&amp;"_"&amp;H23&amp;"_"&amp;B27)</f>
        <v>Danone_Oykos TV_NL_Xaxis TV-Pre-roll_Socio-demo_Sticky Ads TV</v>
      </c>
      <c r="D27" s="484"/>
      <c r="E27" s="485"/>
      <c r="F27" s="44" t="str">
        <f>"TRB_BE_ITRS_"&amp;VLOOKUP($C$3,SalesTracker!$B$9:$AM$1048576,32,0)</f>
        <v>TRB_BE_ITRS_</v>
      </c>
      <c r="H27" s="64"/>
      <c r="J27" s="65" t="s">
        <v>380</v>
      </c>
      <c r="K27" s="64"/>
      <c r="L27" s="66"/>
      <c r="M27" s="66"/>
      <c r="N27" s="90" t="str">
        <f>IF(ISNUMBER(SEARCH("pebble",B27,1)),"2€",IF(ISNUMBER(SEARCH("skynet",B27,1)),"2€",IF(ISNUMBER(SEARCH("Direct Inventory",B27,1)),"-",IF($U$4="-",IFERROR(VLOOKUP(H27,T4:V11,2,),"-"),$U$4))))</f>
        <v>-</v>
      </c>
      <c r="O27" s="66"/>
      <c r="P27" s="90"/>
      <c r="S27" s="44"/>
      <c r="U27" s="44"/>
    </row>
    <row r="28" spans="2:21" ht="13.5" thickBot="1" x14ac:dyDescent="0.25">
      <c r="B28" s="152" t="s">
        <v>671</v>
      </c>
      <c r="C28" s="483" t="str">
        <f>IF(B28=FALSE,"-",C$5&amp;"_"&amp;VLOOKUP($C$3,SalesTracker!$B$9:$AM$1048576,5,0)&amp;"_"&amp;I$23&amp;"_"&amp;VLOOKUP($C$3,SalesTracker!$B$9:$AM$1048576,9,0)&amp;"-"&amp;VLOOKUP($C$3,SalesTracker!$B$9:$AM$1048576,10,0)&amp;"_"&amp;H23&amp;"_"&amp;B28)</f>
        <v>Danone_Oykos TV_NL_Xaxis TV-Pre-roll_Socio-demo_LiveRail</v>
      </c>
      <c r="D28" s="484"/>
      <c r="E28" s="485"/>
      <c r="H28" s="64"/>
      <c r="J28" s="265"/>
      <c r="K28" s="205"/>
      <c r="L28" s="266"/>
      <c r="M28" s="266"/>
      <c r="N28" s="90" t="str">
        <f>IF(ISNUMBER(SEARCH("pebble",B28,1)),"2€",IF(ISNUMBER(SEARCH("skynet",B28,1)),"2€",IF(ISNUMBER(SEARCH("Direct Inventory",B28,1)),"-",IF($U$4="-",IFERROR(VLOOKUP(H28,T5:V12,2,),"-"),$U$4))))</f>
        <v>-</v>
      </c>
      <c r="O28" s="266"/>
      <c r="P28" s="267"/>
      <c r="S28" s="44"/>
      <c r="U28" s="44"/>
    </row>
    <row r="29" spans="2:21" x14ac:dyDescent="0.2">
      <c r="C29" s="264"/>
      <c r="D29" s="264"/>
      <c r="E29" s="264"/>
      <c r="J29" s="265"/>
      <c r="K29" s="205"/>
      <c r="L29" s="266"/>
      <c r="M29" s="266"/>
      <c r="N29" s="266"/>
      <c r="O29" s="266"/>
      <c r="P29" s="267"/>
      <c r="S29" s="44"/>
      <c r="U29" s="44"/>
    </row>
    <row r="30" spans="2:21" x14ac:dyDescent="0.2">
      <c r="B30" s="44" t="s">
        <v>805</v>
      </c>
      <c r="C30" s="264" t="s">
        <v>806</v>
      </c>
      <c r="D30" s="264"/>
      <c r="E30" s="264"/>
      <c r="J30" s="265"/>
      <c r="K30" s="205"/>
      <c r="L30" s="266"/>
      <c r="M30" s="266"/>
      <c r="N30" s="266"/>
      <c r="O30" s="266"/>
      <c r="P30" s="267"/>
      <c r="S30" s="44"/>
      <c r="U30" s="44"/>
    </row>
    <row r="31" spans="2:21" x14ac:dyDescent="0.2">
      <c r="C31" s="264"/>
      <c r="D31" s="264"/>
      <c r="E31" s="264"/>
      <c r="J31" s="265"/>
      <c r="K31" s="205"/>
      <c r="L31" s="266"/>
      <c r="M31" s="266"/>
      <c r="N31" s="266"/>
      <c r="O31" s="266"/>
      <c r="P31" s="267"/>
      <c r="S31" s="44"/>
      <c r="U31" s="44"/>
    </row>
    <row r="32" spans="2:21" x14ac:dyDescent="0.2">
      <c r="S32" s="44"/>
      <c r="U32" s="44"/>
    </row>
    <row r="33" spans="2:21" ht="13.5" thickBot="1" x14ac:dyDescent="0.25">
      <c r="B33" s="44" t="s">
        <v>586</v>
      </c>
      <c r="C33" s="367">
        <f>C3</f>
        <v>20160057</v>
      </c>
      <c r="E33" s="95" t="str">
        <f>C5&amp;"_"&amp;VLOOKUP($C$3,SalesTracker!$B$9:$AM$1048576,5,0)&amp;"_"&amp;I35&amp;"_"&amp;VLOOKUP($C$3,SalesTracker!$B$9:$AM$1048576,9,0)</f>
        <v>Danone_Oykos TV_FR_Xaxis TV</v>
      </c>
      <c r="F33" s="479" t="str">
        <f>IF($I$16="No Conversions","-","Please link conversion to line ITEM")</f>
        <v>Please link conversion to line ITEM</v>
      </c>
      <c r="G33" s="479"/>
      <c r="H33" s="479"/>
      <c r="I33" s="49"/>
      <c r="K33" s="49"/>
      <c r="L33" s="367"/>
      <c r="M33" s="367"/>
      <c r="N33" s="367"/>
      <c r="O33" s="367"/>
      <c r="S33" s="44"/>
      <c r="U33" s="44"/>
    </row>
    <row r="34" spans="2:21" ht="26.25" thickBot="1" x14ac:dyDescent="0.25">
      <c r="B34" s="58" t="s">
        <v>623</v>
      </c>
      <c r="C34" s="421" t="s">
        <v>588</v>
      </c>
      <c r="D34" s="422"/>
      <c r="E34" s="423"/>
      <c r="F34" s="59" t="s">
        <v>469</v>
      </c>
      <c r="G34" s="59" t="s">
        <v>470</v>
      </c>
      <c r="H34" s="59" t="s">
        <v>386</v>
      </c>
      <c r="I34" s="59" t="s">
        <v>542</v>
      </c>
      <c r="J34" s="59" t="s">
        <v>374</v>
      </c>
      <c r="K34" s="59" t="s">
        <v>375</v>
      </c>
      <c r="L34" s="59" t="s">
        <v>541</v>
      </c>
      <c r="M34" s="60" t="s">
        <v>581</v>
      </c>
      <c r="N34" s="60" t="s">
        <v>537</v>
      </c>
      <c r="O34" s="60" t="s">
        <v>579</v>
      </c>
      <c r="P34" s="60" t="s">
        <v>535</v>
      </c>
      <c r="S34" s="44"/>
      <c r="U34" s="44"/>
    </row>
    <row r="35" spans="2:21" ht="15" customHeight="1" thickBot="1" x14ac:dyDescent="0.25">
      <c r="B35" s="152" t="s">
        <v>652</v>
      </c>
      <c r="C35" s="483" t="str">
        <f>IF(H35=FALSE,"-",C$5&amp;"_"&amp;VLOOKUP($C$3,SalesTracker!$B$9:$AM$1048576,5,0)&amp;"_"&amp;I$35&amp;"_"&amp;VLOOKUP($C$3,SalesTracker!$B$9:$AM$1048576,9,0)&amp;"-"&amp;VLOOKUP($C$3,SalesTracker!$B$9:$AM$1048576,10,0)&amp;"_"&amp;H35&amp;"_"&amp;B35)</f>
        <v>Danone_Oykos TV_FR_Xaxis TV-Pre-roll_Socio-demo_Youtube TV</v>
      </c>
      <c r="D35" s="484"/>
      <c r="E35" s="485"/>
      <c r="F35" s="153">
        <f>VLOOKUP($C$3,SalesTracker!$B$9:$AM$1048576,6,0)</f>
        <v>42387</v>
      </c>
      <c r="G35" s="63">
        <f>VLOOKUP($C$3,SalesTracker!$B$9:$AM$1048576,7,0)</f>
        <v>42414</v>
      </c>
      <c r="H35" s="64" t="str">
        <f>IF(L$35&gt;0,VLOOKUP($C$3,SalesTracker!$B$9:$AM$1048576,11,0),FALSE)</f>
        <v>Socio-demo</v>
      </c>
      <c r="I35" s="159" t="s">
        <v>544</v>
      </c>
      <c r="J35" s="65" t="s">
        <v>398</v>
      </c>
      <c r="K35" s="64" t="s">
        <v>30</v>
      </c>
      <c r="L35" s="66">
        <f>C12*J6</f>
        <v>750000</v>
      </c>
      <c r="M35" s="90">
        <f>C11*J6</f>
        <v>375000</v>
      </c>
      <c r="N35" s="90" t="str">
        <f>IF(ISNUMBER(SEARCH("Direct Inventory",B35,1)),"-",IF($U$4="-",IFERROR(VLOOKUP(H35,T3:V10,2,),"-"),$U$4))</f>
        <v>1.25€</v>
      </c>
      <c r="O35" s="90" t="str">
        <f>"CPM € "&amp;VLOOKUP($C$3,SalesTracker!$B$9:$AM$1048576,20,0)</f>
        <v>CPM € 750000</v>
      </c>
      <c r="P35" s="154">
        <f>C3</f>
        <v>20160057</v>
      </c>
      <c r="R35" s="213"/>
      <c r="S35" s="44"/>
      <c r="U35" s="44"/>
    </row>
    <row r="36" spans="2:21" ht="13.5" thickBot="1" x14ac:dyDescent="0.25">
      <c r="B36" s="152" t="s">
        <v>653</v>
      </c>
      <c r="C36" s="483" t="str">
        <f>IF(B36=FALSE,"-",C$5&amp;"_"&amp;VLOOKUP($C$3,SalesTracker!$B$9:$AM$1048576,5,0)&amp;"_"&amp;I$35&amp;"_"&amp;VLOOKUP($C$3,SalesTracker!$B$9:$AM$1048576,9,0)&amp;"-"&amp;VLOOKUP($C$3,SalesTracker!$B$9:$AM$1048576,10,0)&amp;"_"&amp;H35&amp;"_"&amp;B36)</f>
        <v>Danone_Oykos TV_FR_Xaxis TV-Pre-roll_Socio-demo_Direct inventory TV</v>
      </c>
      <c r="D36" s="484"/>
      <c r="E36" s="485"/>
      <c r="F36" s="44" t="str">
        <f>"TRB_BE_ITRS_"&amp;VLOOKUP($C$3,SalesTracker!$B$9:$AM$1048576,29,0)</f>
        <v>TRB_BE_ITRS_3</v>
      </c>
      <c r="H36" s="65">
        <f>IF(L$35&gt;0,VLOOKUP($C$3,SalesTracker!$B$9:$AM$1048576,12,0),FALSE)</f>
        <v>0</v>
      </c>
      <c r="J36" s="65" t="s">
        <v>433</v>
      </c>
      <c r="K36" s="64"/>
      <c r="L36" s="66"/>
      <c r="M36" s="66"/>
      <c r="N36" s="90" t="str">
        <f>IF(ISNUMBER(SEARCH("Direct Inventory",B36,1)),"-",IF($U$4="-",IFERROR(VLOOKUP(H36,T3:V10,2,),"-"),$U$4))</f>
        <v>-</v>
      </c>
      <c r="O36" s="66"/>
      <c r="P36" s="90"/>
      <c r="S36" s="44"/>
      <c r="U36" s="44"/>
    </row>
    <row r="37" spans="2:21" ht="13.5" thickBot="1" x14ac:dyDescent="0.25">
      <c r="B37" s="152" t="s">
        <v>662</v>
      </c>
      <c r="C37" s="483" t="str">
        <f>IF(B37=FALSE,"-",C$5&amp;"_"&amp;VLOOKUP($C$3,SalesTracker!$B$9:$AM$1048576,5,0)&amp;"_"&amp;I$35&amp;"_"&amp;VLOOKUP($C$3,SalesTracker!$B$9:$AM$1048576,9,0)&amp;"-"&amp;VLOOKUP($C$3,SalesTracker!$B$9:$AM$1048576,10,0)&amp;"_"&amp;H35&amp;"_"&amp;B37)</f>
        <v>Danone_Oykos TV_FR_Xaxis TV-Pre-roll_Socio-demo_Sticky Ads TV</v>
      </c>
      <c r="D37" s="484"/>
      <c r="E37" s="485"/>
      <c r="F37" s="44" t="str">
        <f>"TRB_BE_ITRS_"&amp;VLOOKUP($C$3,SalesTracker!$B$9:$AM$1048576,30,0)</f>
        <v>TRB_BE_ITRS_10</v>
      </c>
      <c r="H37" s="64">
        <f>IF(L$35&gt;0,VLOOKUP($C$3,SalesTracker!$B$9:$AM$1048576,13,0),FALSE)</f>
        <v>0</v>
      </c>
      <c r="J37" s="65" t="s">
        <v>406</v>
      </c>
      <c r="K37" s="64"/>
      <c r="L37" s="66"/>
      <c r="M37" s="66"/>
      <c r="N37" s="90" t="str">
        <f>IF(ISNUMBER(SEARCH("Direct Inventory",B37,1)),"-",IF($U$4="-",IFERROR(VLOOKUP(H37,T4:V11,2,),"-"),$U$4))</f>
        <v>-</v>
      </c>
      <c r="O37" s="66"/>
      <c r="P37" s="90"/>
      <c r="S37" s="44"/>
      <c r="U37" s="44"/>
    </row>
    <row r="38" spans="2:21" ht="13.5" thickBot="1" x14ac:dyDescent="0.25">
      <c r="B38" s="152" t="s">
        <v>663</v>
      </c>
      <c r="C38" s="483" t="str">
        <f>IF(B38=FALSE,"-",C$5&amp;"_"&amp;VLOOKUP($C$3,SalesTracker!$B$9:$AM$1048576,5,0)&amp;"_"&amp;I$35&amp;"_"&amp;VLOOKUP($C$3,SalesTracker!$B$9:$AM$1048576,9,0)&amp;"-"&amp;VLOOKUP($C$3,SalesTracker!$B$9:$AM$1048576,10,0)&amp;"_"&amp;H35&amp;"_"&amp;B38)</f>
        <v>Danone_Oykos TV_FR_Xaxis TV-Pre-roll_Socio-demo_Adex TV</v>
      </c>
      <c r="D38" s="484"/>
      <c r="E38" s="485"/>
      <c r="F38" s="44" t="str">
        <f>"TRB_BE_ITRS_"&amp;VLOOKUP($C$3,SalesTracker!$B$9:$AM$1048576,31,0)</f>
        <v>TRB_BE_ITRS_</v>
      </c>
      <c r="H38" s="64">
        <f>IF(L$35&gt;0,VLOOKUP($C$3,SalesTracker!$B$9:$AM$1048576,14,0),FALSE)</f>
        <v>0</v>
      </c>
      <c r="J38" s="65" t="s">
        <v>379</v>
      </c>
      <c r="K38" s="64"/>
      <c r="L38" s="66"/>
      <c r="M38" s="66"/>
      <c r="N38" s="90" t="str">
        <f>IF(ISNUMBER(SEARCH("Direct Inventory",B38,1)),"-",IF($U$4="-",IFERROR(VLOOKUP(H38,T5:V12,2,),"-"),$U$4))</f>
        <v>-</v>
      </c>
      <c r="O38" s="66"/>
      <c r="P38" s="90"/>
      <c r="S38" s="44"/>
      <c r="U38" s="44"/>
    </row>
    <row r="39" spans="2:21" ht="13.5" thickBot="1" x14ac:dyDescent="0.25">
      <c r="B39" s="152" t="s">
        <v>671</v>
      </c>
      <c r="C39" s="483" t="str">
        <f>IF(B39=FALSE,"-",C$5&amp;"_"&amp;VLOOKUP($C$3,SalesTracker!$B$9:$AM$1048576,5,0)&amp;"_"&amp;I$35&amp;"_"&amp;VLOOKUP($C$3,SalesTracker!$B$9:$AM$1048576,9,0)&amp;"-"&amp;VLOOKUP($C$3,SalesTracker!$B$9:$AM$1048576,10,0)&amp;"_"&amp;H35&amp;"_"&amp;B39)</f>
        <v>Danone_Oykos TV_FR_Xaxis TV-Pre-roll_Socio-demo_LiveRail</v>
      </c>
      <c r="D39" s="484"/>
      <c r="E39" s="485"/>
      <c r="F39" s="44" t="str">
        <f>"TRB_BE_ITRS_"&amp;VLOOKUP($C$3,SalesTracker!$B$9:$AM$1048576,32,0)</f>
        <v>TRB_BE_ITRS_</v>
      </c>
      <c r="H39" s="64"/>
      <c r="J39" s="65" t="s">
        <v>380</v>
      </c>
      <c r="K39" s="64"/>
      <c r="L39" s="66"/>
      <c r="M39" s="66"/>
      <c r="N39" s="90" t="str">
        <f>IF(ISNUMBER(SEARCH("Direct Inventory",B39,1)),"-",IF($U$4="-",IFERROR(VLOOKUP(H39,T6:V13,2,),"-"),$U$4))</f>
        <v>-</v>
      </c>
      <c r="O39" s="66"/>
      <c r="P39" s="90"/>
      <c r="S39" s="44"/>
      <c r="U39" s="44"/>
    </row>
    <row r="40" spans="2:21" ht="13.5" thickBot="1" x14ac:dyDescent="0.25">
      <c r="B40" s="152"/>
      <c r="C40" s="483" t="str">
        <f>IF(B40=FALSE,"-",C$5&amp;"_"&amp;VLOOKUP($C$3,SalesTracker!$B$9:$AM$1048576,5,0)&amp;"_"&amp;I$35&amp;"_"&amp;VLOOKUP($C$3,SalesTracker!$B$9:$AM$1048576,9,0)&amp;"-"&amp;VLOOKUP($C$3,SalesTracker!$B$9:$AM$1048576,10,0)&amp;"_"&amp;$H$35&amp;"_"&amp;B40)</f>
        <v>-</v>
      </c>
      <c r="D40" s="484"/>
      <c r="E40" s="485"/>
      <c r="H40" s="64"/>
      <c r="K40" s="64"/>
      <c r="L40" s="66"/>
      <c r="M40" s="66"/>
      <c r="N40" s="90" t="str">
        <f>IF(ISNUMBER(SEARCH("pebble",B40,1)),"2€",IF(ISNUMBER(SEARCH("skynet",B40,1)),"2€",IF(ISNUMBER(SEARCH("Direct Inventory",B40,1)),"-",IF($U$4="-",IFERROR(VLOOKUP(H40,T5:V12,2,),"-"),$U$4))))</f>
        <v>-</v>
      </c>
      <c r="O40" s="66"/>
      <c r="P40" s="90"/>
      <c r="S40" s="44"/>
      <c r="U40" s="44"/>
    </row>
    <row r="41" spans="2:21" ht="13.5" thickBot="1" x14ac:dyDescent="0.25">
      <c r="B41" s="152"/>
      <c r="C41" s="483" t="str">
        <f>IF(B41=FALSE,"-",C$5&amp;"_"&amp;VLOOKUP($C$3,SalesTracker!$B$9:$AM$1048576,5,0)&amp;"_"&amp;I$35&amp;"_"&amp;VLOOKUP($C$3,SalesTracker!$B$9:$AM$1048576,9,0)&amp;"-"&amp;VLOOKUP($C$3,SalesTracker!$B$9:$AM$1048576,10,0)&amp;"_"&amp;$H$35&amp;"_"&amp;B41)</f>
        <v>-</v>
      </c>
      <c r="D41" s="484"/>
      <c r="E41" s="485"/>
      <c r="H41" s="64"/>
      <c r="N41" s="90" t="str">
        <f>IF(ISNUMBER(SEARCH("pebble",B41,1)),"2€",IF(ISNUMBER(SEARCH("skynet",B41,1)),"2€",IF(ISNUMBER(SEARCH("Direct Inventory",B41,1)),"-",IF($U$4="-",IFERROR(VLOOKUP(H41,T6:V13,2,),"-"),$U$4))))</f>
        <v>-</v>
      </c>
      <c r="S41" s="44"/>
      <c r="U41" s="44"/>
    </row>
    <row r="42" spans="2:21" ht="15.75" customHeight="1" thickBot="1" x14ac:dyDescent="0.25">
      <c r="I42" s="160" t="s">
        <v>583</v>
      </c>
      <c r="J42" s="155"/>
      <c r="K42" s="156"/>
      <c r="L42" s="157">
        <f>L35+L23</f>
        <v>1500000</v>
      </c>
      <c r="M42" s="158">
        <f>M35+M23</f>
        <v>750000</v>
      </c>
      <c r="N42" s="258"/>
      <c r="O42" s="258"/>
      <c r="S42" s="44"/>
      <c r="U42" s="44"/>
    </row>
    <row r="45" spans="2:21" x14ac:dyDescent="0.2">
      <c r="B45" s="131"/>
      <c r="U45" s="44"/>
    </row>
    <row r="46" spans="2:21" x14ac:dyDescent="0.2">
      <c r="B46" s="131"/>
      <c r="U46" s="44"/>
    </row>
    <row r="48" spans="2:21" x14ac:dyDescent="0.2">
      <c r="B48" s="131"/>
      <c r="U48" s="44"/>
    </row>
  </sheetData>
  <mergeCells count="30">
    <mergeCell ref="C6:F6"/>
    <mergeCell ref="B2:F2"/>
    <mergeCell ref="C3:F3"/>
    <mergeCell ref="H3:L3"/>
    <mergeCell ref="C4:F4"/>
    <mergeCell ref="C5:F5"/>
    <mergeCell ref="C25:E25"/>
    <mergeCell ref="C7:F7"/>
    <mergeCell ref="I7:L7"/>
    <mergeCell ref="C8:F8"/>
    <mergeCell ref="I8:L8"/>
    <mergeCell ref="I9:J9"/>
    <mergeCell ref="K9:L9"/>
    <mergeCell ref="I17:L19"/>
    <mergeCell ref="F21:H21"/>
    <mergeCell ref="C22:E22"/>
    <mergeCell ref="C23:E23"/>
    <mergeCell ref="C24:E24"/>
    <mergeCell ref="C41:E41"/>
    <mergeCell ref="C26:E26"/>
    <mergeCell ref="C27:E27"/>
    <mergeCell ref="C28:E28"/>
    <mergeCell ref="F33:H33"/>
    <mergeCell ref="C34:E34"/>
    <mergeCell ref="C35:E35"/>
    <mergeCell ref="C36:E36"/>
    <mergeCell ref="C37:E37"/>
    <mergeCell ref="C38:E38"/>
    <mergeCell ref="C39:E39"/>
    <mergeCell ref="C40:E40"/>
  </mergeCells>
  <conditionalFormatting sqref="I11:I14 F24:F27 F36:F39">
    <cfRule type="endsWith" dxfId="57" priority="10" operator="endsWith" text="_">
      <formula>RIGHT(F11,LEN("_"))="_"</formula>
    </cfRule>
  </conditionalFormatting>
  <conditionalFormatting sqref="C23:E28">
    <cfRule type="containsText" dxfId="56" priority="9" operator="containsText" text="_0">
      <formula>NOT(ISERROR(SEARCH("_0",C23)))</formula>
    </cfRule>
  </conditionalFormatting>
  <conditionalFormatting sqref="C35:E41">
    <cfRule type="containsText" dxfId="55" priority="8" operator="containsText" text="_0">
      <formula>NOT(ISERROR(SEARCH("_0",C35)))</formula>
    </cfRule>
  </conditionalFormatting>
  <conditionalFormatting sqref="H23:H26 H35:H39">
    <cfRule type="containsText" dxfId="54" priority="7" operator="containsText" text="FALSE">
      <formula>NOT(ISERROR(SEARCH("FALSE",H23)))</formula>
    </cfRule>
  </conditionalFormatting>
  <conditionalFormatting sqref="C16:C17">
    <cfRule type="cellIs" dxfId="53" priority="6" operator="notEqual">
      <formula>"-"</formula>
    </cfRule>
  </conditionalFormatting>
  <conditionalFormatting sqref="C14">
    <cfRule type="cellIs" dxfId="52" priority="5" operator="notEqual">
      <formula>"-"</formula>
    </cfRule>
  </conditionalFormatting>
  <conditionalFormatting sqref="F21">
    <cfRule type="cellIs" dxfId="51" priority="4" operator="notEqual">
      <formula>"-"</formula>
    </cfRule>
  </conditionalFormatting>
  <conditionalFormatting sqref="F33">
    <cfRule type="cellIs" dxfId="50" priority="3" operator="notEqual">
      <formula>"-"</formula>
    </cfRule>
  </conditionalFormatting>
  <conditionalFormatting sqref="H27:H28">
    <cfRule type="containsText" dxfId="49" priority="2" operator="containsText" text="FALSE">
      <formula>NOT(ISERROR(SEARCH("FALSE",H27)))</formula>
    </cfRule>
  </conditionalFormatting>
  <conditionalFormatting sqref="H40:H41">
    <cfRule type="containsText" dxfId="48" priority="1" operator="containsText" text="FALSE">
      <formula>NOT(ISERROR(SEARCH("FALSE",H40)))</formula>
    </cfRule>
  </conditionalFormatting>
  <dataValidations disablePrompts="1" count="12">
    <dataValidation type="list" allowBlank="1" showInputMessage="1" showErrorMessage="1" sqref="K23:K31 K35:K40">
      <formula1>PurchaseType</formula1>
    </dataValidation>
    <dataValidation type="list" allowBlank="1" showInputMessage="1" showErrorMessage="1" sqref="J23:J31 J35:J39">
      <formula1>CreativeDimensions</formula1>
    </dataValidation>
    <dataValidation type="list" allowBlank="1" showInputMessage="1" showErrorMessage="1" sqref="I23 I35">
      <formula1>Format</formula1>
    </dataValidation>
    <dataValidation type="list" errorStyle="warning" allowBlank="1" showInputMessage="1" showErrorMessage="1" errorTitle="No Gender Selected" sqref="IZ18 WLP983066 WBT983066 VRX983066 VIB983066 UYF983066 UOJ983066 UEN983066 TUR983066 TKV983066 TAZ983066 SRD983066 SHH983066 RXL983066 RNP983066 RDT983066 QTX983066 QKB983066 QAF983066 PQJ983066 PGN983066 OWR983066 OMV983066 OCZ983066 NTD983066 NJH983066 MZL983066 MPP983066 MFT983066 LVX983066 LMB983066 LCF983066 KSJ983066 KIN983066 JYR983066 JOV983066 JEZ983066 IVD983066 ILH983066 IBL983066 HRP983066 HHT983066 GXX983066 GOB983066 GEF983066 FUJ983066 FKN983066 FAR983066 EQV983066 EGZ983066 DXD983066 DNH983066 DDL983066 CTP983066 CJT983066 BZX983066 BQB983066 BGF983066 AWJ983066 AMN983066 ACR983066 SV983066 IZ983066 C983063 WVL917530 WLP917530 WBT917530 VRX917530 VIB917530 UYF917530 UOJ917530 UEN917530 TUR917530 TKV917530 TAZ917530 SRD917530 SHH917530 RXL917530 RNP917530 RDT917530 QTX917530 QKB917530 QAF917530 PQJ917530 PGN917530 OWR917530 OMV917530 OCZ917530 NTD917530 NJH917530 MZL917530 MPP917530 MFT917530 LVX917530 LMB917530 LCF917530 KSJ917530 KIN917530 JYR917530 JOV917530 JEZ917530 IVD917530 ILH917530 IBL917530 HRP917530 HHT917530 GXX917530 GOB917530 GEF917530 FUJ917530 FKN917530 FAR917530 EQV917530 EGZ917530 DXD917530 DNH917530 DDL917530 CTP917530 CJT917530 BZX917530 BQB917530 BGF917530 AWJ917530 AMN917530 ACR917530 SV917530 IZ917530 C917527 WVL851994 WLP851994 WBT851994 VRX851994 VIB851994 UYF851994 UOJ851994 UEN851994 TUR851994 TKV851994 TAZ851994 SRD851994 SHH851994 RXL851994 RNP851994 RDT851994 QTX851994 QKB851994 QAF851994 PQJ851994 PGN851994 OWR851994 OMV851994 OCZ851994 NTD851994 NJH851994 MZL851994 MPP851994 MFT851994 LVX851994 LMB851994 LCF851994 KSJ851994 KIN851994 JYR851994 JOV851994 JEZ851994 IVD851994 ILH851994 IBL851994 HRP851994 HHT851994 GXX851994 GOB851994 GEF851994 FUJ851994 FKN851994 FAR851994 EQV851994 EGZ851994 DXD851994 DNH851994 DDL851994 CTP851994 CJT851994 BZX851994 BQB851994 BGF851994 AWJ851994 AMN851994 ACR851994 SV851994 IZ851994 C851991 WVL786458 WLP786458 WBT786458 VRX786458 VIB786458 UYF786458 UOJ786458 UEN786458 TUR786458 TKV786458 TAZ786458 SRD786458 SHH786458 RXL786458 RNP786458 RDT786458 QTX786458 QKB786458 QAF786458 PQJ786458 PGN786458 OWR786458 OMV786458 OCZ786458 NTD786458 NJH786458 MZL786458 MPP786458 MFT786458 LVX786458 LMB786458 LCF786458 KSJ786458 KIN786458 JYR786458 JOV786458 JEZ786458 IVD786458 ILH786458 IBL786458 HRP786458 HHT786458 GXX786458 GOB786458 GEF786458 FUJ786458 FKN786458 FAR786458 EQV786458 EGZ786458 DXD786458 DNH786458 DDL786458 CTP786458 CJT786458 BZX786458 BQB786458 BGF786458 AWJ786458 AMN786458 ACR786458 SV786458 IZ786458 C786455 WVL720922 WLP720922 WBT720922 VRX720922 VIB720922 UYF720922 UOJ720922 UEN720922 TUR720922 TKV720922 TAZ720922 SRD720922 SHH720922 RXL720922 RNP720922 RDT720922 QTX720922 QKB720922 QAF720922 PQJ720922 PGN720922 OWR720922 OMV720922 OCZ720922 NTD720922 NJH720922 MZL720922 MPP720922 MFT720922 LVX720922 LMB720922 LCF720922 KSJ720922 KIN720922 JYR720922 JOV720922 JEZ720922 IVD720922 ILH720922 IBL720922 HRP720922 HHT720922 GXX720922 GOB720922 GEF720922 FUJ720922 FKN720922 FAR720922 EQV720922 EGZ720922 DXD720922 DNH720922 DDL720922 CTP720922 CJT720922 BZX720922 BQB720922 BGF720922 AWJ720922 AMN720922 ACR720922 SV720922 IZ720922 C720919 WVL655386 WLP655386 WBT655386 VRX655386 VIB655386 UYF655386 UOJ655386 UEN655386 TUR655386 TKV655386 TAZ655386 SRD655386 SHH655386 RXL655386 RNP655386 RDT655386 QTX655386 QKB655386 QAF655386 PQJ655386 PGN655386 OWR655386 OMV655386 OCZ655386 NTD655386 NJH655386 MZL655386 MPP655386 MFT655386 LVX655386 LMB655386 LCF655386 KSJ655386 KIN655386 JYR655386 JOV655386 JEZ655386 IVD655386 ILH655386 IBL655386 HRP655386 HHT655386 GXX655386 GOB655386 GEF655386 FUJ655386 FKN655386 FAR655386 EQV655386 EGZ655386 DXD655386 DNH655386 DDL655386 CTP655386 CJT655386 BZX655386 BQB655386 BGF655386 AWJ655386 AMN655386 ACR655386 SV655386 IZ655386 C655383 WVL589850 WLP589850 WBT589850 VRX589850 VIB589850 UYF589850 UOJ589850 UEN589850 TUR589850 TKV589850 TAZ589850 SRD589850 SHH589850 RXL589850 RNP589850 RDT589850 QTX589850 QKB589850 QAF589850 PQJ589850 PGN589850 OWR589850 OMV589850 OCZ589850 NTD589850 NJH589850 MZL589850 MPP589850 MFT589850 LVX589850 LMB589850 LCF589850 KSJ589850 KIN589850 JYR589850 JOV589850 JEZ589850 IVD589850 ILH589850 IBL589850 HRP589850 HHT589850 GXX589850 GOB589850 GEF589850 FUJ589850 FKN589850 FAR589850 EQV589850 EGZ589850 DXD589850 DNH589850 DDL589850 CTP589850 CJT589850 BZX589850 BQB589850 BGF589850 AWJ589850 AMN589850 ACR589850 SV589850 IZ589850 C589847 WVL524314 WLP524314 WBT524314 VRX524314 VIB524314 UYF524314 UOJ524314 UEN524314 TUR524314 TKV524314 TAZ524314 SRD524314 SHH524314 RXL524314 RNP524314 RDT524314 QTX524314 QKB524314 QAF524314 PQJ524314 PGN524314 OWR524314 OMV524314 OCZ524314 NTD524314 NJH524314 MZL524314 MPP524314 MFT524314 LVX524314 LMB524314 LCF524314 KSJ524314 KIN524314 JYR524314 JOV524314 JEZ524314 IVD524314 ILH524314 IBL524314 HRP524314 HHT524314 GXX524314 GOB524314 GEF524314 FUJ524314 FKN524314 FAR524314 EQV524314 EGZ524314 DXD524314 DNH524314 DDL524314 CTP524314 CJT524314 BZX524314 BQB524314 BGF524314 AWJ524314 AMN524314 ACR524314 SV524314 IZ524314 C524311 WVL458778 WLP458778 WBT458778 VRX458778 VIB458778 UYF458778 UOJ458778 UEN458778 TUR458778 TKV458778 TAZ458778 SRD458778 SHH458778 RXL458778 RNP458778 RDT458778 QTX458778 QKB458778 QAF458778 PQJ458778 PGN458778 OWR458778 OMV458778 OCZ458778 NTD458778 NJH458778 MZL458778 MPP458778 MFT458778 LVX458778 LMB458778 LCF458778 KSJ458778 KIN458778 JYR458778 JOV458778 JEZ458778 IVD458778 ILH458778 IBL458778 HRP458778 HHT458778 GXX458778 GOB458778 GEF458778 FUJ458778 FKN458778 FAR458778 EQV458778 EGZ458778 DXD458778 DNH458778 DDL458778 CTP458778 CJT458778 BZX458778 BQB458778 BGF458778 AWJ458778 AMN458778 ACR458778 SV458778 IZ458778 C458775 WVL393242 WLP393242 WBT393242 VRX393242 VIB393242 UYF393242 UOJ393242 UEN393242 TUR393242 TKV393242 TAZ393242 SRD393242 SHH393242 RXL393242 RNP393242 RDT393242 QTX393242 QKB393242 QAF393242 PQJ393242 PGN393242 OWR393242 OMV393242 OCZ393242 NTD393242 NJH393242 MZL393242 MPP393242 MFT393242 LVX393242 LMB393242 LCF393242 KSJ393242 KIN393242 JYR393242 JOV393242 JEZ393242 IVD393242 ILH393242 IBL393242 HRP393242 HHT393242 GXX393242 GOB393242 GEF393242 FUJ393242 FKN393242 FAR393242 EQV393242 EGZ393242 DXD393242 DNH393242 DDL393242 CTP393242 CJT393242 BZX393242 BQB393242 BGF393242 AWJ393242 AMN393242 ACR393242 SV393242 IZ393242 C393239 WVL327706 WLP327706 WBT327706 VRX327706 VIB327706 UYF327706 UOJ327706 UEN327706 TUR327706 TKV327706 TAZ327706 SRD327706 SHH327706 RXL327706 RNP327706 RDT327706 QTX327706 QKB327706 QAF327706 PQJ327706 PGN327706 OWR327706 OMV327706 OCZ327706 NTD327706 NJH327706 MZL327706 MPP327706 MFT327706 LVX327706 LMB327706 LCF327706 KSJ327706 KIN327706 JYR327706 JOV327706 JEZ327706 IVD327706 ILH327706 IBL327706 HRP327706 HHT327706 GXX327706 GOB327706 GEF327706 FUJ327706 FKN327706 FAR327706 EQV327706 EGZ327706 DXD327706 DNH327706 DDL327706 CTP327706 CJT327706 BZX327706 BQB327706 BGF327706 AWJ327706 AMN327706 ACR327706 SV327706 IZ327706 C327703 WVL262170 WLP262170 WBT262170 VRX262170 VIB262170 UYF262170 UOJ262170 UEN262170 TUR262170 TKV262170 TAZ262170 SRD262170 SHH262170 RXL262170 RNP262170 RDT262170 QTX262170 QKB262170 QAF262170 PQJ262170 PGN262170 OWR262170 OMV262170 OCZ262170 NTD262170 NJH262170 MZL262170 MPP262170 MFT262170 LVX262170 LMB262170 LCF262170 KSJ262170 KIN262170 JYR262170 JOV262170 JEZ262170 IVD262170 ILH262170 IBL262170 HRP262170 HHT262170 GXX262170 GOB262170 GEF262170 FUJ262170 FKN262170 FAR262170 EQV262170 EGZ262170 DXD262170 DNH262170 DDL262170 CTP262170 CJT262170 BZX262170 BQB262170 BGF262170 AWJ262170 AMN262170 ACR262170 SV262170 IZ262170 C262167 WVL196634 WLP196634 WBT196634 VRX196634 VIB196634 UYF196634 UOJ196634 UEN196634 TUR196634 TKV196634 TAZ196634 SRD196634 SHH196634 RXL196634 RNP196634 RDT196634 QTX196634 QKB196634 QAF196634 PQJ196634 PGN196634 OWR196634 OMV196634 OCZ196634 NTD196634 NJH196634 MZL196634 MPP196634 MFT196634 LVX196634 LMB196634 LCF196634 KSJ196634 KIN196634 JYR196634 JOV196634 JEZ196634 IVD196634 ILH196634 IBL196634 HRP196634 HHT196634 GXX196634 GOB196634 GEF196634 FUJ196634 FKN196634 FAR196634 EQV196634 EGZ196634 DXD196634 DNH196634 DDL196634 CTP196634 CJT196634 BZX196634 BQB196634 BGF196634 AWJ196634 AMN196634 ACR196634 SV196634 IZ196634 C196631 WVL131098 WLP131098 WBT131098 VRX131098 VIB131098 UYF131098 UOJ131098 UEN131098 TUR131098 TKV131098 TAZ131098 SRD131098 SHH131098 RXL131098 RNP131098 RDT131098 QTX131098 QKB131098 QAF131098 PQJ131098 PGN131098 OWR131098 OMV131098 OCZ131098 NTD131098 NJH131098 MZL131098 MPP131098 MFT131098 LVX131098 LMB131098 LCF131098 KSJ131098 KIN131098 JYR131098 JOV131098 JEZ131098 IVD131098 ILH131098 IBL131098 HRP131098 HHT131098 GXX131098 GOB131098 GEF131098 FUJ131098 FKN131098 FAR131098 EQV131098 EGZ131098 DXD131098 DNH131098 DDL131098 CTP131098 CJT131098 BZX131098 BQB131098 BGF131098 AWJ131098 AMN131098 ACR131098 SV131098 IZ131098 C131095 WVL65562 WLP65562 WBT65562 VRX65562 VIB65562 UYF65562 UOJ65562 UEN65562 TUR65562 TKV65562 TAZ65562 SRD65562 SHH65562 RXL65562 RNP65562 RDT65562 QTX65562 QKB65562 QAF65562 PQJ65562 PGN65562 OWR65562 OMV65562 OCZ65562 NTD65562 NJH65562 MZL65562 MPP65562 MFT65562 LVX65562 LMB65562 LCF65562 KSJ65562 KIN65562 JYR65562 JOV65562 JEZ65562 IVD65562 ILH65562 IBL65562 HRP65562 HHT65562 GXX65562 GOB65562 GEF65562 FUJ65562 FKN65562 FAR65562 EQV65562 EGZ65562 DXD65562 DNH65562 DDL65562 CTP65562 CJT65562 BZX65562 BQB65562 BGF65562 AWJ65562 AMN65562 ACR65562 SV65562 IZ65562 C65559 WVL18 WLP18 WBT18 VRX18 VIB18 UYF18 UOJ18 UEN18 TUR18 TKV18 TAZ18 SRD18 SHH18 RXL18 RNP18 RDT18 QTX18 QKB18 QAF18 PQJ18 PGN18 OWR18 OMV18 OCZ18 NTD18 NJH18 MZL18 MPP18 MFT18 LVX18 LMB18 LCF18 KSJ18 KIN18 JYR18 JOV18 JEZ18 IVD18 ILH18 IBL18 HRP18 HHT18 GXX18 GOB18 GEF18 FUJ18 FKN18 FAR18 EQV18 EGZ18 DXD18 DNH18 DDL18 CTP18 CJT18 BZX18 BQB18 BGF18 AWJ18 AMN18 ACR18 SV18">
      <formula1>$R$69:$R$71</formula1>
    </dataValidation>
    <dataValidation type="list" allowBlank="1" showInputMessage="1" showErrorMessage="1" sqref="WVQ983084 IZ23 SV23 ACR23 AMN23 AWJ23 BGF23 BQB23 BZX23 CJT23 CTP23 DDL23 DNH23 DXD23 EGZ23 EQV23 FAR23 FKN23 FUJ23 GEF23 GOB23 GXX23 HHT23 HRP23 IBL23 ILH23 IVD23 JEZ23 JOV23 JYR23 KIN23 KSJ23 LCF23 LMB23 LVX23 MFT23 MPP23 MZL23 NJH23 NTD23 OCZ23 OMV23 OWR23 PGN23 PQJ23 QAF23 QKB23 QTX23 RDT23 RNP23 RXL23 SHH23 SRD23 TAZ23 TKV23 TUR23 UEN23 UOJ23 UYF23 VIB23 VRX23 WBT23 WLP23 WVL23 H65572:I65572 JE65576 TA65576 ACW65576 AMS65576 AWO65576 BGK65576 BQG65576 CAC65576 CJY65576 CTU65576 DDQ65576 DNM65576 DXI65576 EHE65576 ERA65576 FAW65576 FKS65576 FUO65576 GEK65576 GOG65576 GYC65576 HHY65576 HRU65576 IBQ65576 ILM65576 IVI65576 JFE65576 JPA65576 JYW65576 KIS65576 KSO65576 LCK65576 LMG65576 LWC65576 MFY65576 MPU65576 MZQ65576 NJM65576 NTI65576 ODE65576 ONA65576 OWW65576 PGS65576 PQO65576 QAK65576 QKG65576 QUC65576 RDY65576 RNU65576 RXQ65576 SHM65576 SRI65576 TBE65576 TLA65576 TUW65576 UES65576 UOO65576 UYK65576 VIG65576 VSC65576 WBY65576 WLU65576 WVQ65576 H131108:I131108 JE131112 TA131112 ACW131112 AMS131112 AWO131112 BGK131112 BQG131112 CAC131112 CJY131112 CTU131112 DDQ131112 DNM131112 DXI131112 EHE131112 ERA131112 FAW131112 FKS131112 FUO131112 GEK131112 GOG131112 GYC131112 HHY131112 HRU131112 IBQ131112 ILM131112 IVI131112 JFE131112 JPA131112 JYW131112 KIS131112 KSO131112 LCK131112 LMG131112 LWC131112 MFY131112 MPU131112 MZQ131112 NJM131112 NTI131112 ODE131112 ONA131112 OWW131112 PGS131112 PQO131112 QAK131112 QKG131112 QUC131112 RDY131112 RNU131112 RXQ131112 SHM131112 SRI131112 TBE131112 TLA131112 TUW131112 UES131112 UOO131112 UYK131112 VIG131112 VSC131112 WBY131112 WLU131112 WVQ131112 H196644:I196644 JE196648 TA196648 ACW196648 AMS196648 AWO196648 BGK196648 BQG196648 CAC196648 CJY196648 CTU196648 DDQ196648 DNM196648 DXI196648 EHE196648 ERA196648 FAW196648 FKS196648 FUO196648 GEK196648 GOG196648 GYC196648 HHY196648 HRU196648 IBQ196648 ILM196648 IVI196648 JFE196648 JPA196648 JYW196648 KIS196648 KSO196648 LCK196648 LMG196648 LWC196648 MFY196648 MPU196648 MZQ196648 NJM196648 NTI196648 ODE196648 ONA196648 OWW196648 PGS196648 PQO196648 QAK196648 QKG196648 QUC196648 RDY196648 RNU196648 RXQ196648 SHM196648 SRI196648 TBE196648 TLA196648 TUW196648 UES196648 UOO196648 UYK196648 VIG196648 VSC196648 WBY196648 WLU196648 WVQ196648 H262180:I262180 JE262184 TA262184 ACW262184 AMS262184 AWO262184 BGK262184 BQG262184 CAC262184 CJY262184 CTU262184 DDQ262184 DNM262184 DXI262184 EHE262184 ERA262184 FAW262184 FKS262184 FUO262184 GEK262184 GOG262184 GYC262184 HHY262184 HRU262184 IBQ262184 ILM262184 IVI262184 JFE262184 JPA262184 JYW262184 KIS262184 KSO262184 LCK262184 LMG262184 LWC262184 MFY262184 MPU262184 MZQ262184 NJM262184 NTI262184 ODE262184 ONA262184 OWW262184 PGS262184 PQO262184 QAK262184 QKG262184 QUC262184 RDY262184 RNU262184 RXQ262184 SHM262184 SRI262184 TBE262184 TLA262184 TUW262184 UES262184 UOO262184 UYK262184 VIG262184 VSC262184 WBY262184 WLU262184 WVQ262184 H327716:I327716 JE327720 TA327720 ACW327720 AMS327720 AWO327720 BGK327720 BQG327720 CAC327720 CJY327720 CTU327720 DDQ327720 DNM327720 DXI327720 EHE327720 ERA327720 FAW327720 FKS327720 FUO327720 GEK327720 GOG327720 GYC327720 HHY327720 HRU327720 IBQ327720 ILM327720 IVI327720 JFE327720 JPA327720 JYW327720 KIS327720 KSO327720 LCK327720 LMG327720 LWC327720 MFY327720 MPU327720 MZQ327720 NJM327720 NTI327720 ODE327720 ONA327720 OWW327720 PGS327720 PQO327720 QAK327720 QKG327720 QUC327720 RDY327720 RNU327720 RXQ327720 SHM327720 SRI327720 TBE327720 TLA327720 TUW327720 UES327720 UOO327720 UYK327720 VIG327720 VSC327720 WBY327720 WLU327720 WVQ327720 H393252:I393252 JE393256 TA393256 ACW393256 AMS393256 AWO393256 BGK393256 BQG393256 CAC393256 CJY393256 CTU393256 DDQ393256 DNM393256 DXI393256 EHE393256 ERA393256 FAW393256 FKS393256 FUO393256 GEK393256 GOG393256 GYC393256 HHY393256 HRU393256 IBQ393256 ILM393256 IVI393256 JFE393256 JPA393256 JYW393256 KIS393256 KSO393256 LCK393256 LMG393256 LWC393256 MFY393256 MPU393256 MZQ393256 NJM393256 NTI393256 ODE393256 ONA393256 OWW393256 PGS393256 PQO393256 QAK393256 QKG393256 QUC393256 RDY393256 RNU393256 RXQ393256 SHM393256 SRI393256 TBE393256 TLA393256 TUW393256 UES393256 UOO393256 UYK393256 VIG393256 VSC393256 WBY393256 WLU393256 WVQ393256 H458788:I458788 JE458792 TA458792 ACW458792 AMS458792 AWO458792 BGK458792 BQG458792 CAC458792 CJY458792 CTU458792 DDQ458792 DNM458792 DXI458792 EHE458792 ERA458792 FAW458792 FKS458792 FUO458792 GEK458792 GOG458792 GYC458792 HHY458792 HRU458792 IBQ458792 ILM458792 IVI458792 JFE458792 JPA458792 JYW458792 KIS458792 KSO458792 LCK458792 LMG458792 LWC458792 MFY458792 MPU458792 MZQ458792 NJM458792 NTI458792 ODE458792 ONA458792 OWW458792 PGS458792 PQO458792 QAK458792 QKG458792 QUC458792 RDY458792 RNU458792 RXQ458792 SHM458792 SRI458792 TBE458792 TLA458792 TUW458792 UES458792 UOO458792 UYK458792 VIG458792 VSC458792 WBY458792 WLU458792 WVQ458792 H524324:I524324 JE524328 TA524328 ACW524328 AMS524328 AWO524328 BGK524328 BQG524328 CAC524328 CJY524328 CTU524328 DDQ524328 DNM524328 DXI524328 EHE524328 ERA524328 FAW524328 FKS524328 FUO524328 GEK524328 GOG524328 GYC524328 HHY524328 HRU524328 IBQ524328 ILM524328 IVI524328 JFE524328 JPA524328 JYW524328 KIS524328 KSO524328 LCK524328 LMG524328 LWC524328 MFY524328 MPU524328 MZQ524328 NJM524328 NTI524328 ODE524328 ONA524328 OWW524328 PGS524328 PQO524328 QAK524328 QKG524328 QUC524328 RDY524328 RNU524328 RXQ524328 SHM524328 SRI524328 TBE524328 TLA524328 TUW524328 UES524328 UOO524328 UYK524328 VIG524328 VSC524328 WBY524328 WLU524328 WVQ524328 H589860:I589860 JE589864 TA589864 ACW589864 AMS589864 AWO589864 BGK589864 BQG589864 CAC589864 CJY589864 CTU589864 DDQ589864 DNM589864 DXI589864 EHE589864 ERA589864 FAW589864 FKS589864 FUO589864 GEK589864 GOG589864 GYC589864 HHY589864 HRU589864 IBQ589864 ILM589864 IVI589864 JFE589864 JPA589864 JYW589864 KIS589864 KSO589864 LCK589864 LMG589864 LWC589864 MFY589864 MPU589864 MZQ589864 NJM589864 NTI589864 ODE589864 ONA589864 OWW589864 PGS589864 PQO589864 QAK589864 QKG589864 QUC589864 RDY589864 RNU589864 RXQ589864 SHM589864 SRI589864 TBE589864 TLA589864 TUW589864 UES589864 UOO589864 UYK589864 VIG589864 VSC589864 WBY589864 WLU589864 WVQ589864 H655396:I655396 JE655400 TA655400 ACW655400 AMS655400 AWO655400 BGK655400 BQG655400 CAC655400 CJY655400 CTU655400 DDQ655400 DNM655400 DXI655400 EHE655400 ERA655400 FAW655400 FKS655400 FUO655400 GEK655400 GOG655400 GYC655400 HHY655400 HRU655400 IBQ655400 ILM655400 IVI655400 JFE655400 JPA655400 JYW655400 KIS655400 KSO655400 LCK655400 LMG655400 LWC655400 MFY655400 MPU655400 MZQ655400 NJM655400 NTI655400 ODE655400 ONA655400 OWW655400 PGS655400 PQO655400 QAK655400 QKG655400 QUC655400 RDY655400 RNU655400 RXQ655400 SHM655400 SRI655400 TBE655400 TLA655400 TUW655400 UES655400 UOO655400 UYK655400 VIG655400 VSC655400 WBY655400 WLU655400 WVQ655400 H720932:I720932 JE720936 TA720936 ACW720936 AMS720936 AWO720936 BGK720936 BQG720936 CAC720936 CJY720936 CTU720936 DDQ720936 DNM720936 DXI720936 EHE720936 ERA720936 FAW720936 FKS720936 FUO720936 GEK720936 GOG720936 GYC720936 HHY720936 HRU720936 IBQ720936 ILM720936 IVI720936 JFE720936 JPA720936 JYW720936 KIS720936 KSO720936 LCK720936 LMG720936 LWC720936 MFY720936 MPU720936 MZQ720936 NJM720936 NTI720936 ODE720936 ONA720936 OWW720936 PGS720936 PQO720936 QAK720936 QKG720936 QUC720936 RDY720936 RNU720936 RXQ720936 SHM720936 SRI720936 TBE720936 TLA720936 TUW720936 UES720936 UOO720936 UYK720936 VIG720936 VSC720936 WBY720936 WLU720936 WVQ720936 H786468:I786468 JE786472 TA786472 ACW786472 AMS786472 AWO786472 BGK786472 BQG786472 CAC786472 CJY786472 CTU786472 DDQ786472 DNM786472 DXI786472 EHE786472 ERA786472 FAW786472 FKS786472 FUO786472 GEK786472 GOG786472 GYC786472 HHY786472 HRU786472 IBQ786472 ILM786472 IVI786472 JFE786472 JPA786472 JYW786472 KIS786472 KSO786472 LCK786472 LMG786472 LWC786472 MFY786472 MPU786472 MZQ786472 NJM786472 NTI786472 ODE786472 ONA786472 OWW786472 PGS786472 PQO786472 QAK786472 QKG786472 QUC786472 RDY786472 RNU786472 RXQ786472 SHM786472 SRI786472 TBE786472 TLA786472 TUW786472 UES786472 UOO786472 UYK786472 VIG786472 VSC786472 WBY786472 WLU786472 WVQ786472 H852004:I852004 JE852008 TA852008 ACW852008 AMS852008 AWO852008 BGK852008 BQG852008 CAC852008 CJY852008 CTU852008 DDQ852008 DNM852008 DXI852008 EHE852008 ERA852008 FAW852008 FKS852008 FUO852008 GEK852008 GOG852008 GYC852008 HHY852008 HRU852008 IBQ852008 ILM852008 IVI852008 JFE852008 JPA852008 JYW852008 KIS852008 KSO852008 LCK852008 LMG852008 LWC852008 MFY852008 MPU852008 MZQ852008 NJM852008 NTI852008 ODE852008 ONA852008 OWW852008 PGS852008 PQO852008 QAK852008 QKG852008 QUC852008 RDY852008 RNU852008 RXQ852008 SHM852008 SRI852008 TBE852008 TLA852008 TUW852008 UES852008 UOO852008 UYK852008 VIG852008 VSC852008 WBY852008 WLU852008 WVQ852008 H917540:I917540 JE917544 TA917544 ACW917544 AMS917544 AWO917544 BGK917544 BQG917544 CAC917544 CJY917544 CTU917544 DDQ917544 DNM917544 DXI917544 EHE917544 ERA917544 FAW917544 FKS917544 FUO917544 GEK917544 GOG917544 GYC917544 HHY917544 HRU917544 IBQ917544 ILM917544 IVI917544 JFE917544 JPA917544 JYW917544 KIS917544 KSO917544 LCK917544 LMG917544 LWC917544 MFY917544 MPU917544 MZQ917544 NJM917544 NTI917544 ODE917544 ONA917544 OWW917544 PGS917544 PQO917544 QAK917544 QKG917544 QUC917544 RDY917544 RNU917544 RXQ917544 SHM917544 SRI917544 TBE917544 TLA917544 TUW917544 UES917544 UOO917544 UYK917544 VIG917544 VSC917544 WBY917544 WLU917544 WVQ917544 H983076:I983076 JE983080 TA983080 ACW983080 AMS983080 AWO983080 BGK983080 BQG983080 CAC983080 CJY983080 CTU983080 DDQ983080 DNM983080 DXI983080 EHE983080 ERA983080 FAW983080 FKS983080 FUO983080 GEK983080 GOG983080 GYC983080 HHY983080 HRU983080 IBQ983080 ILM983080 IVI983080 JFE983080 JPA983080 JYW983080 KIS983080 KSO983080 LCK983080 LMG983080 LWC983080 MFY983080 MPU983080 MZQ983080 NJM983080 NTI983080 ODE983080 ONA983080 OWW983080 PGS983080 PQO983080 QAK983080 QKG983080 QUC983080 RDY983080 RNU983080 RXQ983080 SHM983080 SRI983080 TBE983080 TLA983080 TUW983080 UES983080 UOO983080 UYK983080 VIG983080 VSC983080 WBY983080 WLU983080 WVQ983080 WLU983084 IZ35 SV35 ACR35 AMN35 AWJ35 BGF35 BQB35 BZX35 CJT35 CTP35 DDL35 DNH35 DXD35 EGZ35 EQV35 FAR35 FKN35 FUJ35 GEF35 GOB35 GXX35 HHT35 HRP35 IBL35 ILH35 IVD35 JEZ35 JOV35 JYR35 KIN35 KSJ35 LCF35 LMB35 LVX35 MFT35 MPP35 MZL35 NJH35 NTD35 OCZ35 OMV35 OWR35 PGN35 PQJ35 QAF35 QKB35 QTX35 RDT35 RNP35 RXL35 SHH35 SRD35 TAZ35 TKV35 TUR35 UEN35 UOJ35 UYF35 VIB35 VRX35 WBT35 WLP35 WVL35 H65568:I65568 JE65572 TA65572 ACW65572 AMS65572 AWO65572 BGK65572 BQG65572 CAC65572 CJY65572 CTU65572 DDQ65572 DNM65572 DXI65572 EHE65572 ERA65572 FAW65572 FKS65572 FUO65572 GEK65572 GOG65572 GYC65572 HHY65572 HRU65572 IBQ65572 ILM65572 IVI65572 JFE65572 JPA65572 JYW65572 KIS65572 KSO65572 LCK65572 LMG65572 LWC65572 MFY65572 MPU65572 MZQ65572 NJM65572 NTI65572 ODE65572 ONA65572 OWW65572 PGS65572 PQO65572 QAK65572 QKG65572 QUC65572 RDY65572 RNU65572 RXQ65572 SHM65572 SRI65572 TBE65572 TLA65572 TUW65572 UES65572 UOO65572 UYK65572 VIG65572 VSC65572 WBY65572 WLU65572 WVQ65572 H131104:I131104 JE131108 TA131108 ACW131108 AMS131108 AWO131108 BGK131108 BQG131108 CAC131108 CJY131108 CTU131108 DDQ131108 DNM131108 DXI131108 EHE131108 ERA131108 FAW131108 FKS131108 FUO131108 GEK131108 GOG131108 GYC131108 HHY131108 HRU131108 IBQ131108 ILM131108 IVI131108 JFE131108 JPA131108 JYW131108 KIS131108 KSO131108 LCK131108 LMG131108 LWC131108 MFY131108 MPU131108 MZQ131108 NJM131108 NTI131108 ODE131108 ONA131108 OWW131108 PGS131108 PQO131108 QAK131108 QKG131108 QUC131108 RDY131108 RNU131108 RXQ131108 SHM131108 SRI131108 TBE131108 TLA131108 TUW131108 UES131108 UOO131108 UYK131108 VIG131108 VSC131108 WBY131108 WLU131108 WVQ131108 H196640:I196640 JE196644 TA196644 ACW196644 AMS196644 AWO196644 BGK196644 BQG196644 CAC196644 CJY196644 CTU196644 DDQ196644 DNM196644 DXI196644 EHE196644 ERA196644 FAW196644 FKS196644 FUO196644 GEK196644 GOG196644 GYC196644 HHY196644 HRU196644 IBQ196644 ILM196644 IVI196644 JFE196644 JPA196644 JYW196644 KIS196644 KSO196644 LCK196644 LMG196644 LWC196644 MFY196644 MPU196644 MZQ196644 NJM196644 NTI196644 ODE196644 ONA196644 OWW196644 PGS196644 PQO196644 QAK196644 QKG196644 QUC196644 RDY196644 RNU196644 RXQ196644 SHM196644 SRI196644 TBE196644 TLA196644 TUW196644 UES196644 UOO196644 UYK196644 VIG196644 VSC196644 WBY196644 WLU196644 WVQ196644 H262176:I262176 JE262180 TA262180 ACW262180 AMS262180 AWO262180 BGK262180 BQG262180 CAC262180 CJY262180 CTU262180 DDQ262180 DNM262180 DXI262180 EHE262180 ERA262180 FAW262180 FKS262180 FUO262180 GEK262180 GOG262180 GYC262180 HHY262180 HRU262180 IBQ262180 ILM262180 IVI262180 JFE262180 JPA262180 JYW262180 KIS262180 KSO262180 LCK262180 LMG262180 LWC262180 MFY262180 MPU262180 MZQ262180 NJM262180 NTI262180 ODE262180 ONA262180 OWW262180 PGS262180 PQO262180 QAK262180 QKG262180 QUC262180 RDY262180 RNU262180 RXQ262180 SHM262180 SRI262180 TBE262180 TLA262180 TUW262180 UES262180 UOO262180 UYK262180 VIG262180 VSC262180 WBY262180 WLU262180 WVQ262180 H327712:I327712 JE327716 TA327716 ACW327716 AMS327716 AWO327716 BGK327716 BQG327716 CAC327716 CJY327716 CTU327716 DDQ327716 DNM327716 DXI327716 EHE327716 ERA327716 FAW327716 FKS327716 FUO327716 GEK327716 GOG327716 GYC327716 HHY327716 HRU327716 IBQ327716 ILM327716 IVI327716 JFE327716 JPA327716 JYW327716 KIS327716 KSO327716 LCK327716 LMG327716 LWC327716 MFY327716 MPU327716 MZQ327716 NJM327716 NTI327716 ODE327716 ONA327716 OWW327716 PGS327716 PQO327716 QAK327716 QKG327716 QUC327716 RDY327716 RNU327716 RXQ327716 SHM327716 SRI327716 TBE327716 TLA327716 TUW327716 UES327716 UOO327716 UYK327716 VIG327716 VSC327716 WBY327716 WLU327716 WVQ327716 H393248:I393248 JE393252 TA393252 ACW393252 AMS393252 AWO393252 BGK393252 BQG393252 CAC393252 CJY393252 CTU393252 DDQ393252 DNM393252 DXI393252 EHE393252 ERA393252 FAW393252 FKS393252 FUO393252 GEK393252 GOG393252 GYC393252 HHY393252 HRU393252 IBQ393252 ILM393252 IVI393252 JFE393252 JPA393252 JYW393252 KIS393252 KSO393252 LCK393252 LMG393252 LWC393252 MFY393252 MPU393252 MZQ393252 NJM393252 NTI393252 ODE393252 ONA393252 OWW393252 PGS393252 PQO393252 QAK393252 QKG393252 QUC393252 RDY393252 RNU393252 RXQ393252 SHM393252 SRI393252 TBE393252 TLA393252 TUW393252 UES393252 UOO393252 UYK393252 VIG393252 VSC393252 WBY393252 WLU393252 WVQ393252 H458784:I458784 JE458788 TA458788 ACW458788 AMS458788 AWO458788 BGK458788 BQG458788 CAC458788 CJY458788 CTU458788 DDQ458788 DNM458788 DXI458788 EHE458788 ERA458788 FAW458788 FKS458788 FUO458788 GEK458788 GOG458788 GYC458788 HHY458788 HRU458788 IBQ458788 ILM458788 IVI458788 JFE458788 JPA458788 JYW458788 KIS458788 KSO458788 LCK458788 LMG458788 LWC458788 MFY458788 MPU458788 MZQ458788 NJM458788 NTI458788 ODE458788 ONA458788 OWW458788 PGS458788 PQO458788 QAK458788 QKG458788 QUC458788 RDY458788 RNU458788 RXQ458788 SHM458788 SRI458788 TBE458788 TLA458788 TUW458788 UES458788 UOO458788 UYK458788 VIG458788 VSC458788 WBY458788 WLU458788 WVQ458788 H524320:I524320 JE524324 TA524324 ACW524324 AMS524324 AWO524324 BGK524324 BQG524324 CAC524324 CJY524324 CTU524324 DDQ524324 DNM524324 DXI524324 EHE524324 ERA524324 FAW524324 FKS524324 FUO524324 GEK524324 GOG524324 GYC524324 HHY524324 HRU524324 IBQ524324 ILM524324 IVI524324 JFE524324 JPA524324 JYW524324 KIS524324 KSO524324 LCK524324 LMG524324 LWC524324 MFY524324 MPU524324 MZQ524324 NJM524324 NTI524324 ODE524324 ONA524324 OWW524324 PGS524324 PQO524324 QAK524324 QKG524324 QUC524324 RDY524324 RNU524324 RXQ524324 SHM524324 SRI524324 TBE524324 TLA524324 TUW524324 UES524324 UOO524324 UYK524324 VIG524324 VSC524324 WBY524324 WLU524324 WVQ524324 H589856:I589856 JE589860 TA589860 ACW589860 AMS589860 AWO589860 BGK589860 BQG589860 CAC589860 CJY589860 CTU589860 DDQ589860 DNM589860 DXI589860 EHE589860 ERA589860 FAW589860 FKS589860 FUO589860 GEK589860 GOG589860 GYC589860 HHY589860 HRU589860 IBQ589860 ILM589860 IVI589860 JFE589860 JPA589860 JYW589860 KIS589860 KSO589860 LCK589860 LMG589860 LWC589860 MFY589860 MPU589860 MZQ589860 NJM589860 NTI589860 ODE589860 ONA589860 OWW589860 PGS589860 PQO589860 QAK589860 QKG589860 QUC589860 RDY589860 RNU589860 RXQ589860 SHM589860 SRI589860 TBE589860 TLA589860 TUW589860 UES589860 UOO589860 UYK589860 VIG589860 VSC589860 WBY589860 WLU589860 WVQ589860 H655392:I655392 JE655396 TA655396 ACW655396 AMS655396 AWO655396 BGK655396 BQG655396 CAC655396 CJY655396 CTU655396 DDQ655396 DNM655396 DXI655396 EHE655396 ERA655396 FAW655396 FKS655396 FUO655396 GEK655396 GOG655396 GYC655396 HHY655396 HRU655396 IBQ655396 ILM655396 IVI655396 JFE655396 JPA655396 JYW655396 KIS655396 KSO655396 LCK655396 LMG655396 LWC655396 MFY655396 MPU655396 MZQ655396 NJM655396 NTI655396 ODE655396 ONA655396 OWW655396 PGS655396 PQO655396 QAK655396 QKG655396 QUC655396 RDY655396 RNU655396 RXQ655396 SHM655396 SRI655396 TBE655396 TLA655396 TUW655396 UES655396 UOO655396 UYK655396 VIG655396 VSC655396 WBY655396 WLU655396 WVQ655396 H720928:I720928 JE720932 TA720932 ACW720932 AMS720932 AWO720932 BGK720932 BQG720932 CAC720932 CJY720932 CTU720932 DDQ720932 DNM720932 DXI720932 EHE720932 ERA720932 FAW720932 FKS720932 FUO720932 GEK720932 GOG720932 GYC720932 HHY720932 HRU720932 IBQ720932 ILM720932 IVI720932 JFE720932 JPA720932 JYW720932 KIS720932 KSO720932 LCK720932 LMG720932 LWC720932 MFY720932 MPU720932 MZQ720932 NJM720932 NTI720932 ODE720932 ONA720932 OWW720932 PGS720932 PQO720932 QAK720932 QKG720932 QUC720932 RDY720932 RNU720932 RXQ720932 SHM720932 SRI720932 TBE720932 TLA720932 TUW720932 UES720932 UOO720932 UYK720932 VIG720932 VSC720932 WBY720932 WLU720932 WVQ720932 H786464:I786464 JE786468 TA786468 ACW786468 AMS786468 AWO786468 BGK786468 BQG786468 CAC786468 CJY786468 CTU786468 DDQ786468 DNM786468 DXI786468 EHE786468 ERA786468 FAW786468 FKS786468 FUO786468 GEK786468 GOG786468 GYC786468 HHY786468 HRU786468 IBQ786468 ILM786468 IVI786468 JFE786468 JPA786468 JYW786468 KIS786468 KSO786468 LCK786468 LMG786468 LWC786468 MFY786468 MPU786468 MZQ786468 NJM786468 NTI786468 ODE786468 ONA786468 OWW786468 PGS786468 PQO786468 QAK786468 QKG786468 QUC786468 RDY786468 RNU786468 RXQ786468 SHM786468 SRI786468 TBE786468 TLA786468 TUW786468 UES786468 UOO786468 UYK786468 VIG786468 VSC786468 WBY786468 WLU786468 WVQ786468 H852000:I852000 JE852004 TA852004 ACW852004 AMS852004 AWO852004 BGK852004 BQG852004 CAC852004 CJY852004 CTU852004 DDQ852004 DNM852004 DXI852004 EHE852004 ERA852004 FAW852004 FKS852004 FUO852004 GEK852004 GOG852004 GYC852004 HHY852004 HRU852004 IBQ852004 ILM852004 IVI852004 JFE852004 JPA852004 JYW852004 KIS852004 KSO852004 LCK852004 LMG852004 LWC852004 MFY852004 MPU852004 MZQ852004 NJM852004 NTI852004 ODE852004 ONA852004 OWW852004 PGS852004 PQO852004 QAK852004 QKG852004 QUC852004 RDY852004 RNU852004 RXQ852004 SHM852004 SRI852004 TBE852004 TLA852004 TUW852004 UES852004 UOO852004 UYK852004 VIG852004 VSC852004 WBY852004 WLU852004 WVQ852004 H917536:I917536 JE917540 TA917540 ACW917540 AMS917540 AWO917540 BGK917540 BQG917540 CAC917540 CJY917540 CTU917540 DDQ917540 DNM917540 DXI917540 EHE917540 ERA917540 FAW917540 FKS917540 FUO917540 GEK917540 GOG917540 GYC917540 HHY917540 HRU917540 IBQ917540 ILM917540 IVI917540 JFE917540 JPA917540 JYW917540 KIS917540 KSO917540 LCK917540 LMG917540 LWC917540 MFY917540 MPU917540 MZQ917540 NJM917540 NTI917540 ODE917540 ONA917540 OWW917540 PGS917540 PQO917540 QAK917540 QKG917540 QUC917540 RDY917540 RNU917540 RXQ917540 SHM917540 SRI917540 TBE917540 TLA917540 TUW917540 UES917540 UOO917540 UYK917540 VIG917540 VSC917540 WBY917540 WLU917540 WVQ917540 H983072:I983072 JE983076 TA983076 ACW983076 AMS983076 AWO983076 BGK983076 BQG983076 CAC983076 CJY983076 CTU983076 DDQ983076 DNM983076 DXI983076 EHE983076 ERA983076 FAW983076 FKS983076 FUO983076 GEK983076 GOG983076 GYC983076 HHY983076 HRU983076 IBQ983076 ILM983076 IVI983076 JFE983076 JPA983076 JYW983076 KIS983076 KSO983076 LCK983076 LMG983076 LWC983076 MFY983076 MPU983076 MZQ983076 NJM983076 NTI983076 ODE983076 ONA983076 OWW983076 PGS983076 PQO983076 QAK983076 QKG983076 QUC983076 RDY983076 RNU983076 RXQ983076 SHM983076 SRI983076 TBE983076 TLA983076 TUW983076 UES983076 UOO983076 UYK983076 VIG983076 VSC983076 WBY983076 WLU983076 WVQ983076 WBY983084 H65576:I65576 JE65580 TA65580 ACW65580 AMS65580 AWO65580 BGK65580 BQG65580 CAC65580 CJY65580 CTU65580 DDQ65580 DNM65580 DXI65580 EHE65580 ERA65580 FAW65580 FKS65580 FUO65580 GEK65580 GOG65580 GYC65580 HHY65580 HRU65580 IBQ65580 ILM65580 IVI65580 JFE65580 JPA65580 JYW65580 KIS65580 KSO65580 LCK65580 LMG65580 LWC65580 MFY65580 MPU65580 MZQ65580 NJM65580 NTI65580 ODE65580 ONA65580 OWW65580 PGS65580 PQO65580 QAK65580 QKG65580 QUC65580 RDY65580 RNU65580 RXQ65580 SHM65580 SRI65580 TBE65580 TLA65580 TUW65580 UES65580 UOO65580 UYK65580 VIG65580 VSC65580 WBY65580 WLU65580 WVQ65580 H131112:I131112 JE131116 TA131116 ACW131116 AMS131116 AWO131116 BGK131116 BQG131116 CAC131116 CJY131116 CTU131116 DDQ131116 DNM131116 DXI131116 EHE131116 ERA131116 FAW131116 FKS131116 FUO131116 GEK131116 GOG131116 GYC131116 HHY131116 HRU131116 IBQ131116 ILM131116 IVI131116 JFE131116 JPA131116 JYW131116 KIS131116 KSO131116 LCK131116 LMG131116 LWC131116 MFY131116 MPU131116 MZQ131116 NJM131116 NTI131116 ODE131116 ONA131116 OWW131116 PGS131116 PQO131116 QAK131116 QKG131116 QUC131116 RDY131116 RNU131116 RXQ131116 SHM131116 SRI131116 TBE131116 TLA131116 TUW131116 UES131116 UOO131116 UYK131116 VIG131116 VSC131116 WBY131116 WLU131116 WVQ131116 H196648:I196648 JE196652 TA196652 ACW196652 AMS196652 AWO196652 BGK196652 BQG196652 CAC196652 CJY196652 CTU196652 DDQ196652 DNM196652 DXI196652 EHE196652 ERA196652 FAW196652 FKS196652 FUO196652 GEK196652 GOG196652 GYC196652 HHY196652 HRU196652 IBQ196652 ILM196652 IVI196652 JFE196652 JPA196652 JYW196652 KIS196652 KSO196652 LCK196652 LMG196652 LWC196652 MFY196652 MPU196652 MZQ196652 NJM196652 NTI196652 ODE196652 ONA196652 OWW196652 PGS196652 PQO196652 QAK196652 QKG196652 QUC196652 RDY196652 RNU196652 RXQ196652 SHM196652 SRI196652 TBE196652 TLA196652 TUW196652 UES196652 UOO196652 UYK196652 VIG196652 VSC196652 WBY196652 WLU196652 WVQ196652 H262184:I262184 JE262188 TA262188 ACW262188 AMS262188 AWO262188 BGK262188 BQG262188 CAC262188 CJY262188 CTU262188 DDQ262188 DNM262188 DXI262188 EHE262188 ERA262188 FAW262188 FKS262188 FUO262188 GEK262188 GOG262188 GYC262188 HHY262188 HRU262188 IBQ262188 ILM262188 IVI262188 JFE262188 JPA262188 JYW262188 KIS262188 KSO262188 LCK262188 LMG262188 LWC262188 MFY262188 MPU262188 MZQ262188 NJM262188 NTI262188 ODE262188 ONA262188 OWW262188 PGS262188 PQO262188 QAK262188 QKG262188 QUC262188 RDY262188 RNU262188 RXQ262188 SHM262188 SRI262188 TBE262188 TLA262188 TUW262188 UES262188 UOO262188 UYK262188 VIG262188 VSC262188 WBY262188 WLU262188 WVQ262188 H327720:I327720 JE327724 TA327724 ACW327724 AMS327724 AWO327724 BGK327724 BQG327724 CAC327724 CJY327724 CTU327724 DDQ327724 DNM327724 DXI327724 EHE327724 ERA327724 FAW327724 FKS327724 FUO327724 GEK327724 GOG327724 GYC327724 HHY327724 HRU327724 IBQ327724 ILM327724 IVI327724 JFE327724 JPA327724 JYW327724 KIS327724 KSO327724 LCK327724 LMG327724 LWC327724 MFY327724 MPU327724 MZQ327724 NJM327724 NTI327724 ODE327724 ONA327724 OWW327724 PGS327724 PQO327724 QAK327724 QKG327724 QUC327724 RDY327724 RNU327724 RXQ327724 SHM327724 SRI327724 TBE327724 TLA327724 TUW327724 UES327724 UOO327724 UYK327724 VIG327724 VSC327724 WBY327724 WLU327724 WVQ327724 H393256:I393256 JE393260 TA393260 ACW393260 AMS393260 AWO393260 BGK393260 BQG393260 CAC393260 CJY393260 CTU393260 DDQ393260 DNM393260 DXI393260 EHE393260 ERA393260 FAW393260 FKS393260 FUO393260 GEK393260 GOG393260 GYC393260 HHY393260 HRU393260 IBQ393260 ILM393260 IVI393260 JFE393260 JPA393260 JYW393260 KIS393260 KSO393260 LCK393260 LMG393260 LWC393260 MFY393260 MPU393260 MZQ393260 NJM393260 NTI393260 ODE393260 ONA393260 OWW393260 PGS393260 PQO393260 QAK393260 QKG393260 QUC393260 RDY393260 RNU393260 RXQ393260 SHM393260 SRI393260 TBE393260 TLA393260 TUW393260 UES393260 UOO393260 UYK393260 VIG393260 VSC393260 WBY393260 WLU393260 WVQ393260 H458792:I458792 JE458796 TA458796 ACW458796 AMS458796 AWO458796 BGK458796 BQG458796 CAC458796 CJY458796 CTU458796 DDQ458796 DNM458796 DXI458796 EHE458796 ERA458796 FAW458796 FKS458796 FUO458796 GEK458796 GOG458796 GYC458796 HHY458796 HRU458796 IBQ458796 ILM458796 IVI458796 JFE458796 JPA458796 JYW458796 KIS458796 KSO458796 LCK458796 LMG458796 LWC458796 MFY458796 MPU458796 MZQ458796 NJM458796 NTI458796 ODE458796 ONA458796 OWW458796 PGS458796 PQO458796 QAK458796 QKG458796 QUC458796 RDY458796 RNU458796 RXQ458796 SHM458796 SRI458796 TBE458796 TLA458796 TUW458796 UES458796 UOO458796 UYK458796 VIG458796 VSC458796 WBY458796 WLU458796 WVQ458796 H524328:I524328 JE524332 TA524332 ACW524332 AMS524332 AWO524332 BGK524332 BQG524332 CAC524332 CJY524332 CTU524332 DDQ524332 DNM524332 DXI524332 EHE524332 ERA524332 FAW524332 FKS524332 FUO524332 GEK524332 GOG524332 GYC524332 HHY524332 HRU524332 IBQ524332 ILM524332 IVI524332 JFE524332 JPA524332 JYW524332 KIS524332 KSO524332 LCK524332 LMG524332 LWC524332 MFY524332 MPU524332 MZQ524332 NJM524332 NTI524332 ODE524332 ONA524332 OWW524332 PGS524332 PQO524332 QAK524332 QKG524332 QUC524332 RDY524332 RNU524332 RXQ524332 SHM524332 SRI524332 TBE524332 TLA524332 TUW524332 UES524332 UOO524332 UYK524332 VIG524332 VSC524332 WBY524332 WLU524332 WVQ524332 H589864:I589864 JE589868 TA589868 ACW589868 AMS589868 AWO589868 BGK589868 BQG589868 CAC589868 CJY589868 CTU589868 DDQ589868 DNM589868 DXI589868 EHE589868 ERA589868 FAW589868 FKS589868 FUO589868 GEK589868 GOG589868 GYC589868 HHY589868 HRU589868 IBQ589868 ILM589868 IVI589868 JFE589868 JPA589868 JYW589868 KIS589868 KSO589868 LCK589868 LMG589868 LWC589868 MFY589868 MPU589868 MZQ589868 NJM589868 NTI589868 ODE589868 ONA589868 OWW589868 PGS589868 PQO589868 QAK589868 QKG589868 QUC589868 RDY589868 RNU589868 RXQ589868 SHM589868 SRI589868 TBE589868 TLA589868 TUW589868 UES589868 UOO589868 UYK589868 VIG589868 VSC589868 WBY589868 WLU589868 WVQ589868 H655400:I655400 JE655404 TA655404 ACW655404 AMS655404 AWO655404 BGK655404 BQG655404 CAC655404 CJY655404 CTU655404 DDQ655404 DNM655404 DXI655404 EHE655404 ERA655404 FAW655404 FKS655404 FUO655404 GEK655404 GOG655404 GYC655404 HHY655404 HRU655404 IBQ655404 ILM655404 IVI655404 JFE655404 JPA655404 JYW655404 KIS655404 KSO655404 LCK655404 LMG655404 LWC655404 MFY655404 MPU655404 MZQ655404 NJM655404 NTI655404 ODE655404 ONA655404 OWW655404 PGS655404 PQO655404 QAK655404 QKG655404 QUC655404 RDY655404 RNU655404 RXQ655404 SHM655404 SRI655404 TBE655404 TLA655404 TUW655404 UES655404 UOO655404 UYK655404 VIG655404 VSC655404 WBY655404 WLU655404 WVQ655404 H720936:I720936 JE720940 TA720940 ACW720940 AMS720940 AWO720940 BGK720940 BQG720940 CAC720940 CJY720940 CTU720940 DDQ720940 DNM720940 DXI720940 EHE720940 ERA720940 FAW720940 FKS720940 FUO720940 GEK720940 GOG720940 GYC720940 HHY720940 HRU720940 IBQ720940 ILM720940 IVI720940 JFE720940 JPA720940 JYW720940 KIS720940 KSO720940 LCK720940 LMG720940 LWC720940 MFY720940 MPU720940 MZQ720940 NJM720940 NTI720940 ODE720940 ONA720940 OWW720940 PGS720940 PQO720940 QAK720940 QKG720940 QUC720940 RDY720940 RNU720940 RXQ720940 SHM720940 SRI720940 TBE720940 TLA720940 TUW720940 UES720940 UOO720940 UYK720940 VIG720940 VSC720940 WBY720940 WLU720940 WVQ720940 H786472:I786472 JE786476 TA786476 ACW786476 AMS786476 AWO786476 BGK786476 BQG786476 CAC786476 CJY786476 CTU786476 DDQ786476 DNM786476 DXI786476 EHE786476 ERA786476 FAW786476 FKS786476 FUO786476 GEK786476 GOG786476 GYC786476 HHY786476 HRU786476 IBQ786476 ILM786476 IVI786476 JFE786476 JPA786476 JYW786476 KIS786476 KSO786476 LCK786476 LMG786476 LWC786476 MFY786476 MPU786476 MZQ786476 NJM786476 NTI786476 ODE786476 ONA786476 OWW786476 PGS786476 PQO786476 QAK786476 QKG786476 QUC786476 RDY786476 RNU786476 RXQ786476 SHM786476 SRI786476 TBE786476 TLA786476 TUW786476 UES786476 UOO786476 UYK786476 VIG786476 VSC786476 WBY786476 WLU786476 WVQ786476 H852008:I852008 JE852012 TA852012 ACW852012 AMS852012 AWO852012 BGK852012 BQG852012 CAC852012 CJY852012 CTU852012 DDQ852012 DNM852012 DXI852012 EHE852012 ERA852012 FAW852012 FKS852012 FUO852012 GEK852012 GOG852012 GYC852012 HHY852012 HRU852012 IBQ852012 ILM852012 IVI852012 JFE852012 JPA852012 JYW852012 KIS852012 KSO852012 LCK852012 LMG852012 LWC852012 MFY852012 MPU852012 MZQ852012 NJM852012 NTI852012 ODE852012 ONA852012 OWW852012 PGS852012 PQO852012 QAK852012 QKG852012 QUC852012 RDY852012 RNU852012 RXQ852012 SHM852012 SRI852012 TBE852012 TLA852012 TUW852012 UES852012 UOO852012 UYK852012 VIG852012 VSC852012 WBY852012 WLU852012 WVQ852012 H917544:I917544 JE917548 TA917548 ACW917548 AMS917548 AWO917548 BGK917548 BQG917548 CAC917548 CJY917548 CTU917548 DDQ917548 DNM917548 DXI917548 EHE917548 ERA917548 FAW917548 FKS917548 FUO917548 GEK917548 GOG917548 GYC917548 HHY917548 HRU917548 IBQ917548 ILM917548 IVI917548 JFE917548 JPA917548 JYW917548 KIS917548 KSO917548 LCK917548 LMG917548 LWC917548 MFY917548 MPU917548 MZQ917548 NJM917548 NTI917548 ODE917548 ONA917548 OWW917548 PGS917548 PQO917548 QAK917548 QKG917548 QUC917548 RDY917548 RNU917548 RXQ917548 SHM917548 SRI917548 TBE917548 TLA917548 TUW917548 UES917548 UOO917548 UYK917548 VIG917548 VSC917548 WBY917548 WLU917548 WVQ917548 H983080:I983080 JE983084 TA983084 ACW983084 AMS983084 AWO983084 BGK983084 BQG983084 CAC983084 CJY983084 CTU983084 DDQ983084 DNM983084 DXI983084 EHE983084 ERA983084 FAW983084 FKS983084 FUO983084 GEK983084 GOG983084 GYC983084 HHY983084 HRU983084 IBQ983084 ILM983084 IVI983084 JFE983084 JPA983084 JYW983084 KIS983084 KSO983084 LCK983084 LMG983084 LWC983084 MFY983084 MPU983084 MZQ983084 NJM983084 NTI983084 ODE983084 ONA983084 OWW983084 PGS983084 PQO983084 QAK983084 QKG983084 QUC983084 RDY983084 RNU983084 RXQ983084 SHM983084 SRI983084 TBE983084 TLA983084 TUW983084 UES983084 UOO983084 UYK983084 VIG983084 VSC983084">
      <formula1>$K$69:$K$74</formula1>
    </dataValidation>
    <dataValidation type="list" allowBlank="1" showInputMessage="1" showErrorMessage="1" sqref="WVR983084:WVU983084 J65576:O65576 JF65576:JI65576 TB65576:TE65576 ACX65576:ADA65576 AMT65576:AMW65576 AWP65576:AWS65576 BGL65576:BGO65576 BQH65576:BQK65576 CAD65576:CAG65576 CJZ65576:CKC65576 CTV65576:CTY65576 DDR65576:DDU65576 DNN65576:DNQ65576 DXJ65576:DXM65576 EHF65576:EHI65576 ERB65576:ERE65576 FAX65576:FBA65576 FKT65576:FKW65576 FUP65576:FUS65576 GEL65576:GEO65576 GOH65576:GOK65576 GYD65576:GYG65576 HHZ65576:HIC65576 HRV65576:HRY65576 IBR65576:IBU65576 ILN65576:ILQ65576 IVJ65576:IVM65576 JFF65576:JFI65576 JPB65576:JPE65576 JYX65576:JZA65576 KIT65576:KIW65576 KSP65576:KSS65576 LCL65576:LCO65576 LMH65576:LMK65576 LWD65576:LWG65576 MFZ65576:MGC65576 MPV65576:MPY65576 MZR65576:MZU65576 NJN65576:NJQ65576 NTJ65576:NTM65576 ODF65576:ODI65576 ONB65576:ONE65576 OWX65576:OXA65576 PGT65576:PGW65576 PQP65576:PQS65576 QAL65576:QAO65576 QKH65576:QKK65576 QUD65576:QUG65576 RDZ65576:REC65576 RNV65576:RNY65576 RXR65576:RXU65576 SHN65576:SHQ65576 SRJ65576:SRM65576 TBF65576:TBI65576 TLB65576:TLE65576 TUX65576:TVA65576 UET65576:UEW65576 UOP65576:UOS65576 UYL65576:UYO65576 VIH65576:VIK65576 VSD65576:VSG65576 WBZ65576:WCC65576 WLV65576:WLY65576 WVR65576:WVU65576 J131112:O131112 JF131112:JI131112 TB131112:TE131112 ACX131112:ADA131112 AMT131112:AMW131112 AWP131112:AWS131112 BGL131112:BGO131112 BQH131112:BQK131112 CAD131112:CAG131112 CJZ131112:CKC131112 CTV131112:CTY131112 DDR131112:DDU131112 DNN131112:DNQ131112 DXJ131112:DXM131112 EHF131112:EHI131112 ERB131112:ERE131112 FAX131112:FBA131112 FKT131112:FKW131112 FUP131112:FUS131112 GEL131112:GEO131112 GOH131112:GOK131112 GYD131112:GYG131112 HHZ131112:HIC131112 HRV131112:HRY131112 IBR131112:IBU131112 ILN131112:ILQ131112 IVJ131112:IVM131112 JFF131112:JFI131112 JPB131112:JPE131112 JYX131112:JZA131112 KIT131112:KIW131112 KSP131112:KSS131112 LCL131112:LCO131112 LMH131112:LMK131112 LWD131112:LWG131112 MFZ131112:MGC131112 MPV131112:MPY131112 MZR131112:MZU131112 NJN131112:NJQ131112 NTJ131112:NTM131112 ODF131112:ODI131112 ONB131112:ONE131112 OWX131112:OXA131112 PGT131112:PGW131112 PQP131112:PQS131112 QAL131112:QAO131112 QKH131112:QKK131112 QUD131112:QUG131112 RDZ131112:REC131112 RNV131112:RNY131112 RXR131112:RXU131112 SHN131112:SHQ131112 SRJ131112:SRM131112 TBF131112:TBI131112 TLB131112:TLE131112 TUX131112:TVA131112 UET131112:UEW131112 UOP131112:UOS131112 UYL131112:UYO131112 VIH131112:VIK131112 VSD131112:VSG131112 WBZ131112:WCC131112 WLV131112:WLY131112 WVR131112:WVU131112 J196648:O196648 JF196648:JI196648 TB196648:TE196648 ACX196648:ADA196648 AMT196648:AMW196648 AWP196648:AWS196648 BGL196648:BGO196648 BQH196648:BQK196648 CAD196648:CAG196648 CJZ196648:CKC196648 CTV196648:CTY196648 DDR196648:DDU196648 DNN196648:DNQ196648 DXJ196648:DXM196648 EHF196648:EHI196648 ERB196648:ERE196648 FAX196648:FBA196648 FKT196648:FKW196648 FUP196648:FUS196648 GEL196648:GEO196648 GOH196648:GOK196648 GYD196648:GYG196648 HHZ196648:HIC196648 HRV196648:HRY196648 IBR196648:IBU196648 ILN196648:ILQ196648 IVJ196648:IVM196648 JFF196648:JFI196648 JPB196648:JPE196648 JYX196648:JZA196648 KIT196648:KIW196648 KSP196648:KSS196648 LCL196648:LCO196648 LMH196648:LMK196648 LWD196648:LWG196648 MFZ196648:MGC196648 MPV196648:MPY196648 MZR196648:MZU196648 NJN196648:NJQ196648 NTJ196648:NTM196648 ODF196648:ODI196648 ONB196648:ONE196648 OWX196648:OXA196648 PGT196648:PGW196648 PQP196648:PQS196648 QAL196648:QAO196648 QKH196648:QKK196648 QUD196648:QUG196648 RDZ196648:REC196648 RNV196648:RNY196648 RXR196648:RXU196648 SHN196648:SHQ196648 SRJ196648:SRM196648 TBF196648:TBI196648 TLB196648:TLE196648 TUX196648:TVA196648 UET196648:UEW196648 UOP196648:UOS196648 UYL196648:UYO196648 VIH196648:VIK196648 VSD196648:VSG196648 WBZ196648:WCC196648 WLV196648:WLY196648 WVR196648:WVU196648 J262184:O262184 JF262184:JI262184 TB262184:TE262184 ACX262184:ADA262184 AMT262184:AMW262184 AWP262184:AWS262184 BGL262184:BGO262184 BQH262184:BQK262184 CAD262184:CAG262184 CJZ262184:CKC262184 CTV262184:CTY262184 DDR262184:DDU262184 DNN262184:DNQ262184 DXJ262184:DXM262184 EHF262184:EHI262184 ERB262184:ERE262184 FAX262184:FBA262184 FKT262184:FKW262184 FUP262184:FUS262184 GEL262184:GEO262184 GOH262184:GOK262184 GYD262184:GYG262184 HHZ262184:HIC262184 HRV262184:HRY262184 IBR262184:IBU262184 ILN262184:ILQ262184 IVJ262184:IVM262184 JFF262184:JFI262184 JPB262184:JPE262184 JYX262184:JZA262184 KIT262184:KIW262184 KSP262184:KSS262184 LCL262184:LCO262184 LMH262184:LMK262184 LWD262184:LWG262184 MFZ262184:MGC262184 MPV262184:MPY262184 MZR262184:MZU262184 NJN262184:NJQ262184 NTJ262184:NTM262184 ODF262184:ODI262184 ONB262184:ONE262184 OWX262184:OXA262184 PGT262184:PGW262184 PQP262184:PQS262184 QAL262184:QAO262184 QKH262184:QKK262184 QUD262184:QUG262184 RDZ262184:REC262184 RNV262184:RNY262184 RXR262184:RXU262184 SHN262184:SHQ262184 SRJ262184:SRM262184 TBF262184:TBI262184 TLB262184:TLE262184 TUX262184:TVA262184 UET262184:UEW262184 UOP262184:UOS262184 UYL262184:UYO262184 VIH262184:VIK262184 VSD262184:VSG262184 WBZ262184:WCC262184 WLV262184:WLY262184 WVR262184:WVU262184 J327720:O327720 JF327720:JI327720 TB327720:TE327720 ACX327720:ADA327720 AMT327720:AMW327720 AWP327720:AWS327720 BGL327720:BGO327720 BQH327720:BQK327720 CAD327720:CAG327720 CJZ327720:CKC327720 CTV327720:CTY327720 DDR327720:DDU327720 DNN327720:DNQ327720 DXJ327720:DXM327720 EHF327720:EHI327720 ERB327720:ERE327720 FAX327720:FBA327720 FKT327720:FKW327720 FUP327720:FUS327720 GEL327720:GEO327720 GOH327720:GOK327720 GYD327720:GYG327720 HHZ327720:HIC327720 HRV327720:HRY327720 IBR327720:IBU327720 ILN327720:ILQ327720 IVJ327720:IVM327720 JFF327720:JFI327720 JPB327720:JPE327720 JYX327720:JZA327720 KIT327720:KIW327720 KSP327720:KSS327720 LCL327720:LCO327720 LMH327720:LMK327720 LWD327720:LWG327720 MFZ327720:MGC327720 MPV327720:MPY327720 MZR327720:MZU327720 NJN327720:NJQ327720 NTJ327720:NTM327720 ODF327720:ODI327720 ONB327720:ONE327720 OWX327720:OXA327720 PGT327720:PGW327720 PQP327720:PQS327720 QAL327720:QAO327720 QKH327720:QKK327720 QUD327720:QUG327720 RDZ327720:REC327720 RNV327720:RNY327720 RXR327720:RXU327720 SHN327720:SHQ327720 SRJ327720:SRM327720 TBF327720:TBI327720 TLB327720:TLE327720 TUX327720:TVA327720 UET327720:UEW327720 UOP327720:UOS327720 UYL327720:UYO327720 VIH327720:VIK327720 VSD327720:VSG327720 WBZ327720:WCC327720 WLV327720:WLY327720 WVR327720:WVU327720 J393256:O393256 JF393256:JI393256 TB393256:TE393256 ACX393256:ADA393256 AMT393256:AMW393256 AWP393256:AWS393256 BGL393256:BGO393256 BQH393256:BQK393256 CAD393256:CAG393256 CJZ393256:CKC393256 CTV393256:CTY393256 DDR393256:DDU393256 DNN393256:DNQ393256 DXJ393256:DXM393256 EHF393256:EHI393256 ERB393256:ERE393256 FAX393256:FBA393256 FKT393256:FKW393256 FUP393256:FUS393256 GEL393256:GEO393256 GOH393256:GOK393256 GYD393256:GYG393256 HHZ393256:HIC393256 HRV393256:HRY393256 IBR393256:IBU393256 ILN393256:ILQ393256 IVJ393256:IVM393256 JFF393256:JFI393256 JPB393256:JPE393256 JYX393256:JZA393256 KIT393256:KIW393256 KSP393256:KSS393256 LCL393256:LCO393256 LMH393256:LMK393256 LWD393256:LWG393256 MFZ393256:MGC393256 MPV393256:MPY393256 MZR393256:MZU393256 NJN393256:NJQ393256 NTJ393256:NTM393256 ODF393256:ODI393256 ONB393256:ONE393256 OWX393256:OXA393256 PGT393256:PGW393256 PQP393256:PQS393256 QAL393256:QAO393256 QKH393256:QKK393256 QUD393256:QUG393256 RDZ393256:REC393256 RNV393256:RNY393256 RXR393256:RXU393256 SHN393256:SHQ393256 SRJ393256:SRM393256 TBF393256:TBI393256 TLB393256:TLE393256 TUX393256:TVA393256 UET393256:UEW393256 UOP393256:UOS393256 UYL393256:UYO393256 VIH393256:VIK393256 VSD393256:VSG393256 WBZ393256:WCC393256 WLV393256:WLY393256 WVR393256:WVU393256 J458792:O458792 JF458792:JI458792 TB458792:TE458792 ACX458792:ADA458792 AMT458792:AMW458792 AWP458792:AWS458792 BGL458792:BGO458792 BQH458792:BQK458792 CAD458792:CAG458792 CJZ458792:CKC458792 CTV458792:CTY458792 DDR458792:DDU458792 DNN458792:DNQ458792 DXJ458792:DXM458792 EHF458792:EHI458792 ERB458792:ERE458792 FAX458792:FBA458792 FKT458792:FKW458792 FUP458792:FUS458792 GEL458792:GEO458792 GOH458792:GOK458792 GYD458792:GYG458792 HHZ458792:HIC458792 HRV458792:HRY458792 IBR458792:IBU458792 ILN458792:ILQ458792 IVJ458792:IVM458792 JFF458792:JFI458792 JPB458792:JPE458792 JYX458792:JZA458792 KIT458792:KIW458792 KSP458792:KSS458792 LCL458792:LCO458792 LMH458792:LMK458792 LWD458792:LWG458792 MFZ458792:MGC458792 MPV458792:MPY458792 MZR458792:MZU458792 NJN458792:NJQ458792 NTJ458792:NTM458792 ODF458792:ODI458792 ONB458792:ONE458792 OWX458792:OXA458792 PGT458792:PGW458792 PQP458792:PQS458792 QAL458792:QAO458792 QKH458792:QKK458792 QUD458792:QUG458792 RDZ458792:REC458792 RNV458792:RNY458792 RXR458792:RXU458792 SHN458792:SHQ458792 SRJ458792:SRM458792 TBF458792:TBI458792 TLB458792:TLE458792 TUX458792:TVA458792 UET458792:UEW458792 UOP458792:UOS458792 UYL458792:UYO458792 VIH458792:VIK458792 VSD458792:VSG458792 WBZ458792:WCC458792 WLV458792:WLY458792 WVR458792:WVU458792 J524328:O524328 JF524328:JI524328 TB524328:TE524328 ACX524328:ADA524328 AMT524328:AMW524328 AWP524328:AWS524328 BGL524328:BGO524328 BQH524328:BQK524328 CAD524328:CAG524328 CJZ524328:CKC524328 CTV524328:CTY524328 DDR524328:DDU524328 DNN524328:DNQ524328 DXJ524328:DXM524328 EHF524328:EHI524328 ERB524328:ERE524328 FAX524328:FBA524328 FKT524328:FKW524328 FUP524328:FUS524328 GEL524328:GEO524328 GOH524328:GOK524328 GYD524328:GYG524328 HHZ524328:HIC524328 HRV524328:HRY524328 IBR524328:IBU524328 ILN524328:ILQ524328 IVJ524328:IVM524328 JFF524328:JFI524328 JPB524328:JPE524328 JYX524328:JZA524328 KIT524328:KIW524328 KSP524328:KSS524328 LCL524328:LCO524328 LMH524328:LMK524328 LWD524328:LWG524328 MFZ524328:MGC524328 MPV524328:MPY524328 MZR524328:MZU524328 NJN524328:NJQ524328 NTJ524328:NTM524328 ODF524328:ODI524328 ONB524328:ONE524328 OWX524328:OXA524328 PGT524328:PGW524328 PQP524328:PQS524328 QAL524328:QAO524328 QKH524328:QKK524328 QUD524328:QUG524328 RDZ524328:REC524328 RNV524328:RNY524328 RXR524328:RXU524328 SHN524328:SHQ524328 SRJ524328:SRM524328 TBF524328:TBI524328 TLB524328:TLE524328 TUX524328:TVA524328 UET524328:UEW524328 UOP524328:UOS524328 UYL524328:UYO524328 VIH524328:VIK524328 VSD524328:VSG524328 WBZ524328:WCC524328 WLV524328:WLY524328 WVR524328:WVU524328 J589864:O589864 JF589864:JI589864 TB589864:TE589864 ACX589864:ADA589864 AMT589864:AMW589864 AWP589864:AWS589864 BGL589864:BGO589864 BQH589864:BQK589864 CAD589864:CAG589864 CJZ589864:CKC589864 CTV589864:CTY589864 DDR589864:DDU589864 DNN589864:DNQ589864 DXJ589864:DXM589864 EHF589864:EHI589864 ERB589864:ERE589864 FAX589864:FBA589864 FKT589864:FKW589864 FUP589864:FUS589864 GEL589864:GEO589864 GOH589864:GOK589864 GYD589864:GYG589864 HHZ589864:HIC589864 HRV589864:HRY589864 IBR589864:IBU589864 ILN589864:ILQ589864 IVJ589864:IVM589864 JFF589864:JFI589864 JPB589864:JPE589864 JYX589864:JZA589864 KIT589864:KIW589864 KSP589864:KSS589864 LCL589864:LCO589864 LMH589864:LMK589864 LWD589864:LWG589864 MFZ589864:MGC589864 MPV589864:MPY589864 MZR589864:MZU589864 NJN589864:NJQ589864 NTJ589864:NTM589864 ODF589864:ODI589864 ONB589864:ONE589864 OWX589864:OXA589864 PGT589864:PGW589864 PQP589864:PQS589864 QAL589864:QAO589864 QKH589864:QKK589864 QUD589864:QUG589864 RDZ589864:REC589864 RNV589864:RNY589864 RXR589864:RXU589864 SHN589864:SHQ589864 SRJ589864:SRM589864 TBF589864:TBI589864 TLB589864:TLE589864 TUX589864:TVA589864 UET589864:UEW589864 UOP589864:UOS589864 UYL589864:UYO589864 VIH589864:VIK589864 VSD589864:VSG589864 WBZ589864:WCC589864 WLV589864:WLY589864 WVR589864:WVU589864 J655400:O655400 JF655400:JI655400 TB655400:TE655400 ACX655400:ADA655400 AMT655400:AMW655400 AWP655400:AWS655400 BGL655400:BGO655400 BQH655400:BQK655400 CAD655400:CAG655400 CJZ655400:CKC655400 CTV655400:CTY655400 DDR655400:DDU655400 DNN655400:DNQ655400 DXJ655400:DXM655400 EHF655400:EHI655400 ERB655400:ERE655400 FAX655400:FBA655400 FKT655400:FKW655400 FUP655400:FUS655400 GEL655400:GEO655400 GOH655400:GOK655400 GYD655400:GYG655400 HHZ655400:HIC655400 HRV655400:HRY655400 IBR655400:IBU655400 ILN655400:ILQ655400 IVJ655400:IVM655400 JFF655400:JFI655400 JPB655400:JPE655400 JYX655400:JZA655400 KIT655400:KIW655400 KSP655400:KSS655400 LCL655400:LCO655400 LMH655400:LMK655400 LWD655400:LWG655400 MFZ655400:MGC655400 MPV655400:MPY655400 MZR655400:MZU655400 NJN655400:NJQ655400 NTJ655400:NTM655400 ODF655400:ODI655400 ONB655400:ONE655400 OWX655400:OXA655400 PGT655400:PGW655400 PQP655400:PQS655400 QAL655400:QAO655400 QKH655400:QKK655400 QUD655400:QUG655400 RDZ655400:REC655400 RNV655400:RNY655400 RXR655400:RXU655400 SHN655400:SHQ655400 SRJ655400:SRM655400 TBF655400:TBI655400 TLB655400:TLE655400 TUX655400:TVA655400 UET655400:UEW655400 UOP655400:UOS655400 UYL655400:UYO655400 VIH655400:VIK655400 VSD655400:VSG655400 WBZ655400:WCC655400 WLV655400:WLY655400 WVR655400:WVU655400 J720936:O720936 JF720936:JI720936 TB720936:TE720936 ACX720936:ADA720936 AMT720936:AMW720936 AWP720936:AWS720936 BGL720936:BGO720936 BQH720936:BQK720936 CAD720936:CAG720936 CJZ720936:CKC720936 CTV720936:CTY720936 DDR720936:DDU720936 DNN720936:DNQ720936 DXJ720936:DXM720936 EHF720936:EHI720936 ERB720936:ERE720936 FAX720936:FBA720936 FKT720936:FKW720936 FUP720936:FUS720936 GEL720936:GEO720936 GOH720936:GOK720936 GYD720936:GYG720936 HHZ720936:HIC720936 HRV720936:HRY720936 IBR720936:IBU720936 ILN720936:ILQ720936 IVJ720936:IVM720936 JFF720936:JFI720936 JPB720936:JPE720936 JYX720936:JZA720936 KIT720936:KIW720936 KSP720936:KSS720936 LCL720936:LCO720936 LMH720936:LMK720936 LWD720936:LWG720936 MFZ720936:MGC720936 MPV720936:MPY720936 MZR720936:MZU720936 NJN720936:NJQ720936 NTJ720936:NTM720936 ODF720936:ODI720936 ONB720936:ONE720936 OWX720936:OXA720936 PGT720936:PGW720936 PQP720936:PQS720936 QAL720936:QAO720936 QKH720936:QKK720936 QUD720936:QUG720936 RDZ720936:REC720936 RNV720936:RNY720936 RXR720936:RXU720936 SHN720936:SHQ720936 SRJ720936:SRM720936 TBF720936:TBI720936 TLB720936:TLE720936 TUX720936:TVA720936 UET720936:UEW720936 UOP720936:UOS720936 UYL720936:UYO720936 VIH720936:VIK720936 VSD720936:VSG720936 WBZ720936:WCC720936 WLV720936:WLY720936 WVR720936:WVU720936 J786472:O786472 JF786472:JI786472 TB786472:TE786472 ACX786472:ADA786472 AMT786472:AMW786472 AWP786472:AWS786472 BGL786472:BGO786472 BQH786472:BQK786472 CAD786472:CAG786472 CJZ786472:CKC786472 CTV786472:CTY786472 DDR786472:DDU786472 DNN786472:DNQ786472 DXJ786472:DXM786472 EHF786472:EHI786472 ERB786472:ERE786472 FAX786472:FBA786472 FKT786472:FKW786472 FUP786472:FUS786472 GEL786472:GEO786472 GOH786472:GOK786472 GYD786472:GYG786472 HHZ786472:HIC786472 HRV786472:HRY786472 IBR786472:IBU786472 ILN786472:ILQ786472 IVJ786472:IVM786472 JFF786472:JFI786472 JPB786472:JPE786472 JYX786472:JZA786472 KIT786472:KIW786472 KSP786472:KSS786472 LCL786472:LCO786472 LMH786472:LMK786472 LWD786472:LWG786472 MFZ786472:MGC786472 MPV786472:MPY786472 MZR786472:MZU786472 NJN786472:NJQ786472 NTJ786472:NTM786472 ODF786472:ODI786472 ONB786472:ONE786472 OWX786472:OXA786472 PGT786472:PGW786472 PQP786472:PQS786472 QAL786472:QAO786472 QKH786472:QKK786472 QUD786472:QUG786472 RDZ786472:REC786472 RNV786472:RNY786472 RXR786472:RXU786472 SHN786472:SHQ786472 SRJ786472:SRM786472 TBF786472:TBI786472 TLB786472:TLE786472 TUX786472:TVA786472 UET786472:UEW786472 UOP786472:UOS786472 UYL786472:UYO786472 VIH786472:VIK786472 VSD786472:VSG786472 WBZ786472:WCC786472 WLV786472:WLY786472 WVR786472:WVU786472 J852008:O852008 JF852008:JI852008 TB852008:TE852008 ACX852008:ADA852008 AMT852008:AMW852008 AWP852008:AWS852008 BGL852008:BGO852008 BQH852008:BQK852008 CAD852008:CAG852008 CJZ852008:CKC852008 CTV852008:CTY852008 DDR852008:DDU852008 DNN852008:DNQ852008 DXJ852008:DXM852008 EHF852008:EHI852008 ERB852008:ERE852008 FAX852008:FBA852008 FKT852008:FKW852008 FUP852008:FUS852008 GEL852008:GEO852008 GOH852008:GOK852008 GYD852008:GYG852008 HHZ852008:HIC852008 HRV852008:HRY852008 IBR852008:IBU852008 ILN852008:ILQ852008 IVJ852008:IVM852008 JFF852008:JFI852008 JPB852008:JPE852008 JYX852008:JZA852008 KIT852008:KIW852008 KSP852008:KSS852008 LCL852008:LCO852008 LMH852008:LMK852008 LWD852008:LWG852008 MFZ852008:MGC852008 MPV852008:MPY852008 MZR852008:MZU852008 NJN852008:NJQ852008 NTJ852008:NTM852008 ODF852008:ODI852008 ONB852008:ONE852008 OWX852008:OXA852008 PGT852008:PGW852008 PQP852008:PQS852008 QAL852008:QAO852008 QKH852008:QKK852008 QUD852008:QUG852008 RDZ852008:REC852008 RNV852008:RNY852008 RXR852008:RXU852008 SHN852008:SHQ852008 SRJ852008:SRM852008 TBF852008:TBI852008 TLB852008:TLE852008 TUX852008:TVA852008 UET852008:UEW852008 UOP852008:UOS852008 UYL852008:UYO852008 VIH852008:VIK852008 VSD852008:VSG852008 WBZ852008:WCC852008 WLV852008:WLY852008 WVR852008:WVU852008 J917544:O917544 JF917544:JI917544 TB917544:TE917544 ACX917544:ADA917544 AMT917544:AMW917544 AWP917544:AWS917544 BGL917544:BGO917544 BQH917544:BQK917544 CAD917544:CAG917544 CJZ917544:CKC917544 CTV917544:CTY917544 DDR917544:DDU917544 DNN917544:DNQ917544 DXJ917544:DXM917544 EHF917544:EHI917544 ERB917544:ERE917544 FAX917544:FBA917544 FKT917544:FKW917544 FUP917544:FUS917544 GEL917544:GEO917544 GOH917544:GOK917544 GYD917544:GYG917544 HHZ917544:HIC917544 HRV917544:HRY917544 IBR917544:IBU917544 ILN917544:ILQ917544 IVJ917544:IVM917544 JFF917544:JFI917544 JPB917544:JPE917544 JYX917544:JZA917544 KIT917544:KIW917544 KSP917544:KSS917544 LCL917544:LCO917544 LMH917544:LMK917544 LWD917544:LWG917544 MFZ917544:MGC917544 MPV917544:MPY917544 MZR917544:MZU917544 NJN917544:NJQ917544 NTJ917544:NTM917544 ODF917544:ODI917544 ONB917544:ONE917544 OWX917544:OXA917544 PGT917544:PGW917544 PQP917544:PQS917544 QAL917544:QAO917544 QKH917544:QKK917544 QUD917544:QUG917544 RDZ917544:REC917544 RNV917544:RNY917544 RXR917544:RXU917544 SHN917544:SHQ917544 SRJ917544:SRM917544 TBF917544:TBI917544 TLB917544:TLE917544 TUX917544:TVA917544 UET917544:UEW917544 UOP917544:UOS917544 UYL917544:UYO917544 VIH917544:VIK917544 VSD917544:VSG917544 WBZ917544:WCC917544 WLV917544:WLY917544 WVR917544:WVU917544 J983080:O983080 JF983080:JI983080 TB983080:TE983080 ACX983080:ADA983080 AMT983080:AMW983080 AWP983080:AWS983080 BGL983080:BGO983080 BQH983080:BQK983080 CAD983080:CAG983080 CJZ983080:CKC983080 CTV983080:CTY983080 DDR983080:DDU983080 DNN983080:DNQ983080 DXJ983080:DXM983080 EHF983080:EHI983080 ERB983080:ERE983080 FAX983080:FBA983080 FKT983080:FKW983080 FUP983080:FUS983080 GEL983080:GEO983080 GOH983080:GOK983080 GYD983080:GYG983080 HHZ983080:HIC983080 HRV983080:HRY983080 IBR983080:IBU983080 ILN983080:ILQ983080 IVJ983080:IVM983080 JFF983080:JFI983080 JPB983080:JPE983080 JYX983080:JZA983080 KIT983080:KIW983080 KSP983080:KSS983080 LCL983080:LCO983080 LMH983080:LMK983080 LWD983080:LWG983080 MFZ983080:MGC983080 MPV983080:MPY983080 MZR983080:MZU983080 NJN983080:NJQ983080 NTJ983080:NTM983080 ODF983080:ODI983080 ONB983080:ONE983080 OWX983080:OXA983080 PGT983080:PGW983080 PQP983080:PQS983080 QAL983080:QAO983080 QKH983080:QKK983080 QUD983080:QUG983080 RDZ983080:REC983080 RNV983080:RNY983080 RXR983080:RXU983080 SHN983080:SHQ983080 SRJ983080:SRM983080 TBF983080:TBI983080 TLB983080:TLE983080 TUX983080:TVA983080 UET983080:UEW983080 UOP983080:UOS983080 UYL983080:UYO983080 VIH983080:VIK983080 VSD983080:VSG983080 WBZ983080:WCC983080 WLV983080:WLY983080 WVR983080:WVU983080 WLV983084:WLY983084 JA35:JD35 SW35:SZ35 ACS35:ACV35 AMO35:AMR35 AWK35:AWN35 BGG35:BGJ35 BQC35:BQF35 BZY35:CAB35 CJU35:CJX35 CTQ35:CTT35 DDM35:DDP35 DNI35:DNL35 DXE35:DXH35 EHA35:EHD35 EQW35:EQZ35 FAS35:FAV35 FKO35:FKR35 FUK35:FUN35 GEG35:GEJ35 GOC35:GOF35 GXY35:GYB35 HHU35:HHX35 HRQ35:HRT35 IBM35:IBP35 ILI35:ILL35 IVE35:IVH35 JFA35:JFD35 JOW35:JOZ35 JYS35:JYV35 KIO35:KIR35 KSK35:KSN35 LCG35:LCJ35 LMC35:LMF35 LVY35:LWB35 MFU35:MFX35 MPQ35:MPT35 MZM35:MZP35 NJI35:NJL35 NTE35:NTH35 ODA35:ODD35 OMW35:OMZ35 OWS35:OWV35 PGO35:PGR35 PQK35:PQN35 QAG35:QAJ35 QKC35:QKF35 QTY35:QUB35 RDU35:RDX35 RNQ35:RNT35 RXM35:RXP35 SHI35:SHL35 SRE35:SRH35 TBA35:TBD35 TKW35:TKZ35 TUS35:TUV35 UEO35:UER35 UOK35:UON35 UYG35:UYJ35 VIC35:VIF35 VRY35:VSB35 WBU35:WBX35 WLQ35:WLT35 WVM35:WVP35 J65572:O65572 JF65572:JI65572 TB65572:TE65572 ACX65572:ADA65572 AMT65572:AMW65572 AWP65572:AWS65572 BGL65572:BGO65572 BQH65572:BQK65572 CAD65572:CAG65572 CJZ65572:CKC65572 CTV65572:CTY65572 DDR65572:DDU65572 DNN65572:DNQ65572 DXJ65572:DXM65572 EHF65572:EHI65572 ERB65572:ERE65572 FAX65572:FBA65572 FKT65572:FKW65572 FUP65572:FUS65572 GEL65572:GEO65572 GOH65572:GOK65572 GYD65572:GYG65572 HHZ65572:HIC65572 HRV65572:HRY65572 IBR65572:IBU65572 ILN65572:ILQ65572 IVJ65572:IVM65572 JFF65572:JFI65572 JPB65572:JPE65572 JYX65572:JZA65572 KIT65572:KIW65572 KSP65572:KSS65572 LCL65572:LCO65572 LMH65572:LMK65572 LWD65572:LWG65572 MFZ65572:MGC65572 MPV65572:MPY65572 MZR65572:MZU65572 NJN65572:NJQ65572 NTJ65572:NTM65572 ODF65572:ODI65572 ONB65572:ONE65572 OWX65572:OXA65572 PGT65572:PGW65572 PQP65572:PQS65572 QAL65572:QAO65572 QKH65572:QKK65572 QUD65572:QUG65572 RDZ65572:REC65572 RNV65572:RNY65572 RXR65572:RXU65572 SHN65572:SHQ65572 SRJ65572:SRM65572 TBF65572:TBI65572 TLB65572:TLE65572 TUX65572:TVA65572 UET65572:UEW65572 UOP65572:UOS65572 UYL65572:UYO65572 VIH65572:VIK65572 VSD65572:VSG65572 WBZ65572:WCC65572 WLV65572:WLY65572 WVR65572:WVU65572 J131108:O131108 JF131108:JI131108 TB131108:TE131108 ACX131108:ADA131108 AMT131108:AMW131108 AWP131108:AWS131108 BGL131108:BGO131108 BQH131108:BQK131108 CAD131108:CAG131108 CJZ131108:CKC131108 CTV131108:CTY131108 DDR131108:DDU131108 DNN131108:DNQ131108 DXJ131108:DXM131108 EHF131108:EHI131108 ERB131108:ERE131108 FAX131108:FBA131108 FKT131108:FKW131108 FUP131108:FUS131108 GEL131108:GEO131108 GOH131108:GOK131108 GYD131108:GYG131108 HHZ131108:HIC131108 HRV131108:HRY131108 IBR131108:IBU131108 ILN131108:ILQ131108 IVJ131108:IVM131108 JFF131108:JFI131108 JPB131108:JPE131108 JYX131108:JZA131108 KIT131108:KIW131108 KSP131108:KSS131108 LCL131108:LCO131108 LMH131108:LMK131108 LWD131108:LWG131108 MFZ131108:MGC131108 MPV131108:MPY131108 MZR131108:MZU131108 NJN131108:NJQ131108 NTJ131108:NTM131108 ODF131108:ODI131108 ONB131108:ONE131108 OWX131108:OXA131108 PGT131108:PGW131108 PQP131108:PQS131108 QAL131108:QAO131108 QKH131108:QKK131108 QUD131108:QUG131108 RDZ131108:REC131108 RNV131108:RNY131108 RXR131108:RXU131108 SHN131108:SHQ131108 SRJ131108:SRM131108 TBF131108:TBI131108 TLB131108:TLE131108 TUX131108:TVA131108 UET131108:UEW131108 UOP131108:UOS131108 UYL131108:UYO131108 VIH131108:VIK131108 VSD131108:VSG131108 WBZ131108:WCC131108 WLV131108:WLY131108 WVR131108:WVU131108 J196644:O196644 JF196644:JI196644 TB196644:TE196644 ACX196644:ADA196644 AMT196644:AMW196644 AWP196644:AWS196644 BGL196644:BGO196644 BQH196644:BQK196644 CAD196644:CAG196644 CJZ196644:CKC196644 CTV196644:CTY196644 DDR196644:DDU196644 DNN196644:DNQ196644 DXJ196644:DXM196644 EHF196644:EHI196644 ERB196644:ERE196644 FAX196644:FBA196644 FKT196644:FKW196644 FUP196644:FUS196644 GEL196644:GEO196644 GOH196644:GOK196644 GYD196644:GYG196644 HHZ196644:HIC196644 HRV196644:HRY196644 IBR196644:IBU196644 ILN196644:ILQ196644 IVJ196644:IVM196644 JFF196644:JFI196644 JPB196644:JPE196644 JYX196644:JZA196644 KIT196644:KIW196644 KSP196644:KSS196644 LCL196644:LCO196644 LMH196644:LMK196644 LWD196644:LWG196644 MFZ196644:MGC196644 MPV196644:MPY196644 MZR196644:MZU196644 NJN196644:NJQ196644 NTJ196644:NTM196644 ODF196644:ODI196644 ONB196644:ONE196644 OWX196644:OXA196644 PGT196644:PGW196644 PQP196644:PQS196644 QAL196644:QAO196644 QKH196644:QKK196644 QUD196644:QUG196644 RDZ196644:REC196644 RNV196644:RNY196644 RXR196644:RXU196644 SHN196644:SHQ196644 SRJ196644:SRM196644 TBF196644:TBI196644 TLB196644:TLE196644 TUX196644:TVA196644 UET196644:UEW196644 UOP196644:UOS196644 UYL196644:UYO196644 VIH196644:VIK196644 VSD196644:VSG196644 WBZ196644:WCC196644 WLV196644:WLY196644 WVR196644:WVU196644 J262180:O262180 JF262180:JI262180 TB262180:TE262180 ACX262180:ADA262180 AMT262180:AMW262180 AWP262180:AWS262180 BGL262180:BGO262180 BQH262180:BQK262180 CAD262180:CAG262180 CJZ262180:CKC262180 CTV262180:CTY262180 DDR262180:DDU262180 DNN262180:DNQ262180 DXJ262180:DXM262180 EHF262180:EHI262180 ERB262180:ERE262180 FAX262180:FBA262180 FKT262180:FKW262180 FUP262180:FUS262180 GEL262180:GEO262180 GOH262180:GOK262180 GYD262180:GYG262180 HHZ262180:HIC262180 HRV262180:HRY262180 IBR262180:IBU262180 ILN262180:ILQ262180 IVJ262180:IVM262180 JFF262180:JFI262180 JPB262180:JPE262180 JYX262180:JZA262180 KIT262180:KIW262180 KSP262180:KSS262180 LCL262180:LCO262180 LMH262180:LMK262180 LWD262180:LWG262180 MFZ262180:MGC262180 MPV262180:MPY262180 MZR262180:MZU262180 NJN262180:NJQ262180 NTJ262180:NTM262180 ODF262180:ODI262180 ONB262180:ONE262180 OWX262180:OXA262180 PGT262180:PGW262180 PQP262180:PQS262180 QAL262180:QAO262180 QKH262180:QKK262180 QUD262180:QUG262180 RDZ262180:REC262180 RNV262180:RNY262180 RXR262180:RXU262180 SHN262180:SHQ262180 SRJ262180:SRM262180 TBF262180:TBI262180 TLB262180:TLE262180 TUX262180:TVA262180 UET262180:UEW262180 UOP262180:UOS262180 UYL262180:UYO262180 VIH262180:VIK262180 VSD262180:VSG262180 WBZ262180:WCC262180 WLV262180:WLY262180 WVR262180:WVU262180 J327716:O327716 JF327716:JI327716 TB327716:TE327716 ACX327716:ADA327716 AMT327716:AMW327716 AWP327716:AWS327716 BGL327716:BGO327716 BQH327716:BQK327716 CAD327716:CAG327716 CJZ327716:CKC327716 CTV327716:CTY327716 DDR327716:DDU327716 DNN327716:DNQ327716 DXJ327716:DXM327716 EHF327716:EHI327716 ERB327716:ERE327716 FAX327716:FBA327716 FKT327716:FKW327716 FUP327716:FUS327716 GEL327716:GEO327716 GOH327716:GOK327716 GYD327716:GYG327716 HHZ327716:HIC327716 HRV327716:HRY327716 IBR327716:IBU327716 ILN327716:ILQ327716 IVJ327716:IVM327716 JFF327716:JFI327716 JPB327716:JPE327716 JYX327716:JZA327716 KIT327716:KIW327716 KSP327716:KSS327716 LCL327716:LCO327716 LMH327716:LMK327716 LWD327716:LWG327716 MFZ327716:MGC327716 MPV327716:MPY327716 MZR327716:MZU327716 NJN327716:NJQ327716 NTJ327716:NTM327716 ODF327716:ODI327716 ONB327716:ONE327716 OWX327716:OXA327716 PGT327716:PGW327716 PQP327716:PQS327716 QAL327716:QAO327716 QKH327716:QKK327716 QUD327716:QUG327716 RDZ327716:REC327716 RNV327716:RNY327716 RXR327716:RXU327716 SHN327716:SHQ327716 SRJ327716:SRM327716 TBF327716:TBI327716 TLB327716:TLE327716 TUX327716:TVA327716 UET327716:UEW327716 UOP327716:UOS327716 UYL327716:UYO327716 VIH327716:VIK327716 VSD327716:VSG327716 WBZ327716:WCC327716 WLV327716:WLY327716 WVR327716:WVU327716 J393252:O393252 JF393252:JI393252 TB393252:TE393252 ACX393252:ADA393252 AMT393252:AMW393252 AWP393252:AWS393252 BGL393252:BGO393252 BQH393252:BQK393252 CAD393252:CAG393252 CJZ393252:CKC393252 CTV393252:CTY393252 DDR393252:DDU393252 DNN393252:DNQ393252 DXJ393252:DXM393252 EHF393252:EHI393252 ERB393252:ERE393252 FAX393252:FBA393252 FKT393252:FKW393252 FUP393252:FUS393252 GEL393252:GEO393252 GOH393252:GOK393252 GYD393252:GYG393252 HHZ393252:HIC393252 HRV393252:HRY393252 IBR393252:IBU393252 ILN393252:ILQ393252 IVJ393252:IVM393252 JFF393252:JFI393252 JPB393252:JPE393252 JYX393252:JZA393252 KIT393252:KIW393252 KSP393252:KSS393252 LCL393252:LCO393252 LMH393252:LMK393252 LWD393252:LWG393252 MFZ393252:MGC393252 MPV393252:MPY393252 MZR393252:MZU393252 NJN393252:NJQ393252 NTJ393252:NTM393252 ODF393252:ODI393252 ONB393252:ONE393252 OWX393252:OXA393252 PGT393252:PGW393252 PQP393252:PQS393252 QAL393252:QAO393252 QKH393252:QKK393252 QUD393252:QUG393252 RDZ393252:REC393252 RNV393252:RNY393252 RXR393252:RXU393252 SHN393252:SHQ393252 SRJ393252:SRM393252 TBF393252:TBI393252 TLB393252:TLE393252 TUX393252:TVA393252 UET393252:UEW393252 UOP393252:UOS393252 UYL393252:UYO393252 VIH393252:VIK393252 VSD393252:VSG393252 WBZ393252:WCC393252 WLV393252:WLY393252 WVR393252:WVU393252 J458788:O458788 JF458788:JI458788 TB458788:TE458788 ACX458788:ADA458788 AMT458788:AMW458788 AWP458788:AWS458788 BGL458788:BGO458788 BQH458788:BQK458788 CAD458788:CAG458788 CJZ458788:CKC458788 CTV458788:CTY458788 DDR458788:DDU458788 DNN458788:DNQ458788 DXJ458788:DXM458788 EHF458788:EHI458788 ERB458788:ERE458788 FAX458788:FBA458788 FKT458788:FKW458788 FUP458788:FUS458788 GEL458788:GEO458788 GOH458788:GOK458788 GYD458788:GYG458788 HHZ458788:HIC458788 HRV458788:HRY458788 IBR458788:IBU458788 ILN458788:ILQ458788 IVJ458788:IVM458788 JFF458788:JFI458788 JPB458788:JPE458788 JYX458788:JZA458788 KIT458788:KIW458788 KSP458788:KSS458788 LCL458788:LCO458788 LMH458788:LMK458788 LWD458788:LWG458788 MFZ458788:MGC458788 MPV458788:MPY458788 MZR458788:MZU458788 NJN458788:NJQ458788 NTJ458788:NTM458788 ODF458788:ODI458788 ONB458788:ONE458788 OWX458788:OXA458788 PGT458788:PGW458788 PQP458788:PQS458788 QAL458788:QAO458788 QKH458788:QKK458788 QUD458788:QUG458788 RDZ458788:REC458788 RNV458788:RNY458788 RXR458788:RXU458788 SHN458788:SHQ458788 SRJ458788:SRM458788 TBF458788:TBI458788 TLB458788:TLE458788 TUX458788:TVA458788 UET458788:UEW458788 UOP458788:UOS458788 UYL458788:UYO458788 VIH458788:VIK458788 VSD458788:VSG458788 WBZ458788:WCC458788 WLV458788:WLY458788 WVR458788:WVU458788 J524324:O524324 JF524324:JI524324 TB524324:TE524324 ACX524324:ADA524324 AMT524324:AMW524324 AWP524324:AWS524324 BGL524324:BGO524324 BQH524324:BQK524324 CAD524324:CAG524324 CJZ524324:CKC524324 CTV524324:CTY524324 DDR524324:DDU524324 DNN524324:DNQ524324 DXJ524324:DXM524324 EHF524324:EHI524324 ERB524324:ERE524324 FAX524324:FBA524324 FKT524324:FKW524324 FUP524324:FUS524324 GEL524324:GEO524324 GOH524324:GOK524324 GYD524324:GYG524324 HHZ524324:HIC524324 HRV524324:HRY524324 IBR524324:IBU524324 ILN524324:ILQ524324 IVJ524324:IVM524324 JFF524324:JFI524324 JPB524324:JPE524324 JYX524324:JZA524324 KIT524324:KIW524324 KSP524324:KSS524324 LCL524324:LCO524324 LMH524324:LMK524324 LWD524324:LWG524324 MFZ524324:MGC524324 MPV524324:MPY524324 MZR524324:MZU524324 NJN524324:NJQ524324 NTJ524324:NTM524324 ODF524324:ODI524324 ONB524324:ONE524324 OWX524324:OXA524324 PGT524324:PGW524324 PQP524324:PQS524324 QAL524324:QAO524324 QKH524324:QKK524324 QUD524324:QUG524324 RDZ524324:REC524324 RNV524324:RNY524324 RXR524324:RXU524324 SHN524324:SHQ524324 SRJ524324:SRM524324 TBF524324:TBI524324 TLB524324:TLE524324 TUX524324:TVA524324 UET524324:UEW524324 UOP524324:UOS524324 UYL524324:UYO524324 VIH524324:VIK524324 VSD524324:VSG524324 WBZ524324:WCC524324 WLV524324:WLY524324 WVR524324:WVU524324 J589860:O589860 JF589860:JI589860 TB589860:TE589860 ACX589860:ADA589860 AMT589860:AMW589860 AWP589860:AWS589860 BGL589860:BGO589860 BQH589860:BQK589860 CAD589860:CAG589860 CJZ589860:CKC589860 CTV589860:CTY589860 DDR589860:DDU589860 DNN589860:DNQ589860 DXJ589860:DXM589860 EHF589860:EHI589860 ERB589860:ERE589860 FAX589860:FBA589860 FKT589860:FKW589860 FUP589860:FUS589860 GEL589860:GEO589860 GOH589860:GOK589860 GYD589860:GYG589860 HHZ589860:HIC589860 HRV589860:HRY589860 IBR589860:IBU589860 ILN589860:ILQ589860 IVJ589860:IVM589860 JFF589860:JFI589860 JPB589860:JPE589860 JYX589860:JZA589860 KIT589860:KIW589860 KSP589860:KSS589860 LCL589860:LCO589860 LMH589860:LMK589860 LWD589860:LWG589860 MFZ589860:MGC589860 MPV589860:MPY589860 MZR589860:MZU589860 NJN589860:NJQ589860 NTJ589860:NTM589860 ODF589860:ODI589860 ONB589860:ONE589860 OWX589860:OXA589860 PGT589860:PGW589860 PQP589860:PQS589860 QAL589860:QAO589860 QKH589860:QKK589860 QUD589860:QUG589860 RDZ589860:REC589860 RNV589860:RNY589860 RXR589860:RXU589860 SHN589860:SHQ589860 SRJ589860:SRM589860 TBF589860:TBI589860 TLB589860:TLE589860 TUX589860:TVA589860 UET589860:UEW589860 UOP589860:UOS589860 UYL589860:UYO589860 VIH589860:VIK589860 VSD589860:VSG589860 WBZ589860:WCC589860 WLV589860:WLY589860 WVR589860:WVU589860 J655396:O655396 JF655396:JI655396 TB655396:TE655396 ACX655396:ADA655396 AMT655396:AMW655396 AWP655396:AWS655396 BGL655396:BGO655396 BQH655396:BQK655396 CAD655396:CAG655396 CJZ655396:CKC655396 CTV655396:CTY655396 DDR655396:DDU655396 DNN655396:DNQ655396 DXJ655396:DXM655396 EHF655396:EHI655396 ERB655396:ERE655396 FAX655396:FBA655396 FKT655396:FKW655396 FUP655396:FUS655396 GEL655396:GEO655396 GOH655396:GOK655396 GYD655396:GYG655396 HHZ655396:HIC655396 HRV655396:HRY655396 IBR655396:IBU655396 ILN655396:ILQ655396 IVJ655396:IVM655396 JFF655396:JFI655396 JPB655396:JPE655396 JYX655396:JZA655396 KIT655396:KIW655396 KSP655396:KSS655396 LCL655396:LCO655396 LMH655396:LMK655396 LWD655396:LWG655396 MFZ655396:MGC655396 MPV655396:MPY655396 MZR655396:MZU655396 NJN655396:NJQ655396 NTJ655396:NTM655396 ODF655396:ODI655396 ONB655396:ONE655396 OWX655396:OXA655396 PGT655396:PGW655396 PQP655396:PQS655396 QAL655396:QAO655396 QKH655396:QKK655396 QUD655396:QUG655396 RDZ655396:REC655396 RNV655396:RNY655396 RXR655396:RXU655396 SHN655396:SHQ655396 SRJ655396:SRM655396 TBF655396:TBI655396 TLB655396:TLE655396 TUX655396:TVA655396 UET655396:UEW655396 UOP655396:UOS655396 UYL655396:UYO655396 VIH655396:VIK655396 VSD655396:VSG655396 WBZ655396:WCC655396 WLV655396:WLY655396 WVR655396:WVU655396 J720932:O720932 JF720932:JI720932 TB720932:TE720932 ACX720932:ADA720932 AMT720932:AMW720932 AWP720932:AWS720932 BGL720932:BGO720932 BQH720932:BQK720932 CAD720932:CAG720932 CJZ720932:CKC720932 CTV720932:CTY720932 DDR720932:DDU720932 DNN720932:DNQ720932 DXJ720932:DXM720932 EHF720932:EHI720932 ERB720932:ERE720932 FAX720932:FBA720932 FKT720932:FKW720932 FUP720932:FUS720932 GEL720932:GEO720932 GOH720932:GOK720932 GYD720932:GYG720932 HHZ720932:HIC720932 HRV720932:HRY720932 IBR720932:IBU720932 ILN720932:ILQ720932 IVJ720932:IVM720932 JFF720932:JFI720932 JPB720932:JPE720932 JYX720932:JZA720932 KIT720932:KIW720932 KSP720932:KSS720932 LCL720932:LCO720932 LMH720932:LMK720932 LWD720932:LWG720932 MFZ720932:MGC720932 MPV720932:MPY720932 MZR720932:MZU720932 NJN720932:NJQ720932 NTJ720932:NTM720932 ODF720932:ODI720932 ONB720932:ONE720932 OWX720932:OXA720932 PGT720932:PGW720932 PQP720932:PQS720932 QAL720932:QAO720932 QKH720932:QKK720932 QUD720932:QUG720932 RDZ720932:REC720932 RNV720932:RNY720932 RXR720932:RXU720932 SHN720932:SHQ720932 SRJ720932:SRM720932 TBF720932:TBI720932 TLB720932:TLE720932 TUX720932:TVA720932 UET720932:UEW720932 UOP720932:UOS720932 UYL720932:UYO720932 VIH720932:VIK720932 VSD720932:VSG720932 WBZ720932:WCC720932 WLV720932:WLY720932 WVR720932:WVU720932 J786468:O786468 JF786468:JI786468 TB786468:TE786468 ACX786468:ADA786468 AMT786468:AMW786468 AWP786468:AWS786468 BGL786468:BGO786468 BQH786468:BQK786468 CAD786468:CAG786468 CJZ786468:CKC786468 CTV786468:CTY786468 DDR786468:DDU786468 DNN786468:DNQ786468 DXJ786468:DXM786468 EHF786468:EHI786468 ERB786468:ERE786468 FAX786468:FBA786468 FKT786468:FKW786468 FUP786468:FUS786468 GEL786468:GEO786468 GOH786468:GOK786468 GYD786468:GYG786468 HHZ786468:HIC786468 HRV786468:HRY786468 IBR786468:IBU786468 ILN786468:ILQ786468 IVJ786468:IVM786468 JFF786468:JFI786468 JPB786468:JPE786468 JYX786468:JZA786468 KIT786468:KIW786468 KSP786468:KSS786468 LCL786468:LCO786468 LMH786468:LMK786468 LWD786468:LWG786468 MFZ786468:MGC786468 MPV786468:MPY786468 MZR786468:MZU786468 NJN786468:NJQ786468 NTJ786468:NTM786468 ODF786468:ODI786468 ONB786468:ONE786468 OWX786468:OXA786468 PGT786468:PGW786468 PQP786468:PQS786468 QAL786468:QAO786468 QKH786468:QKK786468 QUD786468:QUG786468 RDZ786468:REC786468 RNV786468:RNY786468 RXR786468:RXU786468 SHN786468:SHQ786468 SRJ786468:SRM786468 TBF786468:TBI786468 TLB786468:TLE786468 TUX786468:TVA786468 UET786468:UEW786468 UOP786468:UOS786468 UYL786468:UYO786468 VIH786468:VIK786468 VSD786468:VSG786468 WBZ786468:WCC786468 WLV786468:WLY786468 WVR786468:WVU786468 J852004:O852004 JF852004:JI852004 TB852004:TE852004 ACX852004:ADA852004 AMT852004:AMW852004 AWP852004:AWS852004 BGL852004:BGO852004 BQH852004:BQK852004 CAD852004:CAG852004 CJZ852004:CKC852004 CTV852004:CTY852004 DDR852004:DDU852004 DNN852004:DNQ852004 DXJ852004:DXM852004 EHF852004:EHI852004 ERB852004:ERE852004 FAX852004:FBA852004 FKT852004:FKW852004 FUP852004:FUS852004 GEL852004:GEO852004 GOH852004:GOK852004 GYD852004:GYG852004 HHZ852004:HIC852004 HRV852004:HRY852004 IBR852004:IBU852004 ILN852004:ILQ852004 IVJ852004:IVM852004 JFF852004:JFI852004 JPB852004:JPE852004 JYX852004:JZA852004 KIT852004:KIW852004 KSP852004:KSS852004 LCL852004:LCO852004 LMH852004:LMK852004 LWD852004:LWG852004 MFZ852004:MGC852004 MPV852004:MPY852004 MZR852004:MZU852004 NJN852004:NJQ852004 NTJ852004:NTM852004 ODF852004:ODI852004 ONB852004:ONE852004 OWX852004:OXA852004 PGT852004:PGW852004 PQP852004:PQS852004 QAL852004:QAO852004 QKH852004:QKK852004 QUD852004:QUG852004 RDZ852004:REC852004 RNV852004:RNY852004 RXR852004:RXU852004 SHN852004:SHQ852004 SRJ852004:SRM852004 TBF852004:TBI852004 TLB852004:TLE852004 TUX852004:TVA852004 UET852004:UEW852004 UOP852004:UOS852004 UYL852004:UYO852004 VIH852004:VIK852004 VSD852004:VSG852004 WBZ852004:WCC852004 WLV852004:WLY852004 WVR852004:WVU852004 J917540:O917540 JF917540:JI917540 TB917540:TE917540 ACX917540:ADA917540 AMT917540:AMW917540 AWP917540:AWS917540 BGL917540:BGO917540 BQH917540:BQK917540 CAD917540:CAG917540 CJZ917540:CKC917540 CTV917540:CTY917540 DDR917540:DDU917540 DNN917540:DNQ917540 DXJ917540:DXM917540 EHF917540:EHI917540 ERB917540:ERE917540 FAX917540:FBA917540 FKT917540:FKW917540 FUP917540:FUS917540 GEL917540:GEO917540 GOH917540:GOK917540 GYD917540:GYG917540 HHZ917540:HIC917540 HRV917540:HRY917540 IBR917540:IBU917540 ILN917540:ILQ917540 IVJ917540:IVM917540 JFF917540:JFI917540 JPB917540:JPE917540 JYX917540:JZA917540 KIT917540:KIW917540 KSP917540:KSS917540 LCL917540:LCO917540 LMH917540:LMK917540 LWD917540:LWG917540 MFZ917540:MGC917540 MPV917540:MPY917540 MZR917540:MZU917540 NJN917540:NJQ917540 NTJ917540:NTM917540 ODF917540:ODI917540 ONB917540:ONE917540 OWX917540:OXA917540 PGT917540:PGW917540 PQP917540:PQS917540 QAL917540:QAO917540 QKH917540:QKK917540 QUD917540:QUG917540 RDZ917540:REC917540 RNV917540:RNY917540 RXR917540:RXU917540 SHN917540:SHQ917540 SRJ917540:SRM917540 TBF917540:TBI917540 TLB917540:TLE917540 TUX917540:TVA917540 UET917540:UEW917540 UOP917540:UOS917540 UYL917540:UYO917540 VIH917540:VIK917540 VSD917540:VSG917540 WBZ917540:WCC917540 WLV917540:WLY917540 WVR917540:WVU917540 J983076:O983076 JF983076:JI983076 TB983076:TE983076 ACX983076:ADA983076 AMT983076:AMW983076 AWP983076:AWS983076 BGL983076:BGO983076 BQH983076:BQK983076 CAD983076:CAG983076 CJZ983076:CKC983076 CTV983076:CTY983076 DDR983076:DDU983076 DNN983076:DNQ983076 DXJ983076:DXM983076 EHF983076:EHI983076 ERB983076:ERE983076 FAX983076:FBA983076 FKT983076:FKW983076 FUP983076:FUS983076 GEL983076:GEO983076 GOH983076:GOK983076 GYD983076:GYG983076 HHZ983076:HIC983076 HRV983076:HRY983076 IBR983076:IBU983076 ILN983076:ILQ983076 IVJ983076:IVM983076 JFF983076:JFI983076 JPB983076:JPE983076 JYX983076:JZA983076 KIT983076:KIW983076 KSP983076:KSS983076 LCL983076:LCO983076 LMH983076:LMK983076 LWD983076:LWG983076 MFZ983076:MGC983076 MPV983076:MPY983076 MZR983076:MZU983076 NJN983076:NJQ983076 NTJ983076:NTM983076 ODF983076:ODI983076 ONB983076:ONE983076 OWX983076:OXA983076 PGT983076:PGW983076 PQP983076:PQS983076 QAL983076:QAO983076 QKH983076:QKK983076 QUD983076:QUG983076 RDZ983076:REC983076 RNV983076:RNY983076 RXR983076:RXU983076 SHN983076:SHQ983076 SRJ983076:SRM983076 TBF983076:TBI983076 TLB983076:TLE983076 TUX983076:TVA983076 UET983076:UEW983076 UOP983076:UOS983076 UYL983076:UYO983076 VIH983076:VIK983076 VSD983076:VSG983076 WBZ983076:WCC983076 WLV983076:WLY983076 WVR983076:WVU983076 WBZ983084:WCC983084 J65580:O65580 JF65580:JI65580 TB65580:TE65580 ACX65580:ADA65580 AMT65580:AMW65580 AWP65580:AWS65580 BGL65580:BGO65580 BQH65580:BQK65580 CAD65580:CAG65580 CJZ65580:CKC65580 CTV65580:CTY65580 DDR65580:DDU65580 DNN65580:DNQ65580 DXJ65580:DXM65580 EHF65580:EHI65580 ERB65580:ERE65580 FAX65580:FBA65580 FKT65580:FKW65580 FUP65580:FUS65580 GEL65580:GEO65580 GOH65580:GOK65580 GYD65580:GYG65580 HHZ65580:HIC65580 HRV65580:HRY65580 IBR65580:IBU65580 ILN65580:ILQ65580 IVJ65580:IVM65580 JFF65580:JFI65580 JPB65580:JPE65580 JYX65580:JZA65580 KIT65580:KIW65580 KSP65580:KSS65580 LCL65580:LCO65580 LMH65580:LMK65580 LWD65580:LWG65580 MFZ65580:MGC65580 MPV65580:MPY65580 MZR65580:MZU65580 NJN65580:NJQ65580 NTJ65580:NTM65580 ODF65580:ODI65580 ONB65580:ONE65580 OWX65580:OXA65580 PGT65580:PGW65580 PQP65580:PQS65580 QAL65580:QAO65580 QKH65580:QKK65580 QUD65580:QUG65580 RDZ65580:REC65580 RNV65580:RNY65580 RXR65580:RXU65580 SHN65580:SHQ65580 SRJ65580:SRM65580 TBF65580:TBI65580 TLB65580:TLE65580 TUX65580:TVA65580 UET65580:UEW65580 UOP65580:UOS65580 UYL65580:UYO65580 VIH65580:VIK65580 VSD65580:VSG65580 WBZ65580:WCC65580 WLV65580:WLY65580 WVR65580:WVU65580 J131116:O131116 JF131116:JI131116 TB131116:TE131116 ACX131116:ADA131116 AMT131116:AMW131116 AWP131116:AWS131116 BGL131116:BGO131116 BQH131116:BQK131116 CAD131116:CAG131116 CJZ131116:CKC131116 CTV131116:CTY131116 DDR131116:DDU131116 DNN131116:DNQ131116 DXJ131116:DXM131116 EHF131116:EHI131116 ERB131116:ERE131116 FAX131116:FBA131116 FKT131116:FKW131116 FUP131116:FUS131116 GEL131116:GEO131116 GOH131116:GOK131116 GYD131116:GYG131116 HHZ131116:HIC131116 HRV131116:HRY131116 IBR131116:IBU131116 ILN131116:ILQ131116 IVJ131116:IVM131116 JFF131116:JFI131116 JPB131116:JPE131116 JYX131116:JZA131116 KIT131116:KIW131116 KSP131116:KSS131116 LCL131116:LCO131116 LMH131116:LMK131116 LWD131116:LWG131116 MFZ131116:MGC131116 MPV131116:MPY131116 MZR131116:MZU131116 NJN131116:NJQ131116 NTJ131116:NTM131116 ODF131116:ODI131116 ONB131116:ONE131116 OWX131116:OXA131116 PGT131116:PGW131116 PQP131116:PQS131116 QAL131116:QAO131116 QKH131116:QKK131116 QUD131116:QUG131116 RDZ131116:REC131116 RNV131116:RNY131116 RXR131116:RXU131116 SHN131116:SHQ131116 SRJ131116:SRM131116 TBF131116:TBI131116 TLB131116:TLE131116 TUX131116:TVA131116 UET131116:UEW131116 UOP131116:UOS131116 UYL131116:UYO131116 VIH131116:VIK131116 VSD131116:VSG131116 WBZ131116:WCC131116 WLV131116:WLY131116 WVR131116:WVU131116 J196652:O196652 JF196652:JI196652 TB196652:TE196652 ACX196652:ADA196652 AMT196652:AMW196652 AWP196652:AWS196652 BGL196652:BGO196652 BQH196652:BQK196652 CAD196652:CAG196652 CJZ196652:CKC196652 CTV196652:CTY196652 DDR196652:DDU196652 DNN196652:DNQ196652 DXJ196652:DXM196652 EHF196652:EHI196652 ERB196652:ERE196652 FAX196652:FBA196652 FKT196652:FKW196652 FUP196652:FUS196652 GEL196652:GEO196652 GOH196652:GOK196652 GYD196652:GYG196652 HHZ196652:HIC196652 HRV196652:HRY196652 IBR196652:IBU196652 ILN196652:ILQ196652 IVJ196652:IVM196652 JFF196652:JFI196652 JPB196652:JPE196652 JYX196652:JZA196652 KIT196652:KIW196652 KSP196652:KSS196652 LCL196652:LCO196652 LMH196652:LMK196652 LWD196652:LWG196652 MFZ196652:MGC196652 MPV196652:MPY196652 MZR196652:MZU196652 NJN196652:NJQ196652 NTJ196652:NTM196652 ODF196652:ODI196652 ONB196652:ONE196652 OWX196652:OXA196652 PGT196652:PGW196652 PQP196652:PQS196652 QAL196652:QAO196652 QKH196652:QKK196652 QUD196652:QUG196652 RDZ196652:REC196652 RNV196652:RNY196652 RXR196652:RXU196652 SHN196652:SHQ196652 SRJ196652:SRM196652 TBF196652:TBI196652 TLB196652:TLE196652 TUX196652:TVA196652 UET196652:UEW196652 UOP196652:UOS196652 UYL196652:UYO196652 VIH196652:VIK196652 VSD196652:VSG196652 WBZ196652:WCC196652 WLV196652:WLY196652 WVR196652:WVU196652 J262188:O262188 JF262188:JI262188 TB262188:TE262188 ACX262188:ADA262188 AMT262188:AMW262188 AWP262188:AWS262188 BGL262188:BGO262188 BQH262188:BQK262188 CAD262188:CAG262188 CJZ262188:CKC262188 CTV262188:CTY262188 DDR262188:DDU262188 DNN262188:DNQ262188 DXJ262188:DXM262188 EHF262188:EHI262188 ERB262188:ERE262188 FAX262188:FBA262188 FKT262188:FKW262188 FUP262188:FUS262188 GEL262188:GEO262188 GOH262188:GOK262188 GYD262188:GYG262188 HHZ262188:HIC262188 HRV262188:HRY262188 IBR262188:IBU262188 ILN262188:ILQ262188 IVJ262188:IVM262188 JFF262188:JFI262188 JPB262188:JPE262188 JYX262188:JZA262188 KIT262188:KIW262188 KSP262188:KSS262188 LCL262188:LCO262188 LMH262188:LMK262188 LWD262188:LWG262188 MFZ262188:MGC262188 MPV262188:MPY262188 MZR262188:MZU262188 NJN262188:NJQ262188 NTJ262188:NTM262188 ODF262188:ODI262188 ONB262188:ONE262188 OWX262188:OXA262188 PGT262188:PGW262188 PQP262188:PQS262188 QAL262188:QAO262188 QKH262188:QKK262188 QUD262188:QUG262188 RDZ262188:REC262188 RNV262188:RNY262188 RXR262188:RXU262188 SHN262188:SHQ262188 SRJ262188:SRM262188 TBF262188:TBI262188 TLB262188:TLE262188 TUX262188:TVA262188 UET262188:UEW262188 UOP262188:UOS262188 UYL262188:UYO262188 VIH262188:VIK262188 VSD262188:VSG262188 WBZ262188:WCC262188 WLV262188:WLY262188 WVR262188:WVU262188 J327724:O327724 JF327724:JI327724 TB327724:TE327724 ACX327724:ADA327724 AMT327724:AMW327724 AWP327724:AWS327724 BGL327724:BGO327724 BQH327724:BQK327724 CAD327724:CAG327724 CJZ327724:CKC327724 CTV327724:CTY327724 DDR327724:DDU327724 DNN327724:DNQ327724 DXJ327724:DXM327724 EHF327724:EHI327724 ERB327724:ERE327724 FAX327724:FBA327724 FKT327724:FKW327724 FUP327724:FUS327724 GEL327724:GEO327724 GOH327724:GOK327724 GYD327724:GYG327724 HHZ327724:HIC327724 HRV327724:HRY327724 IBR327724:IBU327724 ILN327724:ILQ327724 IVJ327724:IVM327724 JFF327724:JFI327724 JPB327724:JPE327724 JYX327724:JZA327724 KIT327724:KIW327724 KSP327724:KSS327724 LCL327724:LCO327724 LMH327724:LMK327724 LWD327724:LWG327724 MFZ327724:MGC327724 MPV327724:MPY327724 MZR327724:MZU327724 NJN327724:NJQ327724 NTJ327724:NTM327724 ODF327724:ODI327724 ONB327724:ONE327724 OWX327724:OXA327724 PGT327724:PGW327724 PQP327724:PQS327724 QAL327724:QAO327724 QKH327724:QKK327724 QUD327724:QUG327724 RDZ327724:REC327724 RNV327724:RNY327724 RXR327724:RXU327724 SHN327724:SHQ327724 SRJ327724:SRM327724 TBF327724:TBI327724 TLB327724:TLE327724 TUX327724:TVA327724 UET327724:UEW327724 UOP327724:UOS327724 UYL327724:UYO327724 VIH327724:VIK327724 VSD327724:VSG327724 WBZ327724:WCC327724 WLV327724:WLY327724 WVR327724:WVU327724 J393260:O393260 JF393260:JI393260 TB393260:TE393260 ACX393260:ADA393260 AMT393260:AMW393260 AWP393260:AWS393260 BGL393260:BGO393260 BQH393260:BQK393260 CAD393260:CAG393260 CJZ393260:CKC393260 CTV393260:CTY393260 DDR393260:DDU393260 DNN393260:DNQ393260 DXJ393260:DXM393260 EHF393260:EHI393260 ERB393260:ERE393260 FAX393260:FBA393260 FKT393260:FKW393260 FUP393260:FUS393260 GEL393260:GEO393260 GOH393260:GOK393260 GYD393260:GYG393260 HHZ393260:HIC393260 HRV393260:HRY393260 IBR393260:IBU393260 ILN393260:ILQ393260 IVJ393260:IVM393260 JFF393260:JFI393260 JPB393260:JPE393260 JYX393260:JZA393260 KIT393260:KIW393260 KSP393260:KSS393260 LCL393260:LCO393260 LMH393260:LMK393260 LWD393260:LWG393260 MFZ393260:MGC393260 MPV393260:MPY393260 MZR393260:MZU393260 NJN393260:NJQ393260 NTJ393260:NTM393260 ODF393260:ODI393260 ONB393260:ONE393260 OWX393260:OXA393260 PGT393260:PGW393260 PQP393260:PQS393260 QAL393260:QAO393260 QKH393260:QKK393260 QUD393260:QUG393260 RDZ393260:REC393260 RNV393260:RNY393260 RXR393260:RXU393260 SHN393260:SHQ393260 SRJ393260:SRM393260 TBF393260:TBI393260 TLB393260:TLE393260 TUX393260:TVA393260 UET393260:UEW393260 UOP393260:UOS393260 UYL393260:UYO393260 VIH393260:VIK393260 VSD393260:VSG393260 WBZ393260:WCC393260 WLV393260:WLY393260 WVR393260:WVU393260 J458796:O458796 JF458796:JI458796 TB458796:TE458796 ACX458796:ADA458796 AMT458796:AMW458796 AWP458796:AWS458796 BGL458796:BGO458796 BQH458796:BQK458796 CAD458796:CAG458796 CJZ458796:CKC458796 CTV458796:CTY458796 DDR458796:DDU458796 DNN458796:DNQ458796 DXJ458796:DXM458796 EHF458796:EHI458796 ERB458796:ERE458796 FAX458796:FBA458796 FKT458796:FKW458796 FUP458796:FUS458796 GEL458796:GEO458796 GOH458796:GOK458796 GYD458796:GYG458796 HHZ458796:HIC458796 HRV458796:HRY458796 IBR458796:IBU458796 ILN458796:ILQ458796 IVJ458796:IVM458796 JFF458796:JFI458796 JPB458796:JPE458796 JYX458796:JZA458796 KIT458796:KIW458796 KSP458796:KSS458796 LCL458796:LCO458796 LMH458796:LMK458796 LWD458796:LWG458796 MFZ458796:MGC458796 MPV458796:MPY458796 MZR458796:MZU458796 NJN458796:NJQ458796 NTJ458796:NTM458796 ODF458796:ODI458796 ONB458796:ONE458796 OWX458796:OXA458796 PGT458796:PGW458796 PQP458796:PQS458796 QAL458796:QAO458796 QKH458796:QKK458796 QUD458796:QUG458796 RDZ458796:REC458796 RNV458796:RNY458796 RXR458796:RXU458796 SHN458796:SHQ458796 SRJ458796:SRM458796 TBF458796:TBI458796 TLB458796:TLE458796 TUX458796:TVA458796 UET458796:UEW458796 UOP458796:UOS458796 UYL458796:UYO458796 VIH458796:VIK458796 VSD458796:VSG458796 WBZ458796:WCC458796 WLV458796:WLY458796 WVR458796:WVU458796 J524332:O524332 JF524332:JI524332 TB524332:TE524332 ACX524332:ADA524332 AMT524332:AMW524332 AWP524332:AWS524332 BGL524332:BGO524332 BQH524332:BQK524332 CAD524332:CAG524332 CJZ524332:CKC524332 CTV524332:CTY524332 DDR524332:DDU524332 DNN524332:DNQ524332 DXJ524332:DXM524332 EHF524332:EHI524332 ERB524332:ERE524332 FAX524332:FBA524332 FKT524332:FKW524332 FUP524332:FUS524332 GEL524332:GEO524332 GOH524332:GOK524332 GYD524332:GYG524332 HHZ524332:HIC524332 HRV524332:HRY524332 IBR524332:IBU524332 ILN524332:ILQ524332 IVJ524332:IVM524332 JFF524332:JFI524332 JPB524332:JPE524332 JYX524332:JZA524332 KIT524332:KIW524332 KSP524332:KSS524332 LCL524332:LCO524332 LMH524332:LMK524332 LWD524332:LWG524332 MFZ524332:MGC524332 MPV524332:MPY524332 MZR524332:MZU524332 NJN524332:NJQ524332 NTJ524332:NTM524332 ODF524332:ODI524332 ONB524332:ONE524332 OWX524332:OXA524332 PGT524332:PGW524332 PQP524332:PQS524332 QAL524332:QAO524332 QKH524332:QKK524332 QUD524332:QUG524332 RDZ524332:REC524332 RNV524332:RNY524332 RXR524332:RXU524332 SHN524332:SHQ524332 SRJ524332:SRM524332 TBF524332:TBI524332 TLB524332:TLE524332 TUX524332:TVA524332 UET524332:UEW524332 UOP524332:UOS524332 UYL524332:UYO524332 VIH524332:VIK524332 VSD524332:VSG524332 WBZ524332:WCC524332 WLV524332:WLY524332 WVR524332:WVU524332 J589868:O589868 JF589868:JI589868 TB589868:TE589868 ACX589868:ADA589868 AMT589868:AMW589868 AWP589868:AWS589868 BGL589868:BGO589868 BQH589868:BQK589868 CAD589868:CAG589868 CJZ589868:CKC589868 CTV589868:CTY589868 DDR589868:DDU589868 DNN589868:DNQ589868 DXJ589868:DXM589868 EHF589868:EHI589868 ERB589868:ERE589868 FAX589868:FBA589868 FKT589868:FKW589868 FUP589868:FUS589868 GEL589868:GEO589868 GOH589868:GOK589868 GYD589868:GYG589868 HHZ589868:HIC589868 HRV589868:HRY589868 IBR589868:IBU589868 ILN589868:ILQ589868 IVJ589868:IVM589868 JFF589868:JFI589868 JPB589868:JPE589868 JYX589868:JZA589868 KIT589868:KIW589868 KSP589868:KSS589868 LCL589868:LCO589868 LMH589868:LMK589868 LWD589868:LWG589868 MFZ589868:MGC589868 MPV589868:MPY589868 MZR589868:MZU589868 NJN589868:NJQ589868 NTJ589868:NTM589868 ODF589868:ODI589868 ONB589868:ONE589868 OWX589868:OXA589868 PGT589868:PGW589868 PQP589868:PQS589868 QAL589868:QAO589868 QKH589868:QKK589868 QUD589868:QUG589868 RDZ589868:REC589868 RNV589868:RNY589868 RXR589868:RXU589868 SHN589868:SHQ589868 SRJ589868:SRM589868 TBF589868:TBI589868 TLB589868:TLE589868 TUX589868:TVA589868 UET589868:UEW589868 UOP589868:UOS589868 UYL589868:UYO589868 VIH589868:VIK589868 VSD589868:VSG589868 WBZ589868:WCC589868 WLV589868:WLY589868 WVR589868:WVU589868 J655404:O655404 JF655404:JI655404 TB655404:TE655404 ACX655404:ADA655404 AMT655404:AMW655404 AWP655404:AWS655404 BGL655404:BGO655404 BQH655404:BQK655404 CAD655404:CAG655404 CJZ655404:CKC655404 CTV655404:CTY655404 DDR655404:DDU655404 DNN655404:DNQ655404 DXJ655404:DXM655404 EHF655404:EHI655404 ERB655404:ERE655404 FAX655404:FBA655404 FKT655404:FKW655404 FUP655404:FUS655404 GEL655404:GEO655404 GOH655404:GOK655404 GYD655404:GYG655404 HHZ655404:HIC655404 HRV655404:HRY655404 IBR655404:IBU655404 ILN655404:ILQ655404 IVJ655404:IVM655404 JFF655404:JFI655404 JPB655404:JPE655404 JYX655404:JZA655404 KIT655404:KIW655404 KSP655404:KSS655404 LCL655404:LCO655404 LMH655404:LMK655404 LWD655404:LWG655404 MFZ655404:MGC655404 MPV655404:MPY655404 MZR655404:MZU655404 NJN655404:NJQ655404 NTJ655404:NTM655404 ODF655404:ODI655404 ONB655404:ONE655404 OWX655404:OXA655404 PGT655404:PGW655404 PQP655404:PQS655404 QAL655404:QAO655404 QKH655404:QKK655404 QUD655404:QUG655404 RDZ655404:REC655404 RNV655404:RNY655404 RXR655404:RXU655404 SHN655404:SHQ655404 SRJ655404:SRM655404 TBF655404:TBI655404 TLB655404:TLE655404 TUX655404:TVA655404 UET655404:UEW655404 UOP655404:UOS655404 UYL655404:UYO655404 VIH655404:VIK655404 VSD655404:VSG655404 WBZ655404:WCC655404 WLV655404:WLY655404 WVR655404:WVU655404 J720940:O720940 JF720940:JI720940 TB720940:TE720940 ACX720940:ADA720940 AMT720940:AMW720940 AWP720940:AWS720940 BGL720940:BGO720940 BQH720940:BQK720940 CAD720940:CAG720940 CJZ720940:CKC720940 CTV720940:CTY720940 DDR720940:DDU720940 DNN720940:DNQ720940 DXJ720940:DXM720940 EHF720940:EHI720940 ERB720940:ERE720940 FAX720940:FBA720940 FKT720940:FKW720940 FUP720940:FUS720940 GEL720940:GEO720940 GOH720940:GOK720940 GYD720940:GYG720940 HHZ720940:HIC720940 HRV720940:HRY720940 IBR720940:IBU720940 ILN720940:ILQ720940 IVJ720940:IVM720940 JFF720940:JFI720940 JPB720940:JPE720940 JYX720940:JZA720940 KIT720940:KIW720940 KSP720940:KSS720940 LCL720940:LCO720940 LMH720940:LMK720940 LWD720940:LWG720940 MFZ720940:MGC720940 MPV720940:MPY720940 MZR720940:MZU720940 NJN720940:NJQ720940 NTJ720940:NTM720940 ODF720940:ODI720940 ONB720940:ONE720940 OWX720940:OXA720940 PGT720940:PGW720940 PQP720940:PQS720940 QAL720940:QAO720940 QKH720940:QKK720940 QUD720940:QUG720940 RDZ720940:REC720940 RNV720940:RNY720940 RXR720940:RXU720940 SHN720940:SHQ720940 SRJ720940:SRM720940 TBF720940:TBI720940 TLB720940:TLE720940 TUX720940:TVA720940 UET720940:UEW720940 UOP720940:UOS720940 UYL720940:UYO720940 VIH720940:VIK720940 VSD720940:VSG720940 WBZ720940:WCC720940 WLV720940:WLY720940 WVR720940:WVU720940 J786476:O786476 JF786476:JI786476 TB786476:TE786476 ACX786476:ADA786476 AMT786476:AMW786476 AWP786476:AWS786476 BGL786476:BGO786476 BQH786476:BQK786476 CAD786476:CAG786476 CJZ786476:CKC786476 CTV786476:CTY786476 DDR786476:DDU786476 DNN786476:DNQ786476 DXJ786476:DXM786476 EHF786476:EHI786476 ERB786476:ERE786476 FAX786476:FBA786476 FKT786476:FKW786476 FUP786476:FUS786476 GEL786476:GEO786476 GOH786476:GOK786476 GYD786476:GYG786476 HHZ786476:HIC786476 HRV786476:HRY786476 IBR786476:IBU786476 ILN786476:ILQ786476 IVJ786476:IVM786476 JFF786476:JFI786476 JPB786476:JPE786476 JYX786476:JZA786476 KIT786476:KIW786476 KSP786476:KSS786476 LCL786476:LCO786476 LMH786476:LMK786476 LWD786476:LWG786476 MFZ786476:MGC786476 MPV786476:MPY786476 MZR786476:MZU786476 NJN786476:NJQ786476 NTJ786476:NTM786476 ODF786476:ODI786476 ONB786476:ONE786476 OWX786476:OXA786476 PGT786476:PGW786476 PQP786476:PQS786476 QAL786476:QAO786476 QKH786476:QKK786476 QUD786476:QUG786476 RDZ786476:REC786476 RNV786476:RNY786476 RXR786476:RXU786476 SHN786476:SHQ786476 SRJ786476:SRM786476 TBF786476:TBI786476 TLB786476:TLE786476 TUX786476:TVA786476 UET786476:UEW786476 UOP786476:UOS786476 UYL786476:UYO786476 VIH786476:VIK786476 VSD786476:VSG786476 WBZ786476:WCC786476 WLV786476:WLY786476 WVR786476:WVU786476 J852012:O852012 JF852012:JI852012 TB852012:TE852012 ACX852012:ADA852012 AMT852012:AMW852012 AWP852012:AWS852012 BGL852012:BGO852012 BQH852012:BQK852012 CAD852012:CAG852012 CJZ852012:CKC852012 CTV852012:CTY852012 DDR852012:DDU852012 DNN852012:DNQ852012 DXJ852012:DXM852012 EHF852012:EHI852012 ERB852012:ERE852012 FAX852012:FBA852012 FKT852012:FKW852012 FUP852012:FUS852012 GEL852012:GEO852012 GOH852012:GOK852012 GYD852012:GYG852012 HHZ852012:HIC852012 HRV852012:HRY852012 IBR852012:IBU852012 ILN852012:ILQ852012 IVJ852012:IVM852012 JFF852012:JFI852012 JPB852012:JPE852012 JYX852012:JZA852012 KIT852012:KIW852012 KSP852012:KSS852012 LCL852012:LCO852012 LMH852012:LMK852012 LWD852012:LWG852012 MFZ852012:MGC852012 MPV852012:MPY852012 MZR852012:MZU852012 NJN852012:NJQ852012 NTJ852012:NTM852012 ODF852012:ODI852012 ONB852012:ONE852012 OWX852012:OXA852012 PGT852012:PGW852012 PQP852012:PQS852012 QAL852012:QAO852012 QKH852012:QKK852012 QUD852012:QUG852012 RDZ852012:REC852012 RNV852012:RNY852012 RXR852012:RXU852012 SHN852012:SHQ852012 SRJ852012:SRM852012 TBF852012:TBI852012 TLB852012:TLE852012 TUX852012:TVA852012 UET852012:UEW852012 UOP852012:UOS852012 UYL852012:UYO852012 VIH852012:VIK852012 VSD852012:VSG852012 WBZ852012:WCC852012 WLV852012:WLY852012 WVR852012:WVU852012 J917548:O917548 JF917548:JI917548 TB917548:TE917548 ACX917548:ADA917548 AMT917548:AMW917548 AWP917548:AWS917548 BGL917548:BGO917548 BQH917548:BQK917548 CAD917548:CAG917548 CJZ917548:CKC917548 CTV917548:CTY917548 DDR917548:DDU917548 DNN917548:DNQ917548 DXJ917548:DXM917548 EHF917548:EHI917548 ERB917548:ERE917548 FAX917548:FBA917548 FKT917548:FKW917548 FUP917548:FUS917548 GEL917548:GEO917548 GOH917548:GOK917548 GYD917548:GYG917548 HHZ917548:HIC917548 HRV917548:HRY917548 IBR917548:IBU917548 ILN917548:ILQ917548 IVJ917548:IVM917548 JFF917548:JFI917548 JPB917548:JPE917548 JYX917548:JZA917548 KIT917548:KIW917548 KSP917548:KSS917548 LCL917548:LCO917548 LMH917548:LMK917548 LWD917548:LWG917548 MFZ917548:MGC917548 MPV917548:MPY917548 MZR917548:MZU917548 NJN917548:NJQ917548 NTJ917548:NTM917548 ODF917548:ODI917548 ONB917548:ONE917548 OWX917548:OXA917548 PGT917548:PGW917548 PQP917548:PQS917548 QAL917548:QAO917548 QKH917548:QKK917548 QUD917548:QUG917548 RDZ917548:REC917548 RNV917548:RNY917548 RXR917548:RXU917548 SHN917548:SHQ917548 SRJ917548:SRM917548 TBF917548:TBI917548 TLB917548:TLE917548 TUX917548:TVA917548 UET917548:UEW917548 UOP917548:UOS917548 UYL917548:UYO917548 VIH917548:VIK917548 VSD917548:VSG917548 WBZ917548:WCC917548 WLV917548:WLY917548 WVR917548:WVU917548 J983084:O983084 JF983084:JI983084 TB983084:TE983084 ACX983084:ADA983084 AMT983084:AMW983084 AWP983084:AWS983084 BGL983084:BGO983084 BQH983084:BQK983084 CAD983084:CAG983084 CJZ983084:CKC983084 CTV983084:CTY983084 DDR983084:DDU983084 DNN983084:DNQ983084 DXJ983084:DXM983084 EHF983084:EHI983084 ERB983084:ERE983084 FAX983084:FBA983084 FKT983084:FKW983084 FUP983084:FUS983084 GEL983084:GEO983084 GOH983084:GOK983084 GYD983084:GYG983084 HHZ983084:HIC983084 HRV983084:HRY983084 IBR983084:IBU983084 ILN983084:ILQ983084 IVJ983084:IVM983084 JFF983084:JFI983084 JPB983084:JPE983084 JYX983084:JZA983084 KIT983084:KIW983084 KSP983084:KSS983084 LCL983084:LCO983084 LMH983084:LMK983084 LWD983084:LWG983084 MFZ983084:MGC983084 MPV983084:MPY983084 MZR983084:MZU983084 NJN983084:NJQ983084 NTJ983084:NTM983084 ODF983084:ODI983084 ONB983084:ONE983084 OWX983084:OXA983084 PGT983084:PGW983084 PQP983084:PQS983084 QAL983084:QAO983084 QKH983084:QKK983084 QUD983084:QUG983084 RDZ983084:REC983084 RNV983084:RNY983084 RXR983084:RXU983084 SHN983084:SHQ983084 SRJ983084:SRM983084 TBF983084:TBI983084 TLB983084:TLE983084 TUX983084:TVA983084 UET983084:UEW983084 UOP983084:UOS983084 UYL983084:UYO983084 VIH983084:VIK983084 VSD983084:VSG983084 JF65554:JI65554 J65554:O65554 TB65554:TE65554 ACX65554:ADA65554 AMT65554:AMW65554 AWP65554:AWS65554 BGL65554:BGO65554 BQH65554:BQK65554 CAD65554:CAG65554 CJZ65554:CKC65554 CTV65554:CTY65554 DDR65554:DDU65554 DNN65554:DNQ65554 DXJ65554:DXM65554 EHF65554:EHI65554 ERB65554:ERE65554 FAX65554:FBA65554 FKT65554:FKW65554 FUP65554:FUS65554 GEL65554:GEO65554 GOH65554:GOK65554 GYD65554:GYG65554 HHZ65554:HIC65554 HRV65554:HRY65554 IBR65554:IBU65554 ILN65554:ILQ65554 IVJ65554:IVM65554 JFF65554:JFI65554 JPB65554:JPE65554 JYX65554:JZA65554 KIT65554:KIW65554 KSP65554:KSS65554 LCL65554:LCO65554 LMH65554:LMK65554 LWD65554:LWG65554 MFZ65554:MGC65554 MPV65554:MPY65554 MZR65554:MZU65554 NJN65554:NJQ65554 NTJ65554:NTM65554 ODF65554:ODI65554 ONB65554:ONE65554 OWX65554:OXA65554 PGT65554:PGW65554 PQP65554:PQS65554 QAL65554:QAO65554 QKH65554:QKK65554 QUD65554:QUG65554 RDZ65554:REC65554 RNV65554:RNY65554 RXR65554:RXU65554 SHN65554:SHQ65554 SRJ65554:SRM65554 TBF65554:TBI65554 TLB65554:TLE65554 TUX65554:TVA65554 UET65554:UEW65554 UOP65554:UOS65554 UYL65554:UYO65554 VIH65554:VIK65554 VSD65554:VSG65554 WBZ65554:WCC65554 WLV65554:WLY65554 WVR65554:WVU65554 J131090:O131090 JF131090:JI131090 TB131090:TE131090 ACX131090:ADA131090 AMT131090:AMW131090 AWP131090:AWS131090 BGL131090:BGO131090 BQH131090:BQK131090 CAD131090:CAG131090 CJZ131090:CKC131090 CTV131090:CTY131090 DDR131090:DDU131090 DNN131090:DNQ131090 DXJ131090:DXM131090 EHF131090:EHI131090 ERB131090:ERE131090 FAX131090:FBA131090 FKT131090:FKW131090 FUP131090:FUS131090 GEL131090:GEO131090 GOH131090:GOK131090 GYD131090:GYG131090 HHZ131090:HIC131090 HRV131090:HRY131090 IBR131090:IBU131090 ILN131090:ILQ131090 IVJ131090:IVM131090 JFF131090:JFI131090 JPB131090:JPE131090 JYX131090:JZA131090 KIT131090:KIW131090 KSP131090:KSS131090 LCL131090:LCO131090 LMH131090:LMK131090 LWD131090:LWG131090 MFZ131090:MGC131090 MPV131090:MPY131090 MZR131090:MZU131090 NJN131090:NJQ131090 NTJ131090:NTM131090 ODF131090:ODI131090 ONB131090:ONE131090 OWX131090:OXA131090 PGT131090:PGW131090 PQP131090:PQS131090 QAL131090:QAO131090 QKH131090:QKK131090 QUD131090:QUG131090 RDZ131090:REC131090 RNV131090:RNY131090 RXR131090:RXU131090 SHN131090:SHQ131090 SRJ131090:SRM131090 TBF131090:TBI131090 TLB131090:TLE131090 TUX131090:TVA131090 UET131090:UEW131090 UOP131090:UOS131090 UYL131090:UYO131090 VIH131090:VIK131090 VSD131090:VSG131090 WBZ131090:WCC131090 WLV131090:WLY131090 WVR131090:WVU131090 J196626:O196626 JF196626:JI196626 TB196626:TE196626 ACX196626:ADA196626 AMT196626:AMW196626 AWP196626:AWS196626 BGL196626:BGO196626 BQH196626:BQK196626 CAD196626:CAG196626 CJZ196626:CKC196626 CTV196626:CTY196626 DDR196626:DDU196626 DNN196626:DNQ196626 DXJ196626:DXM196626 EHF196626:EHI196626 ERB196626:ERE196626 FAX196626:FBA196626 FKT196626:FKW196626 FUP196626:FUS196626 GEL196626:GEO196626 GOH196626:GOK196626 GYD196626:GYG196626 HHZ196626:HIC196626 HRV196626:HRY196626 IBR196626:IBU196626 ILN196626:ILQ196626 IVJ196626:IVM196626 JFF196626:JFI196626 JPB196626:JPE196626 JYX196626:JZA196626 KIT196626:KIW196626 KSP196626:KSS196626 LCL196626:LCO196626 LMH196626:LMK196626 LWD196626:LWG196626 MFZ196626:MGC196626 MPV196626:MPY196626 MZR196626:MZU196626 NJN196626:NJQ196626 NTJ196626:NTM196626 ODF196626:ODI196626 ONB196626:ONE196626 OWX196626:OXA196626 PGT196626:PGW196626 PQP196626:PQS196626 QAL196626:QAO196626 QKH196626:QKK196626 QUD196626:QUG196626 RDZ196626:REC196626 RNV196626:RNY196626 RXR196626:RXU196626 SHN196626:SHQ196626 SRJ196626:SRM196626 TBF196626:TBI196626 TLB196626:TLE196626 TUX196626:TVA196626 UET196626:UEW196626 UOP196626:UOS196626 UYL196626:UYO196626 VIH196626:VIK196626 VSD196626:VSG196626 WBZ196626:WCC196626 WLV196626:WLY196626 WVR196626:WVU196626 J262162:O262162 JF262162:JI262162 TB262162:TE262162 ACX262162:ADA262162 AMT262162:AMW262162 AWP262162:AWS262162 BGL262162:BGO262162 BQH262162:BQK262162 CAD262162:CAG262162 CJZ262162:CKC262162 CTV262162:CTY262162 DDR262162:DDU262162 DNN262162:DNQ262162 DXJ262162:DXM262162 EHF262162:EHI262162 ERB262162:ERE262162 FAX262162:FBA262162 FKT262162:FKW262162 FUP262162:FUS262162 GEL262162:GEO262162 GOH262162:GOK262162 GYD262162:GYG262162 HHZ262162:HIC262162 HRV262162:HRY262162 IBR262162:IBU262162 ILN262162:ILQ262162 IVJ262162:IVM262162 JFF262162:JFI262162 JPB262162:JPE262162 JYX262162:JZA262162 KIT262162:KIW262162 KSP262162:KSS262162 LCL262162:LCO262162 LMH262162:LMK262162 LWD262162:LWG262162 MFZ262162:MGC262162 MPV262162:MPY262162 MZR262162:MZU262162 NJN262162:NJQ262162 NTJ262162:NTM262162 ODF262162:ODI262162 ONB262162:ONE262162 OWX262162:OXA262162 PGT262162:PGW262162 PQP262162:PQS262162 QAL262162:QAO262162 QKH262162:QKK262162 QUD262162:QUG262162 RDZ262162:REC262162 RNV262162:RNY262162 RXR262162:RXU262162 SHN262162:SHQ262162 SRJ262162:SRM262162 TBF262162:TBI262162 TLB262162:TLE262162 TUX262162:TVA262162 UET262162:UEW262162 UOP262162:UOS262162 UYL262162:UYO262162 VIH262162:VIK262162 VSD262162:VSG262162 WBZ262162:WCC262162 WLV262162:WLY262162 WVR262162:WVU262162 J327698:O327698 JF327698:JI327698 TB327698:TE327698 ACX327698:ADA327698 AMT327698:AMW327698 AWP327698:AWS327698 BGL327698:BGO327698 BQH327698:BQK327698 CAD327698:CAG327698 CJZ327698:CKC327698 CTV327698:CTY327698 DDR327698:DDU327698 DNN327698:DNQ327698 DXJ327698:DXM327698 EHF327698:EHI327698 ERB327698:ERE327698 FAX327698:FBA327698 FKT327698:FKW327698 FUP327698:FUS327698 GEL327698:GEO327698 GOH327698:GOK327698 GYD327698:GYG327698 HHZ327698:HIC327698 HRV327698:HRY327698 IBR327698:IBU327698 ILN327698:ILQ327698 IVJ327698:IVM327698 JFF327698:JFI327698 JPB327698:JPE327698 JYX327698:JZA327698 KIT327698:KIW327698 KSP327698:KSS327698 LCL327698:LCO327698 LMH327698:LMK327698 LWD327698:LWG327698 MFZ327698:MGC327698 MPV327698:MPY327698 MZR327698:MZU327698 NJN327698:NJQ327698 NTJ327698:NTM327698 ODF327698:ODI327698 ONB327698:ONE327698 OWX327698:OXA327698 PGT327698:PGW327698 PQP327698:PQS327698 QAL327698:QAO327698 QKH327698:QKK327698 QUD327698:QUG327698 RDZ327698:REC327698 RNV327698:RNY327698 RXR327698:RXU327698 SHN327698:SHQ327698 SRJ327698:SRM327698 TBF327698:TBI327698 TLB327698:TLE327698 TUX327698:TVA327698 UET327698:UEW327698 UOP327698:UOS327698 UYL327698:UYO327698 VIH327698:VIK327698 VSD327698:VSG327698 WBZ327698:WCC327698 WLV327698:WLY327698 WVR327698:WVU327698 J393234:O393234 JF393234:JI393234 TB393234:TE393234 ACX393234:ADA393234 AMT393234:AMW393234 AWP393234:AWS393234 BGL393234:BGO393234 BQH393234:BQK393234 CAD393234:CAG393234 CJZ393234:CKC393234 CTV393234:CTY393234 DDR393234:DDU393234 DNN393234:DNQ393234 DXJ393234:DXM393234 EHF393234:EHI393234 ERB393234:ERE393234 FAX393234:FBA393234 FKT393234:FKW393234 FUP393234:FUS393234 GEL393234:GEO393234 GOH393234:GOK393234 GYD393234:GYG393234 HHZ393234:HIC393234 HRV393234:HRY393234 IBR393234:IBU393234 ILN393234:ILQ393234 IVJ393234:IVM393234 JFF393234:JFI393234 JPB393234:JPE393234 JYX393234:JZA393234 KIT393234:KIW393234 KSP393234:KSS393234 LCL393234:LCO393234 LMH393234:LMK393234 LWD393234:LWG393234 MFZ393234:MGC393234 MPV393234:MPY393234 MZR393234:MZU393234 NJN393234:NJQ393234 NTJ393234:NTM393234 ODF393234:ODI393234 ONB393234:ONE393234 OWX393234:OXA393234 PGT393234:PGW393234 PQP393234:PQS393234 QAL393234:QAO393234 QKH393234:QKK393234 QUD393234:QUG393234 RDZ393234:REC393234 RNV393234:RNY393234 RXR393234:RXU393234 SHN393234:SHQ393234 SRJ393234:SRM393234 TBF393234:TBI393234 TLB393234:TLE393234 TUX393234:TVA393234 UET393234:UEW393234 UOP393234:UOS393234 UYL393234:UYO393234 VIH393234:VIK393234 VSD393234:VSG393234 WBZ393234:WCC393234 WLV393234:WLY393234 WVR393234:WVU393234 J458770:O458770 JF458770:JI458770 TB458770:TE458770 ACX458770:ADA458770 AMT458770:AMW458770 AWP458770:AWS458770 BGL458770:BGO458770 BQH458770:BQK458770 CAD458770:CAG458770 CJZ458770:CKC458770 CTV458770:CTY458770 DDR458770:DDU458770 DNN458770:DNQ458770 DXJ458770:DXM458770 EHF458770:EHI458770 ERB458770:ERE458770 FAX458770:FBA458770 FKT458770:FKW458770 FUP458770:FUS458770 GEL458770:GEO458770 GOH458770:GOK458770 GYD458770:GYG458770 HHZ458770:HIC458770 HRV458770:HRY458770 IBR458770:IBU458770 ILN458770:ILQ458770 IVJ458770:IVM458770 JFF458770:JFI458770 JPB458770:JPE458770 JYX458770:JZA458770 KIT458770:KIW458770 KSP458770:KSS458770 LCL458770:LCO458770 LMH458770:LMK458770 LWD458770:LWG458770 MFZ458770:MGC458770 MPV458770:MPY458770 MZR458770:MZU458770 NJN458770:NJQ458770 NTJ458770:NTM458770 ODF458770:ODI458770 ONB458770:ONE458770 OWX458770:OXA458770 PGT458770:PGW458770 PQP458770:PQS458770 QAL458770:QAO458770 QKH458770:QKK458770 QUD458770:QUG458770 RDZ458770:REC458770 RNV458770:RNY458770 RXR458770:RXU458770 SHN458770:SHQ458770 SRJ458770:SRM458770 TBF458770:TBI458770 TLB458770:TLE458770 TUX458770:TVA458770 UET458770:UEW458770 UOP458770:UOS458770 UYL458770:UYO458770 VIH458770:VIK458770 VSD458770:VSG458770 WBZ458770:WCC458770 WLV458770:WLY458770 WVR458770:WVU458770 J524306:O524306 JF524306:JI524306 TB524306:TE524306 ACX524306:ADA524306 AMT524306:AMW524306 AWP524306:AWS524306 BGL524306:BGO524306 BQH524306:BQK524306 CAD524306:CAG524306 CJZ524306:CKC524306 CTV524306:CTY524306 DDR524306:DDU524306 DNN524306:DNQ524306 DXJ524306:DXM524306 EHF524306:EHI524306 ERB524306:ERE524306 FAX524306:FBA524306 FKT524306:FKW524306 FUP524306:FUS524306 GEL524306:GEO524306 GOH524306:GOK524306 GYD524306:GYG524306 HHZ524306:HIC524306 HRV524306:HRY524306 IBR524306:IBU524306 ILN524306:ILQ524306 IVJ524306:IVM524306 JFF524306:JFI524306 JPB524306:JPE524306 JYX524306:JZA524306 KIT524306:KIW524306 KSP524306:KSS524306 LCL524306:LCO524306 LMH524306:LMK524306 LWD524306:LWG524306 MFZ524306:MGC524306 MPV524306:MPY524306 MZR524306:MZU524306 NJN524306:NJQ524306 NTJ524306:NTM524306 ODF524306:ODI524306 ONB524306:ONE524306 OWX524306:OXA524306 PGT524306:PGW524306 PQP524306:PQS524306 QAL524306:QAO524306 QKH524306:QKK524306 QUD524306:QUG524306 RDZ524306:REC524306 RNV524306:RNY524306 RXR524306:RXU524306 SHN524306:SHQ524306 SRJ524306:SRM524306 TBF524306:TBI524306 TLB524306:TLE524306 TUX524306:TVA524306 UET524306:UEW524306 UOP524306:UOS524306 UYL524306:UYO524306 VIH524306:VIK524306 VSD524306:VSG524306 WBZ524306:WCC524306 WLV524306:WLY524306 WVR524306:WVU524306 J589842:O589842 JF589842:JI589842 TB589842:TE589842 ACX589842:ADA589842 AMT589842:AMW589842 AWP589842:AWS589842 BGL589842:BGO589842 BQH589842:BQK589842 CAD589842:CAG589842 CJZ589842:CKC589842 CTV589842:CTY589842 DDR589842:DDU589842 DNN589842:DNQ589842 DXJ589842:DXM589842 EHF589842:EHI589842 ERB589842:ERE589842 FAX589842:FBA589842 FKT589842:FKW589842 FUP589842:FUS589842 GEL589842:GEO589842 GOH589842:GOK589842 GYD589842:GYG589842 HHZ589842:HIC589842 HRV589842:HRY589842 IBR589842:IBU589842 ILN589842:ILQ589842 IVJ589842:IVM589842 JFF589842:JFI589842 JPB589842:JPE589842 JYX589842:JZA589842 KIT589842:KIW589842 KSP589842:KSS589842 LCL589842:LCO589842 LMH589842:LMK589842 LWD589842:LWG589842 MFZ589842:MGC589842 MPV589842:MPY589842 MZR589842:MZU589842 NJN589842:NJQ589842 NTJ589842:NTM589842 ODF589842:ODI589842 ONB589842:ONE589842 OWX589842:OXA589842 PGT589842:PGW589842 PQP589842:PQS589842 QAL589842:QAO589842 QKH589842:QKK589842 QUD589842:QUG589842 RDZ589842:REC589842 RNV589842:RNY589842 RXR589842:RXU589842 SHN589842:SHQ589842 SRJ589842:SRM589842 TBF589842:TBI589842 TLB589842:TLE589842 TUX589842:TVA589842 UET589842:UEW589842 UOP589842:UOS589842 UYL589842:UYO589842 VIH589842:VIK589842 VSD589842:VSG589842 WBZ589842:WCC589842 WLV589842:WLY589842 WVR589842:WVU589842 J655378:O655378 JF655378:JI655378 TB655378:TE655378 ACX655378:ADA655378 AMT655378:AMW655378 AWP655378:AWS655378 BGL655378:BGO655378 BQH655378:BQK655378 CAD655378:CAG655378 CJZ655378:CKC655378 CTV655378:CTY655378 DDR655378:DDU655378 DNN655378:DNQ655378 DXJ655378:DXM655378 EHF655378:EHI655378 ERB655378:ERE655378 FAX655378:FBA655378 FKT655378:FKW655378 FUP655378:FUS655378 GEL655378:GEO655378 GOH655378:GOK655378 GYD655378:GYG655378 HHZ655378:HIC655378 HRV655378:HRY655378 IBR655378:IBU655378 ILN655378:ILQ655378 IVJ655378:IVM655378 JFF655378:JFI655378 JPB655378:JPE655378 JYX655378:JZA655378 KIT655378:KIW655378 KSP655378:KSS655378 LCL655378:LCO655378 LMH655378:LMK655378 LWD655378:LWG655378 MFZ655378:MGC655378 MPV655378:MPY655378 MZR655378:MZU655378 NJN655378:NJQ655378 NTJ655378:NTM655378 ODF655378:ODI655378 ONB655378:ONE655378 OWX655378:OXA655378 PGT655378:PGW655378 PQP655378:PQS655378 QAL655378:QAO655378 QKH655378:QKK655378 QUD655378:QUG655378 RDZ655378:REC655378 RNV655378:RNY655378 RXR655378:RXU655378 SHN655378:SHQ655378 SRJ655378:SRM655378 TBF655378:TBI655378 TLB655378:TLE655378 TUX655378:TVA655378 UET655378:UEW655378 UOP655378:UOS655378 UYL655378:UYO655378 VIH655378:VIK655378 VSD655378:VSG655378 WBZ655378:WCC655378 WLV655378:WLY655378 WVR655378:WVU655378 J720914:O720914 JF720914:JI720914 TB720914:TE720914 ACX720914:ADA720914 AMT720914:AMW720914 AWP720914:AWS720914 BGL720914:BGO720914 BQH720914:BQK720914 CAD720914:CAG720914 CJZ720914:CKC720914 CTV720914:CTY720914 DDR720914:DDU720914 DNN720914:DNQ720914 DXJ720914:DXM720914 EHF720914:EHI720914 ERB720914:ERE720914 FAX720914:FBA720914 FKT720914:FKW720914 FUP720914:FUS720914 GEL720914:GEO720914 GOH720914:GOK720914 GYD720914:GYG720914 HHZ720914:HIC720914 HRV720914:HRY720914 IBR720914:IBU720914 ILN720914:ILQ720914 IVJ720914:IVM720914 JFF720914:JFI720914 JPB720914:JPE720914 JYX720914:JZA720914 KIT720914:KIW720914 KSP720914:KSS720914 LCL720914:LCO720914 LMH720914:LMK720914 LWD720914:LWG720914 MFZ720914:MGC720914 MPV720914:MPY720914 MZR720914:MZU720914 NJN720914:NJQ720914 NTJ720914:NTM720914 ODF720914:ODI720914 ONB720914:ONE720914 OWX720914:OXA720914 PGT720914:PGW720914 PQP720914:PQS720914 QAL720914:QAO720914 QKH720914:QKK720914 QUD720914:QUG720914 RDZ720914:REC720914 RNV720914:RNY720914 RXR720914:RXU720914 SHN720914:SHQ720914 SRJ720914:SRM720914 TBF720914:TBI720914 TLB720914:TLE720914 TUX720914:TVA720914 UET720914:UEW720914 UOP720914:UOS720914 UYL720914:UYO720914 VIH720914:VIK720914 VSD720914:VSG720914 WBZ720914:WCC720914 WLV720914:WLY720914 WVR720914:WVU720914 J786450:O786450 JF786450:JI786450 TB786450:TE786450 ACX786450:ADA786450 AMT786450:AMW786450 AWP786450:AWS786450 BGL786450:BGO786450 BQH786450:BQK786450 CAD786450:CAG786450 CJZ786450:CKC786450 CTV786450:CTY786450 DDR786450:DDU786450 DNN786450:DNQ786450 DXJ786450:DXM786450 EHF786450:EHI786450 ERB786450:ERE786450 FAX786450:FBA786450 FKT786450:FKW786450 FUP786450:FUS786450 GEL786450:GEO786450 GOH786450:GOK786450 GYD786450:GYG786450 HHZ786450:HIC786450 HRV786450:HRY786450 IBR786450:IBU786450 ILN786450:ILQ786450 IVJ786450:IVM786450 JFF786450:JFI786450 JPB786450:JPE786450 JYX786450:JZA786450 KIT786450:KIW786450 KSP786450:KSS786450 LCL786450:LCO786450 LMH786450:LMK786450 LWD786450:LWG786450 MFZ786450:MGC786450 MPV786450:MPY786450 MZR786450:MZU786450 NJN786450:NJQ786450 NTJ786450:NTM786450 ODF786450:ODI786450 ONB786450:ONE786450 OWX786450:OXA786450 PGT786450:PGW786450 PQP786450:PQS786450 QAL786450:QAO786450 QKH786450:QKK786450 QUD786450:QUG786450 RDZ786450:REC786450 RNV786450:RNY786450 RXR786450:RXU786450 SHN786450:SHQ786450 SRJ786450:SRM786450 TBF786450:TBI786450 TLB786450:TLE786450 TUX786450:TVA786450 UET786450:UEW786450 UOP786450:UOS786450 UYL786450:UYO786450 VIH786450:VIK786450 VSD786450:VSG786450 WBZ786450:WCC786450 WLV786450:WLY786450 WVR786450:WVU786450 J851986:O851986 JF851986:JI851986 TB851986:TE851986 ACX851986:ADA851986 AMT851986:AMW851986 AWP851986:AWS851986 BGL851986:BGO851986 BQH851986:BQK851986 CAD851986:CAG851986 CJZ851986:CKC851986 CTV851986:CTY851986 DDR851986:DDU851986 DNN851986:DNQ851986 DXJ851986:DXM851986 EHF851986:EHI851986 ERB851986:ERE851986 FAX851986:FBA851986 FKT851986:FKW851986 FUP851986:FUS851986 GEL851986:GEO851986 GOH851986:GOK851986 GYD851986:GYG851986 HHZ851986:HIC851986 HRV851986:HRY851986 IBR851986:IBU851986 ILN851986:ILQ851986 IVJ851986:IVM851986 JFF851986:JFI851986 JPB851986:JPE851986 JYX851986:JZA851986 KIT851986:KIW851986 KSP851986:KSS851986 LCL851986:LCO851986 LMH851986:LMK851986 LWD851986:LWG851986 MFZ851986:MGC851986 MPV851986:MPY851986 MZR851986:MZU851986 NJN851986:NJQ851986 NTJ851986:NTM851986 ODF851986:ODI851986 ONB851986:ONE851986 OWX851986:OXA851986 PGT851986:PGW851986 PQP851986:PQS851986 QAL851986:QAO851986 QKH851986:QKK851986 QUD851986:QUG851986 RDZ851986:REC851986 RNV851986:RNY851986 RXR851986:RXU851986 SHN851986:SHQ851986 SRJ851986:SRM851986 TBF851986:TBI851986 TLB851986:TLE851986 TUX851986:TVA851986 UET851986:UEW851986 UOP851986:UOS851986 UYL851986:UYO851986 VIH851986:VIK851986 VSD851986:VSG851986 WBZ851986:WCC851986 WLV851986:WLY851986 WVR851986:WVU851986 J917522:O917522 JF917522:JI917522 TB917522:TE917522 ACX917522:ADA917522 AMT917522:AMW917522 AWP917522:AWS917522 BGL917522:BGO917522 BQH917522:BQK917522 CAD917522:CAG917522 CJZ917522:CKC917522 CTV917522:CTY917522 DDR917522:DDU917522 DNN917522:DNQ917522 DXJ917522:DXM917522 EHF917522:EHI917522 ERB917522:ERE917522 FAX917522:FBA917522 FKT917522:FKW917522 FUP917522:FUS917522 GEL917522:GEO917522 GOH917522:GOK917522 GYD917522:GYG917522 HHZ917522:HIC917522 HRV917522:HRY917522 IBR917522:IBU917522 ILN917522:ILQ917522 IVJ917522:IVM917522 JFF917522:JFI917522 JPB917522:JPE917522 JYX917522:JZA917522 KIT917522:KIW917522 KSP917522:KSS917522 LCL917522:LCO917522 LMH917522:LMK917522 LWD917522:LWG917522 MFZ917522:MGC917522 MPV917522:MPY917522 MZR917522:MZU917522 NJN917522:NJQ917522 NTJ917522:NTM917522 ODF917522:ODI917522 ONB917522:ONE917522 OWX917522:OXA917522 PGT917522:PGW917522 PQP917522:PQS917522 QAL917522:QAO917522 QKH917522:QKK917522 QUD917522:QUG917522 RDZ917522:REC917522 RNV917522:RNY917522 RXR917522:RXU917522 SHN917522:SHQ917522 SRJ917522:SRM917522 TBF917522:TBI917522 TLB917522:TLE917522 TUX917522:TVA917522 UET917522:UEW917522 UOP917522:UOS917522 UYL917522:UYO917522 VIH917522:VIK917522 VSD917522:VSG917522 WBZ917522:WCC917522 WLV917522:WLY917522 WVR917522:WVU917522 J983058:O983058 JF983058:JI983058 TB983058:TE983058 ACX983058:ADA983058 AMT983058:AMW983058 AWP983058:AWS983058 BGL983058:BGO983058 BQH983058:BQK983058 CAD983058:CAG983058 CJZ983058:CKC983058 CTV983058:CTY983058 DDR983058:DDU983058 DNN983058:DNQ983058 DXJ983058:DXM983058 EHF983058:EHI983058 ERB983058:ERE983058 FAX983058:FBA983058 FKT983058:FKW983058 FUP983058:FUS983058 GEL983058:GEO983058 GOH983058:GOK983058 GYD983058:GYG983058 HHZ983058:HIC983058 HRV983058:HRY983058 IBR983058:IBU983058 ILN983058:ILQ983058 IVJ983058:IVM983058 JFF983058:JFI983058 JPB983058:JPE983058 JYX983058:JZA983058 KIT983058:KIW983058 KSP983058:KSS983058 LCL983058:LCO983058 LMH983058:LMK983058 LWD983058:LWG983058 MFZ983058:MGC983058 MPV983058:MPY983058 MZR983058:MZU983058 NJN983058:NJQ983058 NTJ983058:NTM983058 ODF983058:ODI983058 ONB983058:ONE983058 OWX983058:OXA983058 PGT983058:PGW983058 PQP983058:PQS983058 QAL983058:QAO983058 QKH983058:QKK983058 QUD983058:QUG983058 RDZ983058:REC983058 RNV983058:RNY983058 RXR983058:RXU983058 SHN983058:SHQ983058 SRJ983058:SRM983058 TBF983058:TBI983058 TLB983058:TLE983058 TUX983058:TVA983058 UET983058:UEW983058 UOP983058:UOS983058 UYL983058:UYO983058 VIH983058:VIK983058 VSD983058:VSG983058 WBZ983058:WCC983058 WLV983058:WLY983058 WVR983058:WVU983058 JA23:JD23 SW23:SZ23 ACS23:ACV23 AMO23:AMR23 AWK23:AWN23 BGG23:BGJ23 BQC23:BQF23 BZY23:CAB23 CJU23:CJX23 CTQ23:CTT23 DDM23:DDP23 DNI23:DNL23 DXE23:DXH23 EHA23:EHD23 EQW23:EQZ23 FAS23:FAV23 FKO23:FKR23 FUK23:FUN23 GEG23:GEJ23 GOC23:GOF23 GXY23:GYB23 HHU23:HHX23 HRQ23:HRT23 IBM23:IBP23 ILI23:ILL23 IVE23:IVH23 JFA23:JFD23 JOW23:JOZ23 JYS23:JYV23 KIO23:KIR23 KSK23:KSN23 LCG23:LCJ23 LMC23:LMF23 LVY23:LWB23 MFU23:MFX23 MPQ23:MPT23 MZM23:MZP23 NJI23:NJL23 NTE23:NTH23 ODA23:ODD23 OMW23:OMZ23 OWS23:OWV23 PGO23:PGR23 PQK23:PQN23 QAG23:QAJ23 QKC23:QKF23 QTY23:QUB23 RDU23:RDX23 RNQ23:RNT23 RXM23:RXP23 SHI23:SHL23 SRE23:SRH23 TBA23:TBD23 TKW23:TKZ23 TUS23:TUV23 UEO23:UER23 UOK23:UON23 UYG23:UYJ23 VIC23:VIF23 VRY23:VSB23 WBU23:WBX23 WLQ23:WLT23 WVM23:WVP23">
      <formula1>#REF!</formula1>
    </dataValidation>
    <dataValidation type="list" allowBlank="1" showInputMessage="1" showErrorMessage="1" sqref="JF18:JI18 AWP18:AWS18 BGL18:BGO18 BQH18:BQK18 CAD18:CAG18 CJZ18:CKC18 CTV18:CTY18 DDR18:DDU18 DNN18:DNQ18 DXJ18:DXM18 EHF18:EHI18 ERB18:ERE18 FAX18:FBA18 FKT18:FKW18 FUP18:FUS18 GEL18:GEO18 GOH18:GOK18 GYD18:GYG18 HHZ18:HIC18 HRV18:HRY18 IBR18:IBU18 ILN18:ILQ18 IVJ18:IVM18 JFF18:JFI18 JPB18:JPE18 JYX18:JZA18 KIT18:KIW18 KSP18:KSS18 LCL18:LCO18 LMH18:LMK18 LWD18:LWG18 MFZ18:MGC18 MPV18:MPY18 MZR18:MZU18 NJN18:NJQ18 NTJ18:NTM18 ODF18:ODI18 ONB18:ONE18 OWX18:OXA18 PGT18:PGW18 PQP18:PQS18 QAL18:QAO18 QKH18:QKK18 QUD18:QUG18 RDZ18:REC18 RNV18:RNY18 RXR18:RXU18 SHN18:SHQ18 SRJ18:SRM18 TBF18:TBI18 TLB18:TLE18 TUX18:TVA18 UET18:UEW18 UOP18:UOS18 UYL18:UYO18 VIH18:VIK18 VSD18:VSG18 WBZ18:WCC18 WLV18:WLY18 WVR18:WVU18 J65562:O65562 JF65562:JI65562 TB65562:TE65562 ACX65562:ADA65562 AMT65562:AMW65562 AWP65562:AWS65562 BGL65562:BGO65562 BQH65562:BQK65562 CAD65562:CAG65562 CJZ65562:CKC65562 CTV65562:CTY65562 DDR65562:DDU65562 DNN65562:DNQ65562 DXJ65562:DXM65562 EHF65562:EHI65562 ERB65562:ERE65562 FAX65562:FBA65562 FKT65562:FKW65562 FUP65562:FUS65562 GEL65562:GEO65562 GOH65562:GOK65562 GYD65562:GYG65562 HHZ65562:HIC65562 HRV65562:HRY65562 IBR65562:IBU65562 ILN65562:ILQ65562 IVJ65562:IVM65562 JFF65562:JFI65562 JPB65562:JPE65562 JYX65562:JZA65562 KIT65562:KIW65562 KSP65562:KSS65562 LCL65562:LCO65562 LMH65562:LMK65562 LWD65562:LWG65562 MFZ65562:MGC65562 MPV65562:MPY65562 MZR65562:MZU65562 NJN65562:NJQ65562 NTJ65562:NTM65562 ODF65562:ODI65562 ONB65562:ONE65562 OWX65562:OXA65562 PGT65562:PGW65562 PQP65562:PQS65562 QAL65562:QAO65562 QKH65562:QKK65562 QUD65562:QUG65562 RDZ65562:REC65562 RNV65562:RNY65562 RXR65562:RXU65562 SHN65562:SHQ65562 SRJ65562:SRM65562 TBF65562:TBI65562 TLB65562:TLE65562 TUX65562:TVA65562 UET65562:UEW65562 UOP65562:UOS65562 UYL65562:UYO65562 VIH65562:VIK65562 VSD65562:VSG65562 WBZ65562:WCC65562 WLV65562:WLY65562 WVR65562:WVU65562 J131098:O131098 JF131098:JI131098 TB131098:TE131098 ACX131098:ADA131098 AMT131098:AMW131098 AWP131098:AWS131098 BGL131098:BGO131098 BQH131098:BQK131098 CAD131098:CAG131098 CJZ131098:CKC131098 CTV131098:CTY131098 DDR131098:DDU131098 DNN131098:DNQ131098 DXJ131098:DXM131098 EHF131098:EHI131098 ERB131098:ERE131098 FAX131098:FBA131098 FKT131098:FKW131098 FUP131098:FUS131098 GEL131098:GEO131098 GOH131098:GOK131098 GYD131098:GYG131098 HHZ131098:HIC131098 HRV131098:HRY131098 IBR131098:IBU131098 ILN131098:ILQ131098 IVJ131098:IVM131098 JFF131098:JFI131098 JPB131098:JPE131098 JYX131098:JZA131098 KIT131098:KIW131098 KSP131098:KSS131098 LCL131098:LCO131098 LMH131098:LMK131098 LWD131098:LWG131098 MFZ131098:MGC131098 MPV131098:MPY131098 MZR131098:MZU131098 NJN131098:NJQ131098 NTJ131098:NTM131098 ODF131098:ODI131098 ONB131098:ONE131098 OWX131098:OXA131098 PGT131098:PGW131098 PQP131098:PQS131098 QAL131098:QAO131098 QKH131098:QKK131098 QUD131098:QUG131098 RDZ131098:REC131098 RNV131098:RNY131098 RXR131098:RXU131098 SHN131098:SHQ131098 SRJ131098:SRM131098 TBF131098:TBI131098 TLB131098:TLE131098 TUX131098:TVA131098 UET131098:UEW131098 UOP131098:UOS131098 UYL131098:UYO131098 VIH131098:VIK131098 VSD131098:VSG131098 WBZ131098:WCC131098 WLV131098:WLY131098 WVR131098:WVU131098 J196634:O196634 JF196634:JI196634 TB196634:TE196634 ACX196634:ADA196634 AMT196634:AMW196634 AWP196634:AWS196634 BGL196634:BGO196634 BQH196634:BQK196634 CAD196634:CAG196634 CJZ196634:CKC196634 CTV196634:CTY196634 DDR196634:DDU196634 DNN196634:DNQ196634 DXJ196634:DXM196634 EHF196634:EHI196634 ERB196634:ERE196634 FAX196634:FBA196634 FKT196634:FKW196634 FUP196634:FUS196634 GEL196634:GEO196634 GOH196634:GOK196634 GYD196634:GYG196634 HHZ196634:HIC196634 HRV196634:HRY196634 IBR196634:IBU196634 ILN196634:ILQ196634 IVJ196634:IVM196634 JFF196634:JFI196634 JPB196634:JPE196634 JYX196634:JZA196634 KIT196634:KIW196634 KSP196634:KSS196634 LCL196634:LCO196634 LMH196634:LMK196634 LWD196634:LWG196634 MFZ196634:MGC196634 MPV196634:MPY196634 MZR196634:MZU196634 NJN196634:NJQ196634 NTJ196634:NTM196634 ODF196634:ODI196634 ONB196634:ONE196634 OWX196634:OXA196634 PGT196634:PGW196634 PQP196634:PQS196634 QAL196634:QAO196634 QKH196634:QKK196634 QUD196634:QUG196634 RDZ196634:REC196634 RNV196634:RNY196634 RXR196634:RXU196634 SHN196634:SHQ196634 SRJ196634:SRM196634 TBF196634:TBI196634 TLB196634:TLE196634 TUX196634:TVA196634 UET196634:UEW196634 UOP196634:UOS196634 UYL196634:UYO196634 VIH196634:VIK196634 VSD196634:VSG196634 WBZ196634:WCC196634 WLV196634:WLY196634 WVR196634:WVU196634 J262170:O262170 JF262170:JI262170 TB262170:TE262170 ACX262170:ADA262170 AMT262170:AMW262170 AWP262170:AWS262170 BGL262170:BGO262170 BQH262170:BQK262170 CAD262170:CAG262170 CJZ262170:CKC262170 CTV262170:CTY262170 DDR262170:DDU262170 DNN262170:DNQ262170 DXJ262170:DXM262170 EHF262170:EHI262170 ERB262170:ERE262170 FAX262170:FBA262170 FKT262170:FKW262170 FUP262170:FUS262170 GEL262170:GEO262170 GOH262170:GOK262170 GYD262170:GYG262170 HHZ262170:HIC262170 HRV262170:HRY262170 IBR262170:IBU262170 ILN262170:ILQ262170 IVJ262170:IVM262170 JFF262170:JFI262170 JPB262170:JPE262170 JYX262170:JZA262170 KIT262170:KIW262170 KSP262170:KSS262170 LCL262170:LCO262170 LMH262170:LMK262170 LWD262170:LWG262170 MFZ262170:MGC262170 MPV262170:MPY262170 MZR262170:MZU262170 NJN262170:NJQ262170 NTJ262170:NTM262170 ODF262170:ODI262170 ONB262170:ONE262170 OWX262170:OXA262170 PGT262170:PGW262170 PQP262170:PQS262170 QAL262170:QAO262170 QKH262170:QKK262170 QUD262170:QUG262170 RDZ262170:REC262170 RNV262170:RNY262170 RXR262170:RXU262170 SHN262170:SHQ262170 SRJ262170:SRM262170 TBF262170:TBI262170 TLB262170:TLE262170 TUX262170:TVA262170 UET262170:UEW262170 UOP262170:UOS262170 UYL262170:UYO262170 VIH262170:VIK262170 VSD262170:VSG262170 WBZ262170:WCC262170 WLV262170:WLY262170 WVR262170:WVU262170 J327706:O327706 JF327706:JI327706 TB327706:TE327706 ACX327706:ADA327706 AMT327706:AMW327706 AWP327706:AWS327706 BGL327706:BGO327706 BQH327706:BQK327706 CAD327706:CAG327706 CJZ327706:CKC327706 CTV327706:CTY327706 DDR327706:DDU327706 DNN327706:DNQ327706 DXJ327706:DXM327706 EHF327706:EHI327706 ERB327706:ERE327706 FAX327706:FBA327706 FKT327706:FKW327706 FUP327706:FUS327706 GEL327706:GEO327706 GOH327706:GOK327706 GYD327706:GYG327706 HHZ327706:HIC327706 HRV327706:HRY327706 IBR327706:IBU327706 ILN327706:ILQ327706 IVJ327706:IVM327706 JFF327706:JFI327706 JPB327706:JPE327706 JYX327706:JZA327706 KIT327706:KIW327706 KSP327706:KSS327706 LCL327706:LCO327706 LMH327706:LMK327706 LWD327706:LWG327706 MFZ327706:MGC327706 MPV327706:MPY327706 MZR327706:MZU327706 NJN327706:NJQ327706 NTJ327706:NTM327706 ODF327706:ODI327706 ONB327706:ONE327706 OWX327706:OXA327706 PGT327706:PGW327706 PQP327706:PQS327706 QAL327706:QAO327706 QKH327706:QKK327706 QUD327706:QUG327706 RDZ327706:REC327706 RNV327706:RNY327706 RXR327706:RXU327706 SHN327706:SHQ327706 SRJ327706:SRM327706 TBF327706:TBI327706 TLB327706:TLE327706 TUX327706:TVA327706 UET327706:UEW327706 UOP327706:UOS327706 UYL327706:UYO327706 VIH327706:VIK327706 VSD327706:VSG327706 WBZ327706:WCC327706 WLV327706:WLY327706 WVR327706:WVU327706 J393242:O393242 JF393242:JI393242 TB393242:TE393242 ACX393242:ADA393242 AMT393242:AMW393242 AWP393242:AWS393242 BGL393242:BGO393242 BQH393242:BQK393242 CAD393242:CAG393242 CJZ393242:CKC393242 CTV393242:CTY393242 DDR393242:DDU393242 DNN393242:DNQ393242 DXJ393242:DXM393242 EHF393242:EHI393242 ERB393242:ERE393242 FAX393242:FBA393242 FKT393242:FKW393242 FUP393242:FUS393242 GEL393242:GEO393242 GOH393242:GOK393242 GYD393242:GYG393242 HHZ393242:HIC393242 HRV393242:HRY393242 IBR393242:IBU393242 ILN393242:ILQ393242 IVJ393242:IVM393242 JFF393242:JFI393242 JPB393242:JPE393242 JYX393242:JZA393242 KIT393242:KIW393242 KSP393242:KSS393242 LCL393242:LCO393242 LMH393242:LMK393242 LWD393242:LWG393242 MFZ393242:MGC393242 MPV393242:MPY393242 MZR393242:MZU393242 NJN393242:NJQ393242 NTJ393242:NTM393242 ODF393242:ODI393242 ONB393242:ONE393242 OWX393242:OXA393242 PGT393242:PGW393242 PQP393242:PQS393242 QAL393242:QAO393242 QKH393242:QKK393242 QUD393242:QUG393242 RDZ393242:REC393242 RNV393242:RNY393242 RXR393242:RXU393242 SHN393242:SHQ393242 SRJ393242:SRM393242 TBF393242:TBI393242 TLB393242:TLE393242 TUX393242:TVA393242 UET393242:UEW393242 UOP393242:UOS393242 UYL393242:UYO393242 VIH393242:VIK393242 VSD393242:VSG393242 WBZ393242:WCC393242 WLV393242:WLY393242 WVR393242:WVU393242 J458778:O458778 JF458778:JI458778 TB458778:TE458778 ACX458778:ADA458778 AMT458778:AMW458778 AWP458778:AWS458778 BGL458778:BGO458778 BQH458778:BQK458778 CAD458778:CAG458778 CJZ458778:CKC458778 CTV458778:CTY458778 DDR458778:DDU458778 DNN458778:DNQ458778 DXJ458778:DXM458778 EHF458778:EHI458778 ERB458778:ERE458778 FAX458778:FBA458778 FKT458778:FKW458778 FUP458778:FUS458778 GEL458778:GEO458778 GOH458778:GOK458778 GYD458778:GYG458778 HHZ458778:HIC458778 HRV458778:HRY458778 IBR458778:IBU458778 ILN458778:ILQ458778 IVJ458778:IVM458778 JFF458778:JFI458778 JPB458778:JPE458778 JYX458778:JZA458778 KIT458778:KIW458778 KSP458778:KSS458778 LCL458778:LCO458778 LMH458778:LMK458778 LWD458778:LWG458778 MFZ458778:MGC458778 MPV458778:MPY458778 MZR458778:MZU458778 NJN458778:NJQ458778 NTJ458778:NTM458778 ODF458778:ODI458778 ONB458778:ONE458778 OWX458778:OXA458778 PGT458778:PGW458778 PQP458778:PQS458778 QAL458778:QAO458778 QKH458778:QKK458778 QUD458778:QUG458778 RDZ458778:REC458778 RNV458778:RNY458778 RXR458778:RXU458778 SHN458778:SHQ458778 SRJ458778:SRM458778 TBF458778:TBI458778 TLB458778:TLE458778 TUX458778:TVA458778 UET458778:UEW458778 UOP458778:UOS458778 UYL458778:UYO458778 VIH458778:VIK458778 VSD458778:VSG458778 WBZ458778:WCC458778 WLV458778:WLY458778 WVR458778:WVU458778 J524314:O524314 JF524314:JI524314 TB524314:TE524314 ACX524314:ADA524314 AMT524314:AMW524314 AWP524314:AWS524314 BGL524314:BGO524314 BQH524314:BQK524314 CAD524314:CAG524314 CJZ524314:CKC524314 CTV524314:CTY524314 DDR524314:DDU524314 DNN524314:DNQ524314 DXJ524314:DXM524314 EHF524314:EHI524314 ERB524314:ERE524314 FAX524314:FBA524314 FKT524314:FKW524314 FUP524314:FUS524314 GEL524314:GEO524314 GOH524314:GOK524314 GYD524314:GYG524314 HHZ524314:HIC524314 HRV524314:HRY524314 IBR524314:IBU524314 ILN524314:ILQ524314 IVJ524314:IVM524314 JFF524314:JFI524314 JPB524314:JPE524314 JYX524314:JZA524314 KIT524314:KIW524314 KSP524314:KSS524314 LCL524314:LCO524314 LMH524314:LMK524314 LWD524314:LWG524314 MFZ524314:MGC524314 MPV524314:MPY524314 MZR524314:MZU524314 NJN524314:NJQ524314 NTJ524314:NTM524314 ODF524314:ODI524314 ONB524314:ONE524314 OWX524314:OXA524314 PGT524314:PGW524314 PQP524314:PQS524314 QAL524314:QAO524314 QKH524314:QKK524314 QUD524314:QUG524314 RDZ524314:REC524314 RNV524314:RNY524314 RXR524314:RXU524314 SHN524314:SHQ524314 SRJ524314:SRM524314 TBF524314:TBI524314 TLB524314:TLE524314 TUX524314:TVA524314 UET524314:UEW524314 UOP524314:UOS524314 UYL524314:UYO524314 VIH524314:VIK524314 VSD524314:VSG524314 WBZ524314:WCC524314 WLV524314:WLY524314 WVR524314:WVU524314 J589850:O589850 JF589850:JI589850 TB589850:TE589850 ACX589850:ADA589850 AMT589850:AMW589850 AWP589850:AWS589850 BGL589850:BGO589850 BQH589850:BQK589850 CAD589850:CAG589850 CJZ589850:CKC589850 CTV589850:CTY589850 DDR589850:DDU589850 DNN589850:DNQ589850 DXJ589850:DXM589850 EHF589850:EHI589850 ERB589850:ERE589850 FAX589850:FBA589850 FKT589850:FKW589850 FUP589850:FUS589850 GEL589850:GEO589850 GOH589850:GOK589850 GYD589850:GYG589850 HHZ589850:HIC589850 HRV589850:HRY589850 IBR589850:IBU589850 ILN589850:ILQ589850 IVJ589850:IVM589850 JFF589850:JFI589850 JPB589850:JPE589850 JYX589850:JZA589850 KIT589850:KIW589850 KSP589850:KSS589850 LCL589850:LCO589850 LMH589850:LMK589850 LWD589850:LWG589850 MFZ589850:MGC589850 MPV589850:MPY589850 MZR589850:MZU589850 NJN589850:NJQ589850 NTJ589850:NTM589850 ODF589850:ODI589850 ONB589850:ONE589850 OWX589850:OXA589850 PGT589850:PGW589850 PQP589850:PQS589850 QAL589850:QAO589850 QKH589850:QKK589850 QUD589850:QUG589850 RDZ589850:REC589850 RNV589850:RNY589850 RXR589850:RXU589850 SHN589850:SHQ589850 SRJ589850:SRM589850 TBF589850:TBI589850 TLB589850:TLE589850 TUX589850:TVA589850 UET589850:UEW589850 UOP589850:UOS589850 UYL589850:UYO589850 VIH589850:VIK589850 VSD589850:VSG589850 WBZ589850:WCC589850 WLV589850:WLY589850 WVR589850:WVU589850 J655386:O655386 JF655386:JI655386 TB655386:TE655386 ACX655386:ADA655386 AMT655386:AMW655386 AWP655386:AWS655386 BGL655386:BGO655386 BQH655386:BQK655386 CAD655386:CAG655386 CJZ655386:CKC655386 CTV655386:CTY655386 DDR655386:DDU655386 DNN655386:DNQ655386 DXJ655386:DXM655386 EHF655386:EHI655386 ERB655386:ERE655386 FAX655386:FBA655386 FKT655386:FKW655386 FUP655386:FUS655386 GEL655386:GEO655386 GOH655386:GOK655386 GYD655386:GYG655386 HHZ655386:HIC655386 HRV655386:HRY655386 IBR655386:IBU655386 ILN655386:ILQ655386 IVJ655386:IVM655386 JFF655386:JFI655386 JPB655386:JPE655386 JYX655386:JZA655386 KIT655386:KIW655386 KSP655386:KSS655386 LCL655386:LCO655386 LMH655386:LMK655386 LWD655386:LWG655386 MFZ655386:MGC655386 MPV655386:MPY655386 MZR655386:MZU655386 NJN655386:NJQ655386 NTJ655386:NTM655386 ODF655386:ODI655386 ONB655386:ONE655386 OWX655386:OXA655386 PGT655386:PGW655386 PQP655386:PQS655386 QAL655386:QAO655386 QKH655386:QKK655386 QUD655386:QUG655386 RDZ655386:REC655386 RNV655386:RNY655386 RXR655386:RXU655386 SHN655386:SHQ655386 SRJ655386:SRM655386 TBF655386:TBI655386 TLB655386:TLE655386 TUX655386:TVA655386 UET655386:UEW655386 UOP655386:UOS655386 UYL655386:UYO655386 VIH655386:VIK655386 VSD655386:VSG655386 WBZ655386:WCC655386 WLV655386:WLY655386 WVR655386:WVU655386 J720922:O720922 JF720922:JI720922 TB720922:TE720922 ACX720922:ADA720922 AMT720922:AMW720922 AWP720922:AWS720922 BGL720922:BGO720922 BQH720922:BQK720922 CAD720922:CAG720922 CJZ720922:CKC720922 CTV720922:CTY720922 DDR720922:DDU720922 DNN720922:DNQ720922 DXJ720922:DXM720922 EHF720922:EHI720922 ERB720922:ERE720922 FAX720922:FBA720922 FKT720922:FKW720922 FUP720922:FUS720922 GEL720922:GEO720922 GOH720922:GOK720922 GYD720922:GYG720922 HHZ720922:HIC720922 HRV720922:HRY720922 IBR720922:IBU720922 ILN720922:ILQ720922 IVJ720922:IVM720922 JFF720922:JFI720922 JPB720922:JPE720922 JYX720922:JZA720922 KIT720922:KIW720922 KSP720922:KSS720922 LCL720922:LCO720922 LMH720922:LMK720922 LWD720922:LWG720922 MFZ720922:MGC720922 MPV720922:MPY720922 MZR720922:MZU720922 NJN720922:NJQ720922 NTJ720922:NTM720922 ODF720922:ODI720922 ONB720922:ONE720922 OWX720922:OXA720922 PGT720922:PGW720922 PQP720922:PQS720922 QAL720922:QAO720922 QKH720922:QKK720922 QUD720922:QUG720922 RDZ720922:REC720922 RNV720922:RNY720922 RXR720922:RXU720922 SHN720922:SHQ720922 SRJ720922:SRM720922 TBF720922:TBI720922 TLB720922:TLE720922 TUX720922:TVA720922 UET720922:UEW720922 UOP720922:UOS720922 UYL720922:UYO720922 VIH720922:VIK720922 VSD720922:VSG720922 WBZ720922:WCC720922 WLV720922:WLY720922 WVR720922:WVU720922 J786458:O786458 JF786458:JI786458 TB786458:TE786458 ACX786458:ADA786458 AMT786458:AMW786458 AWP786458:AWS786458 BGL786458:BGO786458 BQH786458:BQK786458 CAD786458:CAG786458 CJZ786458:CKC786458 CTV786458:CTY786458 DDR786458:DDU786458 DNN786458:DNQ786458 DXJ786458:DXM786458 EHF786458:EHI786458 ERB786458:ERE786458 FAX786458:FBA786458 FKT786458:FKW786458 FUP786458:FUS786458 GEL786458:GEO786458 GOH786458:GOK786458 GYD786458:GYG786458 HHZ786458:HIC786458 HRV786458:HRY786458 IBR786458:IBU786458 ILN786458:ILQ786458 IVJ786458:IVM786458 JFF786458:JFI786458 JPB786458:JPE786458 JYX786458:JZA786458 KIT786458:KIW786458 KSP786458:KSS786458 LCL786458:LCO786458 LMH786458:LMK786458 LWD786458:LWG786458 MFZ786458:MGC786458 MPV786458:MPY786458 MZR786458:MZU786458 NJN786458:NJQ786458 NTJ786458:NTM786458 ODF786458:ODI786458 ONB786458:ONE786458 OWX786458:OXA786458 PGT786458:PGW786458 PQP786458:PQS786458 QAL786458:QAO786458 QKH786458:QKK786458 QUD786458:QUG786458 RDZ786458:REC786458 RNV786458:RNY786458 RXR786458:RXU786458 SHN786458:SHQ786458 SRJ786458:SRM786458 TBF786458:TBI786458 TLB786458:TLE786458 TUX786458:TVA786458 UET786458:UEW786458 UOP786458:UOS786458 UYL786458:UYO786458 VIH786458:VIK786458 VSD786458:VSG786458 WBZ786458:WCC786458 WLV786458:WLY786458 WVR786458:WVU786458 J851994:O851994 JF851994:JI851994 TB851994:TE851994 ACX851994:ADA851994 AMT851994:AMW851994 AWP851994:AWS851994 BGL851994:BGO851994 BQH851994:BQK851994 CAD851994:CAG851994 CJZ851994:CKC851994 CTV851994:CTY851994 DDR851994:DDU851994 DNN851994:DNQ851994 DXJ851994:DXM851994 EHF851994:EHI851994 ERB851994:ERE851994 FAX851994:FBA851994 FKT851994:FKW851994 FUP851994:FUS851994 GEL851994:GEO851994 GOH851994:GOK851994 GYD851994:GYG851994 HHZ851994:HIC851994 HRV851994:HRY851994 IBR851994:IBU851994 ILN851994:ILQ851994 IVJ851994:IVM851994 JFF851994:JFI851994 JPB851994:JPE851994 JYX851994:JZA851994 KIT851994:KIW851994 KSP851994:KSS851994 LCL851994:LCO851994 LMH851994:LMK851994 LWD851994:LWG851994 MFZ851994:MGC851994 MPV851994:MPY851994 MZR851994:MZU851994 NJN851994:NJQ851994 NTJ851994:NTM851994 ODF851994:ODI851994 ONB851994:ONE851994 OWX851994:OXA851994 PGT851994:PGW851994 PQP851994:PQS851994 QAL851994:QAO851994 QKH851994:QKK851994 QUD851994:QUG851994 RDZ851994:REC851994 RNV851994:RNY851994 RXR851994:RXU851994 SHN851994:SHQ851994 SRJ851994:SRM851994 TBF851994:TBI851994 TLB851994:TLE851994 TUX851994:TVA851994 UET851994:UEW851994 UOP851994:UOS851994 UYL851994:UYO851994 VIH851994:VIK851994 VSD851994:VSG851994 WBZ851994:WCC851994 WLV851994:WLY851994 WVR851994:WVU851994 J917530:O917530 JF917530:JI917530 TB917530:TE917530 ACX917530:ADA917530 AMT917530:AMW917530 AWP917530:AWS917530 BGL917530:BGO917530 BQH917530:BQK917530 CAD917530:CAG917530 CJZ917530:CKC917530 CTV917530:CTY917530 DDR917530:DDU917530 DNN917530:DNQ917530 DXJ917530:DXM917530 EHF917530:EHI917530 ERB917530:ERE917530 FAX917530:FBA917530 FKT917530:FKW917530 FUP917530:FUS917530 GEL917530:GEO917530 GOH917530:GOK917530 GYD917530:GYG917530 HHZ917530:HIC917530 HRV917530:HRY917530 IBR917530:IBU917530 ILN917530:ILQ917530 IVJ917530:IVM917530 JFF917530:JFI917530 JPB917530:JPE917530 JYX917530:JZA917530 KIT917530:KIW917530 KSP917530:KSS917530 LCL917530:LCO917530 LMH917530:LMK917530 LWD917530:LWG917530 MFZ917530:MGC917530 MPV917530:MPY917530 MZR917530:MZU917530 NJN917530:NJQ917530 NTJ917530:NTM917530 ODF917530:ODI917530 ONB917530:ONE917530 OWX917530:OXA917530 PGT917530:PGW917530 PQP917530:PQS917530 QAL917530:QAO917530 QKH917530:QKK917530 QUD917530:QUG917530 RDZ917530:REC917530 RNV917530:RNY917530 RXR917530:RXU917530 SHN917530:SHQ917530 SRJ917530:SRM917530 TBF917530:TBI917530 TLB917530:TLE917530 TUX917530:TVA917530 UET917530:UEW917530 UOP917530:UOS917530 UYL917530:UYO917530 VIH917530:VIK917530 VSD917530:VSG917530 WBZ917530:WCC917530 WLV917530:WLY917530 WVR917530:WVU917530 J983066:O983066 JF983066:JI983066 TB983066:TE983066 ACX983066:ADA983066 AMT983066:AMW983066 AWP983066:AWS983066 BGL983066:BGO983066 BQH983066:BQK983066 CAD983066:CAG983066 CJZ983066:CKC983066 CTV983066:CTY983066 DDR983066:DDU983066 DNN983066:DNQ983066 DXJ983066:DXM983066 EHF983066:EHI983066 ERB983066:ERE983066 FAX983066:FBA983066 FKT983066:FKW983066 FUP983066:FUS983066 GEL983066:GEO983066 GOH983066:GOK983066 GYD983066:GYG983066 HHZ983066:HIC983066 HRV983066:HRY983066 IBR983066:IBU983066 ILN983066:ILQ983066 IVJ983066:IVM983066 JFF983066:JFI983066 JPB983066:JPE983066 JYX983066:JZA983066 KIT983066:KIW983066 KSP983066:KSS983066 LCL983066:LCO983066 LMH983066:LMK983066 LWD983066:LWG983066 MFZ983066:MGC983066 MPV983066:MPY983066 MZR983066:MZU983066 NJN983066:NJQ983066 NTJ983066:NTM983066 ODF983066:ODI983066 ONB983066:ONE983066 OWX983066:OXA983066 PGT983066:PGW983066 PQP983066:PQS983066 QAL983066:QAO983066 QKH983066:QKK983066 QUD983066:QUG983066 RDZ983066:REC983066 RNV983066:RNY983066 RXR983066:RXU983066 SHN983066:SHQ983066 SRJ983066:SRM983066 TBF983066:TBI983066 TLB983066:TLE983066 TUX983066:TVA983066 UET983066:UEW983066 UOP983066:UOS983066 UYL983066:UYO983066 VIH983066:VIK983066 VSD983066:VSG983066 WBZ983066:WCC983066 WLV983066:WLY983066 WVR983066:WVU983066 TB18:TE18 J65555:O65555 JF65555:JI65555 TB65555:TE65555 ACX65555:ADA65555 AMT65555:AMW65555 AWP65555:AWS65555 BGL65555:BGO65555 BQH65555:BQK65555 CAD65555:CAG65555 CJZ65555:CKC65555 CTV65555:CTY65555 DDR65555:DDU65555 DNN65555:DNQ65555 DXJ65555:DXM65555 EHF65555:EHI65555 ERB65555:ERE65555 FAX65555:FBA65555 FKT65555:FKW65555 FUP65555:FUS65555 GEL65555:GEO65555 GOH65555:GOK65555 GYD65555:GYG65555 HHZ65555:HIC65555 HRV65555:HRY65555 IBR65555:IBU65555 ILN65555:ILQ65555 IVJ65555:IVM65555 JFF65555:JFI65555 JPB65555:JPE65555 JYX65555:JZA65555 KIT65555:KIW65555 KSP65555:KSS65555 LCL65555:LCO65555 LMH65555:LMK65555 LWD65555:LWG65555 MFZ65555:MGC65555 MPV65555:MPY65555 MZR65555:MZU65555 NJN65555:NJQ65555 NTJ65555:NTM65555 ODF65555:ODI65555 ONB65555:ONE65555 OWX65555:OXA65555 PGT65555:PGW65555 PQP65555:PQS65555 QAL65555:QAO65555 QKH65555:QKK65555 QUD65555:QUG65555 RDZ65555:REC65555 RNV65555:RNY65555 RXR65555:RXU65555 SHN65555:SHQ65555 SRJ65555:SRM65555 TBF65555:TBI65555 TLB65555:TLE65555 TUX65555:TVA65555 UET65555:UEW65555 UOP65555:UOS65555 UYL65555:UYO65555 VIH65555:VIK65555 VSD65555:VSG65555 WBZ65555:WCC65555 WLV65555:WLY65555 WVR65555:WVU65555 J131091:O131091 JF131091:JI131091 TB131091:TE131091 ACX131091:ADA131091 AMT131091:AMW131091 AWP131091:AWS131091 BGL131091:BGO131091 BQH131091:BQK131091 CAD131091:CAG131091 CJZ131091:CKC131091 CTV131091:CTY131091 DDR131091:DDU131091 DNN131091:DNQ131091 DXJ131091:DXM131091 EHF131091:EHI131091 ERB131091:ERE131091 FAX131091:FBA131091 FKT131091:FKW131091 FUP131091:FUS131091 GEL131091:GEO131091 GOH131091:GOK131091 GYD131091:GYG131091 HHZ131091:HIC131091 HRV131091:HRY131091 IBR131091:IBU131091 ILN131091:ILQ131091 IVJ131091:IVM131091 JFF131091:JFI131091 JPB131091:JPE131091 JYX131091:JZA131091 KIT131091:KIW131091 KSP131091:KSS131091 LCL131091:LCO131091 LMH131091:LMK131091 LWD131091:LWG131091 MFZ131091:MGC131091 MPV131091:MPY131091 MZR131091:MZU131091 NJN131091:NJQ131091 NTJ131091:NTM131091 ODF131091:ODI131091 ONB131091:ONE131091 OWX131091:OXA131091 PGT131091:PGW131091 PQP131091:PQS131091 QAL131091:QAO131091 QKH131091:QKK131091 QUD131091:QUG131091 RDZ131091:REC131091 RNV131091:RNY131091 RXR131091:RXU131091 SHN131091:SHQ131091 SRJ131091:SRM131091 TBF131091:TBI131091 TLB131091:TLE131091 TUX131091:TVA131091 UET131091:UEW131091 UOP131091:UOS131091 UYL131091:UYO131091 VIH131091:VIK131091 VSD131091:VSG131091 WBZ131091:WCC131091 WLV131091:WLY131091 WVR131091:WVU131091 J196627:O196627 JF196627:JI196627 TB196627:TE196627 ACX196627:ADA196627 AMT196627:AMW196627 AWP196627:AWS196627 BGL196627:BGO196627 BQH196627:BQK196627 CAD196627:CAG196627 CJZ196627:CKC196627 CTV196627:CTY196627 DDR196627:DDU196627 DNN196627:DNQ196627 DXJ196627:DXM196627 EHF196627:EHI196627 ERB196627:ERE196627 FAX196627:FBA196627 FKT196627:FKW196627 FUP196627:FUS196627 GEL196627:GEO196627 GOH196627:GOK196627 GYD196627:GYG196627 HHZ196627:HIC196627 HRV196627:HRY196627 IBR196627:IBU196627 ILN196627:ILQ196627 IVJ196627:IVM196627 JFF196627:JFI196627 JPB196627:JPE196627 JYX196627:JZA196627 KIT196627:KIW196627 KSP196627:KSS196627 LCL196627:LCO196627 LMH196627:LMK196627 LWD196627:LWG196627 MFZ196627:MGC196627 MPV196627:MPY196627 MZR196627:MZU196627 NJN196627:NJQ196627 NTJ196627:NTM196627 ODF196627:ODI196627 ONB196627:ONE196627 OWX196627:OXA196627 PGT196627:PGW196627 PQP196627:PQS196627 QAL196627:QAO196627 QKH196627:QKK196627 QUD196627:QUG196627 RDZ196627:REC196627 RNV196627:RNY196627 RXR196627:RXU196627 SHN196627:SHQ196627 SRJ196627:SRM196627 TBF196627:TBI196627 TLB196627:TLE196627 TUX196627:TVA196627 UET196627:UEW196627 UOP196627:UOS196627 UYL196627:UYO196627 VIH196627:VIK196627 VSD196627:VSG196627 WBZ196627:WCC196627 WLV196627:WLY196627 WVR196627:WVU196627 J262163:O262163 JF262163:JI262163 TB262163:TE262163 ACX262163:ADA262163 AMT262163:AMW262163 AWP262163:AWS262163 BGL262163:BGO262163 BQH262163:BQK262163 CAD262163:CAG262163 CJZ262163:CKC262163 CTV262163:CTY262163 DDR262163:DDU262163 DNN262163:DNQ262163 DXJ262163:DXM262163 EHF262163:EHI262163 ERB262163:ERE262163 FAX262163:FBA262163 FKT262163:FKW262163 FUP262163:FUS262163 GEL262163:GEO262163 GOH262163:GOK262163 GYD262163:GYG262163 HHZ262163:HIC262163 HRV262163:HRY262163 IBR262163:IBU262163 ILN262163:ILQ262163 IVJ262163:IVM262163 JFF262163:JFI262163 JPB262163:JPE262163 JYX262163:JZA262163 KIT262163:KIW262163 KSP262163:KSS262163 LCL262163:LCO262163 LMH262163:LMK262163 LWD262163:LWG262163 MFZ262163:MGC262163 MPV262163:MPY262163 MZR262163:MZU262163 NJN262163:NJQ262163 NTJ262163:NTM262163 ODF262163:ODI262163 ONB262163:ONE262163 OWX262163:OXA262163 PGT262163:PGW262163 PQP262163:PQS262163 QAL262163:QAO262163 QKH262163:QKK262163 QUD262163:QUG262163 RDZ262163:REC262163 RNV262163:RNY262163 RXR262163:RXU262163 SHN262163:SHQ262163 SRJ262163:SRM262163 TBF262163:TBI262163 TLB262163:TLE262163 TUX262163:TVA262163 UET262163:UEW262163 UOP262163:UOS262163 UYL262163:UYO262163 VIH262163:VIK262163 VSD262163:VSG262163 WBZ262163:WCC262163 WLV262163:WLY262163 WVR262163:WVU262163 J327699:O327699 JF327699:JI327699 TB327699:TE327699 ACX327699:ADA327699 AMT327699:AMW327699 AWP327699:AWS327699 BGL327699:BGO327699 BQH327699:BQK327699 CAD327699:CAG327699 CJZ327699:CKC327699 CTV327699:CTY327699 DDR327699:DDU327699 DNN327699:DNQ327699 DXJ327699:DXM327699 EHF327699:EHI327699 ERB327699:ERE327699 FAX327699:FBA327699 FKT327699:FKW327699 FUP327699:FUS327699 GEL327699:GEO327699 GOH327699:GOK327699 GYD327699:GYG327699 HHZ327699:HIC327699 HRV327699:HRY327699 IBR327699:IBU327699 ILN327699:ILQ327699 IVJ327699:IVM327699 JFF327699:JFI327699 JPB327699:JPE327699 JYX327699:JZA327699 KIT327699:KIW327699 KSP327699:KSS327699 LCL327699:LCO327699 LMH327699:LMK327699 LWD327699:LWG327699 MFZ327699:MGC327699 MPV327699:MPY327699 MZR327699:MZU327699 NJN327699:NJQ327699 NTJ327699:NTM327699 ODF327699:ODI327699 ONB327699:ONE327699 OWX327699:OXA327699 PGT327699:PGW327699 PQP327699:PQS327699 QAL327699:QAO327699 QKH327699:QKK327699 QUD327699:QUG327699 RDZ327699:REC327699 RNV327699:RNY327699 RXR327699:RXU327699 SHN327699:SHQ327699 SRJ327699:SRM327699 TBF327699:TBI327699 TLB327699:TLE327699 TUX327699:TVA327699 UET327699:UEW327699 UOP327699:UOS327699 UYL327699:UYO327699 VIH327699:VIK327699 VSD327699:VSG327699 WBZ327699:WCC327699 WLV327699:WLY327699 WVR327699:WVU327699 J393235:O393235 JF393235:JI393235 TB393235:TE393235 ACX393235:ADA393235 AMT393235:AMW393235 AWP393235:AWS393235 BGL393235:BGO393235 BQH393235:BQK393235 CAD393235:CAG393235 CJZ393235:CKC393235 CTV393235:CTY393235 DDR393235:DDU393235 DNN393235:DNQ393235 DXJ393235:DXM393235 EHF393235:EHI393235 ERB393235:ERE393235 FAX393235:FBA393235 FKT393235:FKW393235 FUP393235:FUS393235 GEL393235:GEO393235 GOH393235:GOK393235 GYD393235:GYG393235 HHZ393235:HIC393235 HRV393235:HRY393235 IBR393235:IBU393235 ILN393235:ILQ393235 IVJ393235:IVM393235 JFF393235:JFI393235 JPB393235:JPE393235 JYX393235:JZA393235 KIT393235:KIW393235 KSP393235:KSS393235 LCL393235:LCO393235 LMH393235:LMK393235 LWD393235:LWG393235 MFZ393235:MGC393235 MPV393235:MPY393235 MZR393235:MZU393235 NJN393235:NJQ393235 NTJ393235:NTM393235 ODF393235:ODI393235 ONB393235:ONE393235 OWX393235:OXA393235 PGT393235:PGW393235 PQP393235:PQS393235 QAL393235:QAO393235 QKH393235:QKK393235 QUD393235:QUG393235 RDZ393235:REC393235 RNV393235:RNY393235 RXR393235:RXU393235 SHN393235:SHQ393235 SRJ393235:SRM393235 TBF393235:TBI393235 TLB393235:TLE393235 TUX393235:TVA393235 UET393235:UEW393235 UOP393235:UOS393235 UYL393235:UYO393235 VIH393235:VIK393235 VSD393235:VSG393235 WBZ393235:WCC393235 WLV393235:WLY393235 WVR393235:WVU393235 J458771:O458771 JF458771:JI458771 TB458771:TE458771 ACX458771:ADA458771 AMT458771:AMW458771 AWP458771:AWS458771 BGL458771:BGO458771 BQH458771:BQK458771 CAD458771:CAG458771 CJZ458771:CKC458771 CTV458771:CTY458771 DDR458771:DDU458771 DNN458771:DNQ458771 DXJ458771:DXM458771 EHF458771:EHI458771 ERB458771:ERE458771 FAX458771:FBA458771 FKT458771:FKW458771 FUP458771:FUS458771 GEL458771:GEO458771 GOH458771:GOK458771 GYD458771:GYG458771 HHZ458771:HIC458771 HRV458771:HRY458771 IBR458771:IBU458771 ILN458771:ILQ458771 IVJ458771:IVM458771 JFF458771:JFI458771 JPB458771:JPE458771 JYX458771:JZA458771 KIT458771:KIW458771 KSP458771:KSS458771 LCL458771:LCO458771 LMH458771:LMK458771 LWD458771:LWG458771 MFZ458771:MGC458771 MPV458771:MPY458771 MZR458771:MZU458771 NJN458771:NJQ458771 NTJ458771:NTM458771 ODF458771:ODI458771 ONB458771:ONE458771 OWX458771:OXA458771 PGT458771:PGW458771 PQP458771:PQS458771 QAL458771:QAO458771 QKH458771:QKK458771 QUD458771:QUG458771 RDZ458771:REC458771 RNV458771:RNY458771 RXR458771:RXU458771 SHN458771:SHQ458771 SRJ458771:SRM458771 TBF458771:TBI458771 TLB458771:TLE458771 TUX458771:TVA458771 UET458771:UEW458771 UOP458771:UOS458771 UYL458771:UYO458771 VIH458771:VIK458771 VSD458771:VSG458771 WBZ458771:WCC458771 WLV458771:WLY458771 WVR458771:WVU458771 J524307:O524307 JF524307:JI524307 TB524307:TE524307 ACX524307:ADA524307 AMT524307:AMW524307 AWP524307:AWS524307 BGL524307:BGO524307 BQH524307:BQK524307 CAD524307:CAG524307 CJZ524307:CKC524307 CTV524307:CTY524307 DDR524307:DDU524307 DNN524307:DNQ524307 DXJ524307:DXM524307 EHF524307:EHI524307 ERB524307:ERE524307 FAX524307:FBA524307 FKT524307:FKW524307 FUP524307:FUS524307 GEL524307:GEO524307 GOH524307:GOK524307 GYD524307:GYG524307 HHZ524307:HIC524307 HRV524307:HRY524307 IBR524307:IBU524307 ILN524307:ILQ524307 IVJ524307:IVM524307 JFF524307:JFI524307 JPB524307:JPE524307 JYX524307:JZA524307 KIT524307:KIW524307 KSP524307:KSS524307 LCL524307:LCO524307 LMH524307:LMK524307 LWD524307:LWG524307 MFZ524307:MGC524307 MPV524307:MPY524307 MZR524307:MZU524307 NJN524307:NJQ524307 NTJ524307:NTM524307 ODF524307:ODI524307 ONB524307:ONE524307 OWX524307:OXA524307 PGT524307:PGW524307 PQP524307:PQS524307 QAL524307:QAO524307 QKH524307:QKK524307 QUD524307:QUG524307 RDZ524307:REC524307 RNV524307:RNY524307 RXR524307:RXU524307 SHN524307:SHQ524307 SRJ524307:SRM524307 TBF524307:TBI524307 TLB524307:TLE524307 TUX524307:TVA524307 UET524307:UEW524307 UOP524307:UOS524307 UYL524307:UYO524307 VIH524307:VIK524307 VSD524307:VSG524307 WBZ524307:WCC524307 WLV524307:WLY524307 WVR524307:WVU524307 J589843:O589843 JF589843:JI589843 TB589843:TE589843 ACX589843:ADA589843 AMT589843:AMW589843 AWP589843:AWS589843 BGL589843:BGO589843 BQH589843:BQK589843 CAD589843:CAG589843 CJZ589843:CKC589843 CTV589843:CTY589843 DDR589843:DDU589843 DNN589843:DNQ589843 DXJ589843:DXM589843 EHF589843:EHI589843 ERB589843:ERE589843 FAX589843:FBA589843 FKT589843:FKW589843 FUP589843:FUS589843 GEL589843:GEO589843 GOH589843:GOK589843 GYD589843:GYG589843 HHZ589843:HIC589843 HRV589843:HRY589843 IBR589843:IBU589843 ILN589843:ILQ589843 IVJ589843:IVM589843 JFF589843:JFI589843 JPB589843:JPE589843 JYX589843:JZA589843 KIT589843:KIW589843 KSP589843:KSS589843 LCL589843:LCO589843 LMH589843:LMK589843 LWD589843:LWG589843 MFZ589843:MGC589843 MPV589843:MPY589843 MZR589843:MZU589843 NJN589843:NJQ589843 NTJ589843:NTM589843 ODF589843:ODI589843 ONB589843:ONE589843 OWX589843:OXA589843 PGT589843:PGW589843 PQP589843:PQS589843 QAL589843:QAO589843 QKH589843:QKK589843 QUD589843:QUG589843 RDZ589843:REC589843 RNV589843:RNY589843 RXR589843:RXU589843 SHN589843:SHQ589843 SRJ589843:SRM589843 TBF589843:TBI589843 TLB589843:TLE589843 TUX589843:TVA589843 UET589843:UEW589843 UOP589843:UOS589843 UYL589843:UYO589843 VIH589843:VIK589843 VSD589843:VSG589843 WBZ589843:WCC589843 WLV589843:WLY589843 WVR589843:WVU589843 J655379:O655379 JF655379:JI655379 TB655379:TE655379 ACX655379:ADA655379 AMT655379:AMW655379 AWP655379:AWS655379 BGL655379:BGO655379 BQH655379:BQK655379 CAD655379:CAG655379 CJZ655379:CKC655379 CTV655379:CTY655379 DDR655379:DDU655379 DNN655379:DNQ655379 DXJ655379:DXM655379 EHF655379:EHI655379 ERB655379:ERE655379 FAX655379:FBA655379 FKT655379:FKW655379 FUP655379:FUS655379 GEL655379:GEO655379 GOH655379:GOK655379 GYD655379:GYG655379 HHZ655379:HIC655379 HRV655379:HRY655379 IBR655379:IBU655379 ILN655379:ILQ655379 IVJ655379:IVM655379 JFF655379:JFI655379 JPB655379:JPE655379 JYX655379:JZA655379 KIT655379:KIW655379 KSP655379:KSS655379 LCL655379:LCO655379 LMH655379:LMK655379 LWD655379:LWG655379 MFZ655379:MGC655379 MPV655379:MPY655379 MZR655379:MZU655379 NJN655379:NJQ655379 NTJ655379:NTM655379 ODF655379:ODI655379 ONB655379:ONE655379 OWX655379:OXA655379 PGT655379:PGW655379 PQP655379:PQS655379 QAL655379:QAO655379 QKH655379:QKK655379 QUD655379:QUG655379 RDZ655379:REC655379 RNV655379:RNY655379 RXR655379:RXU655379 SHN655379:SHQ655379 SRJ655379:SRM655379 TBF655379:TBI655379 TLB655379:TLE655379 TUX655379:TVA655379 UET655379:UEW655379 UOP655379:UOS655379 UYL655379:UYO655379 VIH655379:VIK655379 VSD655379:VSG655379 WBZ655379:WCC655379 WLV655379:WLY655379 WVR655379:WVU655379 J720915:O720915 JF720915:JI720915 TB720915:TE720915 ACX720915:ADA720915 AMT720915:AMW720915 AWP720915:AWS720915 BGL720915:BGO720915 BQH720915:BQK720915 CAD720915:CAG720915 CJZ720915:CKC720915 CTV720915:CTY720915 DDR720915:DDU720915 DNN720915:DNQ720915 DXJ720915:DXM720915 EHF720915:EHI720915 ERB720915:ERE720915 FAX720915:FBA720915 FKT720915:FKW720915 FUP720915:FUS720915 GEL720915:GEO720915 GOH720915:GOK720915 GYD720915:GYG720915 HHZ720915:HIC720915 HRV720915:HRY720915 IBR720915:IBU720915 ILN720915:ILQ720915 IVJ720915:IVM720915 JFF720915:JFI720915 JPB720915:JPE720915 JYX720915:JZA720915 KIT720915:KIW720915 KSP720915:KSS720915 LCL720915:LCO720915 LMH720915:LMK720915 LWD720915:LWG720915 MFZ720915:MGC720915 MPV720915:MPY720915 MZR720915:MZU720915 NJN720915:NJQ720915 NTJ720915:NTM720915 ODF720915:ODI720915 ONB720915:ONE720915 OWX720915:OXA720915 PGT720915:PGW720915 PQP720915:PQS720915 QAL720915:QAO720915 QKH720915:QKK720915 QUD720915:QUG720915 RDZ720915:REC720915 RNV720915:RNY720915 RXR720915:RXU720915 SHN720915:SHQ720915 SRJ720915:SRM720915 TBF720915:TBI720915 TLB720915:TLE720915 TUX720915:TVA720915 UET720915:UEW720915 UOP720915:UOS720915 UYL720915:UYO720915 VIH720915:VIK720915 VSD720915:VSG720915 WBZ720915:WCC720915 WLV720915:WLY720915 WVR720915:WVU720915 J786451:O786451 JF786451:JI786451 TB786451:TE786451 ACX786451:ADA786451 AMT786451:AMW786451 AWP786451:AWS786451 BGL786451:BGO786451 BQH786451:BQK786451 CAD786451:CAG786451 CJZ786451:CKC786451 CTV786451:CTY786451 DDR786451:DDU786451 DNN786451:DNQ786451 DXJ786451:DXM786451 EHF786451:EHI786451 ERB786451:ERE786451 FAX786451:FBA786451 FKT786451:FKW786451 FUP786451:FUS786451 GEL786451:GEO786451 GOH786451:GOK786451 GYD786451:GYG786451 HHZ786451:HIC786451 HRV786451:HRY786451 IBR786451:IBU786451 ILN786451:ILQ786451 IVJ786451:IVM786451 JFF786451:JFI786451 JPB786451:JPE786451 JYX786451:JZA786451 KIT786451:KIW786451 KSP786451:KSS786451 LCL786451:LCO786451 LMH786451:LMK786451 LWD786451:LWG786451 MFZ786451:MGC786451 MPV786451:MPY786451 MZR786451:MZU786451 NJN786451:NJQ786451 NTJ786451:NTM786451 ODF786451:ODI786451 ONB786451:ONE786451 OWX786451:OXA786451 PGT786451:PGW786451 PQP786451:PQS786451 QAL786451:QAO786451 QKH786451:QKK786451 QUD786451:QUG786451 RDZ786451:REC786451 RNV786451:RNY786451 RXR786451:RXU786451 SHN786451:SHQ786451 SRJ786451:SRM786451 TBF786451:TBI786451 TLB786451:TLE786451 TUX786451:TVA786451 UET786451:UEW786451 UOP786451:UOS786451 UYL786451:UYO786451 VIH786451:VIK786451 VSD786451:VSG786451 WBZ786451:WCC786451 WLV786451:WLY786451 WVR786451:WVU786451 J851987:O851987 JF851987:JI851987 TB851987:TE851987 ACX851987:ADA851987 AMT851987:AMW851987 AWP851987:AWS851987 BGL851987:BGO851987 BQH851987:BQK851987 CAD851987:CAG851987 CJZ851987:CKC851987 CTV851987:CTY851987 DDR851987:DDU851987 DNN851987:DNQ851987 DXJ851987:DXM851987 EHF851987:EHI851987 ERB851987:ERE851987 FAX851987:FBA851987 FKT851987:FKW851987 FUP851987:FUS851987 GEL851987:GEO851987 GOH851987:GOK851987 GYD851987:GYG851987 HHZ851987:HIC851987 HRV851987:HRY851987 IBR851987:IBU851987 ILN851987:ILQ851987 IVJ851987:IVM851987 JFF851987:JFI851987 JPB851987:JPE851987 JYX851987:JZA851987 KIT851987:KIW851987 KSP851987:KSS851987 LCL851987:LCO851987 LMH851987:LMK851987 LWD851987:LWG851987 MFZ851987:MGC851987 MPV851987:MPY851987 MZR851987:MZU851987 NJN851987:NJQ851987 NTJ851987:NTM851987 ODF851987:ODI851987 ONB851987:ONE851987 OWX851987:OXA851987 PGT851987:PGW851987 PQP851987:PQS851987 QAL851987:QAO851987 QKH851987:QKK851987 QUD851987:QUG851987 RDZ851987:REC851987 RNV851987:RNY851987 RXR851987:RXU851987 SHN851987:SHQ851987 SRJ851987:SRM851987 TBF851987:TBI851987 TLB851987:TLE851987 TUX851987:TVA851987 UET851987:UEW851987 UOP851987:UOS851987 UYL851987:UYO851987 VIH851987:VIK851987 VSD851987:VSG851987 WBZ851987:WCC851987 WLV851987:WLY851987 WVR851987:WVU851987 J917523:O917523 JF917523:JI917523 TB917523:TE917523 ACX917523:ADA917523 AMT917523:AMW917523 AWP917523:AWS917523 BGL917523:BGO917523 BQH917523:BQK917523 CAD917523:CAG917523 CJZ917523:CKC917523 CTV917523:CTY917523 DDR917523:DDU917523 DNN917523:DNQ917523 DXJ917523:DXM917523 EHF917523:EHI917523 ERB917523:ERE917523 FAX917523:FBA917523 FKT917523:FKW917523 FUP917523:FUS917523 GEL917523:GEO917523 GOH917523:GOK917523 GYD917523:GYG917523 HHZ917523:HIC917523 HRV917523:HRY917523 IBR917523:IBU917523 ILN917523:ILQ917523 IVJ917523:IVM917523 JFF917523:JFI917523 JPB917523:JPE917523 JYX917523:JZA917523 KIT917523:KIW917523 KSP917523:KSS917523 LCL917523:LCO917523 LMH917523:LMK917523 LWD917523:LWG917523 MFZ917523:MGC917523 MPV917523:MPY917523 MZR917523:MZU917523 NJN917523:NJQ917523 NTJ917523:NTM917523 ODF917523:ODI917523 ONB917523:ONE917523 OWX917523:OXA917523 PGT917523:PGW917523 PQP917523:PQS917523 QAL917523:QAO917523 QKH917523:QKK917523 QUD917523:QUG917523 RDZ917523:REC917523 RNV917523:RNY917523 RXR917523:RXU917523 SHN917523:SHQ917523 SRJ917523:SRM917523 TBF917523:TBI917523 TLB917523:TLE917523 TUX917523:TVA917523 UET917523:UEW917523 UOP917523:UOS917523 UYL917523:UYO917523 VIH917523:VIK917523 VSD917523:VSG917523 WBZ917523:WCC917523 WLV917523:WLY917523 WVR917523:WVU917523 J983059:O983059 JF983059:JI983059 TB983059:TE983059 ACX983059:ADA983059 AMT983059:AMW983059 AWP983059:AWS983059 BGL983059:BGO983059 BQH983059:BQK983059 CAD983059:CAG983059 CJZ983059:CKC983059 CTV983059:CTY983059 DDR983059:DDU983059 DNN983059:DNQ983059 DXJ983059:DXM983059 EHF983059:EHI983059 ERB983059:ERE983059 FAX983059:FBA983059 FKT983059:FKW983059 FUP983059:FUS983059 GEL983059:GEO983059 GOH983059:GOK983059 GYD983059:GYG983059 HHZ983059:HIC983059 HRV983059:HRY983059 IBR983059:IBU983059 ILN983059:ILQ983059 IVJ983059:IVM983059 JFF983059:JFI983059 JPB983059:JPE983059 JYX983059:JZA983059 KIT983059:KIW983059 KSP983059:KSS983059 LCL983059:LCO983059 LMH983059:LMK983059 LWD983059:LWG983059 MFZ983059:MGC983059 MPV983059:MPY983059 MZR983059:MZU983059 NJN983059:NJQ983059 NTJ983059:NTM983059 ODF983059:ODI983059 ONB983059:ONE983059 OWX983059:OXA983059 PGT983059:PGW983059 PQP983059:PQS983059 QAL983059:QAO983059 QKH983059:QKK983059 QUD983059:QUG983059 RDZ983059:REC983059 RNV983059:RNY983059 RXR983059:RXU983059 SHN983059:SHQ983059 SRJ983059:SRM983059 TBF983059:TBI983059 TLB983059:TLE983059 TUX983059:TVA983059 UET983059:UEW983059 UOP983059:UOS983059 UYL983059:UYO983059 VIH983059:VIK983059 VSD983059:VSG983059 WBZ983059:WCC983059 WLV983059:WLY983059 WVR983059:WVU983059 ACX18:ADA18 J65557:O65557 JF65557:JI65557 TB65557:TE65557 ACX65557:ADA65557 AMT65557:AMW65557 AWP65557:AWS65557 BGL65557:BGO65557 BQH65557:BQK65557 CAD65557:CAG65557 CJZ65557:CKC65557 CTV65557:CTY65557 DDR65557:DDU65557 DNN65557:DNQ65557 DXJ65557:DXM65557 EHF65557:EHI65557 ERB65557:ERE65557 FAX65557:FBA65557 FKT65557:FKW65557 FUP65557:FUS65557 GEL65557:GEO65557 GOH65557:GOK65557 GYD65557:GYG65557 HHZ65557:HIC65557 HRV65557:HRY65557 IBR65557:IBU65557 ILN65557:ILQ65557 IVJ65557:IVM65557 JFF65557:JFI65557 JPB65557:JPE65557 JYX65557:JZA65557 KIT65557:KIW65557 KSP65557:KSS65557 LCL65557:LCO65557 LMH65557:LMK65557 LWD65557:LWG65557 MFZ65557:MGC65557 MPV65557:MPY65557 MZR65557:MZU65557 NJN65557:NJQ65557 NTJ65557:NTM65557 ODF65557:ODI65557 ONB65557:ONE65557 OWX65557:OXA65557 PGT65557:PGW65557 PQP65557:PQS65557 QAL65557:QAO65557 QKH65557:QKK65557 QUD65557:QUG65557 RDZ65557:REC65557 RNV65557:RNY65557 RXR65557:RXU65557 SHN65557:SHQ65557 SRJ65557:SRM65557 TBF65557:TBI65557 TLB65557:TLE65557 TUX65557:TVA65557 UET65557:UEW65557 UOP65557:UOS65557 UYL65557:UYO65557 VIH65557:VIK65557 VSD65557:VSG65557 WBZ65557:WCC65557 WLV65557:WLY65557 WVR65557:WVU65557 J131093:O131093 JF131093:JI131093 TB131093:TE131093 ACX131093:ADA131093 AMT131093:AMW131093 AWP131093:AWS131093 BGL131093:BGO131093 BQH131093:BQK131093 CAD131093:CAG131093 CJZ131093:CKC131093 CTV131093:CTY131093 DDR131093:DDU131093 DNN131093:DNQ131093 DXJ131093:DXM131093 EHF131093:EHI131093 ERB131093:ERE131093 FAX131093:FBA131093 FKT131093:FKW131093 FUP131093:FUS131093 GEL131093:GEO131093 GOH131093:GOK131093 GYD131093:GYG131093 HHZ131093:HIC131093 HRV131093:HRY131093 IBR131093:IBU131093 ILN131093:ILQ131093 IVJ131093:IVM131093 JFF131093:JFI131093 JPB131093:JPE131093 JYX131093:JZA131093 KIT131093:KIW131093 KSP131093:KSS131093 LCL131093:LCO131093 LMH131093:LMK131093 LWD131093:LWG131093 MFZ131093:MGC131093 MPV131093:MPY131093 MZR131093:MZU131093 NJN131093:NJQ131093 NTJ131093:NTM131093 ODF131093:ODI131093 ONB131093:ONE131093 OWX131093:OXA131093 PGT131093:PGW131093 PQP131093:PQS131093 QAL131093:QAO131093 QKH131093:QKK131093 QUD131093:QUG131093 RDZ131093:REC131093 RNV131093:RNY131093 RXR131093:RXU131093 SHN131093:SHQ131093 SRJ131093:SRM131093 TBF131093:TBI131093 TLB131093:TLE131093 TUX131093:TVA131093 UET131093:UEW131093 UOP131093:UOS131093 UYL131093:UYO131093 VIH131093:VIK131093 VSD131093:VSG131093 WBZ131093:WCC131093 WLV131093:WLY131093 WVR131093:WVU131093 J196629:O196629 JF196629:JI196629 TB196629:TE196629 ACX196629:ADA196629 AMT196629:AMW196629 AWP196629:AWS196629 BGL196629:BGO196629 BQH196629:BQK196629 CAD196629:CAG196629 CJZ196629:CKC196629 CTV196629:CTY196629 DDR196629:DDU196629 DNN196629:DNQ196629 DXJ196629:DXM196629 EHF196629:EHI196629 ERB196629:ERE196629 FAX196629:FBA196629 FKT196629:FKW196629 FUP196629:FUS196629 GEL196629:GEO196629 GOH196629:GOK196629 GYD196629:GYG196629 HHZ196629:HIC196629 HRV196629:HRY196629 IBR196629:IBU196629 ILN196629:ILQ196629 IVJ196629:IVM196629 JFF196629:JFI196629 JPB196629:JPE196629 JYX196629:JZA196629 KIT196629:KIW196629 KSP196629:KSS196629 LCL196629:LCO196629 LMH196629:LMK196629 LWD196629:LWG196629 MFZ196629:MGC196629 MPV196629:MPY196629 MZR196629:MZU196629 NJN196629:NJQ196629 NTJ196629:NTM196629 ODF196629:ODI196629 ONB196629:ONE196629 OWX196629:OXA196629 PGT196629:PGW196629 PQP196629:PQS196629 QAL196629:QAO196629 QKH196629:QKK196629 QUD196629:QUG196629 RDZ196629:REC196629 RNV196629:RNY196629 RXR196629:RXU196629 SHN196629:SHQ196629 SRJ196629:SRM196629 TBF196629:TBI196629 TLB196629:TLE196629 TUX196629:TVA196629 UET196629:UEW196629 UOP196629:UOS196629 UYL196629:UYO196629 VIH196629:VIK196629 VSD196629:VSG196629 WBZ196629:WCC196629 WLV196629:WLY196629 WVR196629:WVU196629 J262165:O262165 JF262165:JI262165 TB262165:TE262165 ACX262165:ADA262165 AMT262165:AMW262165 AWP262165:AWS262165 BGL262165:BGO262165 BQH262165:BQK262165 CAD262165:CAG262165 CJZ262165:CKC262165 CTV262165:CTY262165 DDR262165:DDU262165 DNN262165:DNQ262165 DXJ262165:DXM262165 EHF262165:EHI262165 ERB262165:ERE262165 FAX262165:FBA262165 FKT262165:FKW262165 FUP262165:FUS262165 GEL262165:GEO262165 GOH262165:GOK262165 GYD262165:GYG262165 HHZ262165:HIC262165 HRV262165:HRY262165 IBR262165:IBU262165 ILN262165:ILQ262165 IVJ262165:IVM262165 JFF262165:JFI262165 JPB262165:JPE262165 JYX262165:JZA262165 KIT262165:KIW262165 KSP262165:KSS262165 LCL262165:LCO262165 LMH262165:LMK262165 LWD262165:LWG262165 MFZ262165:MGC262165 MPV262165:MPY262165 MZR262165:MZU262165 NJN262165:NJQ262165 NTJ262165:NTM262165 ODF262165:ODI262165 ONB262165:ONE262165 OWX262165:OXA262165 PGT262165:PGW262165 PQP262165:PQS262165 QAL262165:QAO262165 QKH262165:QKK262165 QUD262165:QUG262165 RDZ262165:REC262165 RNV262165:RNY262165 RXR262165:RXU262165 SHN262165:SHQ262165 SRJ262165:SRM262165 TBF262165:TBI262165 TLB262165:TLE262165 TUX262165:TVA262165 UET262165:UEW262165 UOP262165:UOS262165 UYL262165:UYO262165 VIH262165:VIK262165 VSD262165:VSG262165 WBZ262165:WCC262165 WLV262165:WLY262165 WVR262165:WVU262165 J327701:O327701 JF327701:JI327701 TB327701:TE327701 ACX327701:ADA327701 AMT327701:AMW327701 AWP327701:AWS327701 BGL327701:BGO327701 BQH327701:BQK327701 CAD327701:CAG327701 CJZ327701:CKC327701 CTV327701:CTY327701 DDR327701:DDU327701 DNN327701:DNQ327701 DXJ327701:DXM327701 EHF327701:EHI327701 ERB327701:ERE327701 FAX327701:FBA327701 FKT327701:FKW327701 FUP327701:FUS327701 GEL327701:GEO327701 GOH327701:GOK327701 GYD327701:GYG327701 HHZ327701:HIC327701 HRV327701:HRY327701 IBR327701:IBU327701 ILN327701:ILQ327701 IVJ327701:IVM327701 JFF327701:JFI327701 JPB327701:JPE327701 JYX327701:JZA327701 KIT327701:KIW327701 KSP327701:KSS327701 LCL327701:LCO327701 LMH327701:LMK327701 LWD327701:LWG327701 MFZ327701:MGC327701 MPV327701:MPY327701 MZR327701:MZU327701 NJN327701:NJQ327701 NTJ327701:NTM327701 ODF327701:ODI327701 ONB327701:ONE327701 OWX327701:OXA327701 PGT327701:PGW327701 PQP327701:PQS327701 QAL327701:QAO327701 QKH327701:QKK327701 QUD327701:QUG327701 RDZ327701:REC327701 RNV327701:RNY327701 RXR327701:RXU327701 SHN327701:SHQ327701 SRJ327701:SRM327701 TBF327701:TBI327701 TLB327701:TLE327701 TUX327701:TVA327701 UET327701:UEW327701 UOP327701:UOS327701 UYL327701:UYO327701 VIH327701:VIK327701 VSD327701:VSG327701 WBZ327701:WCC327701 WLV327701:WLY327701 WVR327701:WVU327701 J393237:O393237 JF393237:JI393237 TB393237:TE393237 ACX393237:ADA393237 AMT393237:AMW393237 AWP393237:AWS393237 BGL393237:BGO393237 BQH393237:BQK393237 CAD393237:CAG393237 CJZ393237:CKC393237 CTV393237:CTY393237 DDR393237:DDU393237 DNN393237:DNQ393237 DXJ393237:DXM393237 EHF393237:EHI393237 ERB393237:ERE393237 FAX393237:FBA393237 FKT393237:FKW393237 FUP393237:FUS393237 GEL393237:GEO393237 GOH393237:GOK393237 GYD393237:GYG393237 HHZ393237:HIC393237 HRV393237:HRY393237 IBR393237:IBU393237 ILN393237:ILQ393237 IVJ393237:IVM393237 JFF393237:JFI393237 JPB393237:JPE393237 JYX393237:JZA393237 KIT393237:KIW393237 KSP393237:KSS393237 LCL393237:LCO393237 LMH393237:LMK393237 LWD393237:LWG393237 MFZ393237:MGC393237 MPV393237:MPY393237 MZR393237:MZU393237 NJN393237:NJQ393237 NTJ393237:NTM393237 ODF393237:ODI393237 ONB393237:ONE393237 OWX393237:OXA393237 PGT393237:PGW393237 PQP393237:PQS393237 QAL393237:QAO393237 QKH393237:QKK393237 QUD393237:QUG393237 RDZ393237:REC393237 RNV393237:RNY393237 RXR393237:RXU393237 SHN393237:SHQ393237 SRJ393237:SRM393237 TBF393237:TBI393237 TLB393237:TLE393237 TUX393237:TVA393237 UET393237:UEW393237 UOP393237:UOS393237 UYL393237:UYO393237 VIH393237:VIK393237 VSD393237:VSG393237 WBZ393237:WCC393237 WLV393237:WLY393237 WVR393237:WVU393237 J458773:O458773 JF458773:JI458773 TB458773:TE458773 ACX458773:ADA458773 AMT458773:AMW458773 AWP458773:AWS458773 BGL458773:BGO458773 BQH458773:BQK458773 CAD458773:CAG458773 CJZ458773:CKC458773 CTV458773:CTY458773 DDR458773:DDU458773 DNN458773:DNQ458773 DXJ458773:DXM458773 EHF458773:EHI458773 ERB458773:ERE458773 FAX458773:FBA458773 FKT458773:FKW458773 FUP458773:FUS458773 GEL458773:GEO458773 GOH458773:GOK458773 GYD458773:GYG458773 HHZ458773:HIC458773 HRV458773:HRY458773 IBR458773:IBU458773 ILN458773:ILQ458773 IVJ458773:IVM458773 JFF458773:JFI458773 JPB458773:JPE458773 JYX458773:JZA458773 KIT458773:KIW458773 KSP458773:KSS458773 LCL458773:LCO458773 LMH458773:LMK458773 LWD458773:LWG458773 MFZ458773:MGC458773 MPV458773:MPY458773 MZR458773:MZU458773 NJN458773:NJQ458773 NTJ458773:NTM458773 ODF458773:ODI458773 ONB458773:ONE458773 OWX458773:OXA458773 PGT458773:PGW458773 PQP458773:PQS458773 QAL458773:QAO458773 QKH458773:QKK458773 QUD458773:QUG458773 RDZ458773:REC458773 RNV458773:RNY458773 RXR458773:RXU458773 SHN458773:SHQ458773 SRJ458773:SRM458773 TBF458773:TBI458773 TLB458773:TLE458773 TUX458773:TVA458773 UET458773:UEW458773 UOP458773:UOS458773 UYL458773:UYO458773 VIH458773:VIK458773 VSD458773:VSG458773 WBZ458773:WCC458773 WLV458773:WLY458773 WVR458773:WVU458773 J524309:O524309 JF524309:JI524309 TB524309:TE524309 ACX524309:ADA524309 AMT524309:AMW524309 AWP524309:AWS524309 BGL524309:BGO524309 BQH524309:BQK524309 CAD524309:CAG524309 CJZ524309:CKC524309 CTV524309:CTY524309 DDR524309:DDU524309 DNN524309:DNQ524309 DXJ524309:DXM524309 EHF524309:EHI524309 ERB524309:ERE524309 FAX524309:FBA524309 FKT524309:FKW524309 FUP524309:FUS524309 GEL524309:GEO524309 GOH524309:GOK524309 GYD524309:GYG524309 HHZ524309:HIC524309 HRV524309:HRY524309 IBR524309:IBU524309 ILN524309:ILQ524309 IVJ524309:IVM524309 JFF524309:JFI524309 JPB524309:JPE524309 JYX524309:JZA524309 KIT524309:KIW524309 KSP524309:KSS524309 LCL524309:LCO524309 LMH524309:LMK524309 LWD524309:LWG524309 MFZ524309:MGC524309 MPV524309:MPY524309 MZR524309:MZU524309 NJN524309:NJQ524309 NTJ524309:NTM524309 ODF524309:ODI524309 ONB524309:ONE524309 OWX524309:OXA524309 PGT524309:PGW524309 PQP524309:PQS524309 QAL524309:QAO524309 QKH524309:QKK524309 QUD524309:QUG524309 RDZ524309:REC524309 RNV524309:RNY524309 RXR524309:RXU524309 SHN524309:SHQ524309 SRJ524309:SRM524309 TBF524309:TBI524309 TLB524309:TLE524309 TUX524309:TVA524309 UET524309:UEW524309 UOP524309:UOS524309 UYL524309:UYO524309 VIH524309:VIK524309 VSD524309:VSG524309 WBZ524309:WCC524309 WLV524309:WLY524309 WVR524309:WVU524309 J589845:O589845 JF589845:JI589845 TB589845:TE589845 ACX589845:ADA589845 AMT589845:AMW589845 AWP589845:AWS589845 BGL589845:BGO589845 BQH589845:BQK589845 CAD589845:CAG589845 CJZ589845:CKC589845 CTV589845:CTY589845 DDR589845:DDU589845 DNN589845:DNQ589845 DXJ589845:DXM589845 EHF589845:EHI589845 ERB589845:ERE589845 FAX589845:FBA589845 FKT589845:FKW589845 FUP589845:FUS589845 GEL589845:GEO589845 GOH589845:GOK589845 GYD589845:GYG589845 HHZ589845:HIC589845 HRV589845:HRY589845 IBR589845:IBU589845 ILN589845:ILQ589845 IVJ589845:IVM589845 JFF589845:JFI589845 JPB589845:JPE589845 JYX589845:JZA589845 KIT589845:KIW589845 KSP589845:KSS589845 LCL589845:LCO589845 LMH589845:LMK589845 LWD589845:LWG589845 MFZ589845:MGC589845 MPV589845:MPY589845 MZR589845:MZU589845 NJN589845:NJQ589845 NTJ589845:NTM589845 ODF589845:ODI589845 ONB589845:ONE589845 OWX589845:OXA589845 PGT589845:PGW589845 PQP589845:PQS589845 QAL589845:QAO589845 QKH589845:QKK589845 QUD589845:QUG589845 RDZ589845:REC589845 RNV589845:RNY589845 RXR589845:RXU589845 SHN589845:SHQ589845 SRJ589845:SRM589845 TBF589845:TBI589845 TLB589845:TLE589845 TUX589845:TVA589845 UET589845:UEW589845 UOP589845:UOS589845 UYL589845:UYO589845 VIH589845:VIK589845 VSD589845:VSG589845 WBZ589845:WCC589845 WLV589845:WLY589845 WVR589845:WVU589845 J655381:O655381 JF655381:JI655381 TB655381:TE655381 ACX655381:ADA655381 AMT655381:AMW655381 AWP655381:AWS655381 BGL655381:BGO655381 BQH655381:BQK655381 CAD655381:CAG655381 CJZ655381:CKC655381 CTV655381:CTY655381 DDR655381:DDU655381 DNN655381:DNQ655381 DXJ655381:DXM655381 EHF655381:EHI655381 ERB655381:ERE655381 FAX655381:FBA655381 FKT655381:FKW655381 FUP655381:FUS655381 GEL655381:GEO655381 GOH655381:GOK655381 GYD655381:GYG655381 HHZ655381:HIC655381 HRV655381:HRY655381 IBR655381:IBU655381 ILN655381:ILQ655381 IVJ655381:IVM655381 JFF655381:JFI655381 JPB655381:JPE655381 JYX655381:JZA655381 KIT655381:KIW655381 KSP655381:KSS655381 LCL655381:LCO655381 LMH655381:LMK655381 LWD655381:LWG655381 MFZ655381:MGC655381 MPV655381:MPY655381 MZR655381:MZU655381 NJN655381:NJQ655381 NTJ655381:NTM655381 ODF655381:ODI655381 ONB655381:ONE655381 OWX655381:OXA655381 PGT655381:PGW655381 PQP655381:PQS655381 QAL655381:QAO655381 QKH655381:QKK655381 QUD655381:QUG655381 RDZ655381:REC655381 RNV655381:RNY655381 RXR655381:RXU655381 SHN655381:SHQ655381 SRJ655381:SRM655381 TBF655381:TBI655381 TLB655381:TLE655381 TUX655381:TVA655381 UET655381:UEW655381 UOP655381:UOS655381 UYL655381:UYO655381 VIH655381:VIK655381 VSD655381:VSG655381 WBZ655381:WCC655381 WLV655381:WLY655381 WVR655381:WVU655381 J720917:O720917 JF720917:JI720917 TB720917:TE720917 ACX720917:ADA720917 AMT720917:AMW720917 AWP720917:AWS720917 BGL720917:BGO720917 BQH720917:BQK720917 CAD720917:CAG720917 CJZ720917:CKC720917 CTV720917:CTY720917 DDR720917:DDU720917 DNN720917:DNQ720917 DXJ720917:DXM720917 EHF720917:EHI720917 ERB720917:ERE720917 FAX720917:FBA720917 FKT720917:FKW720917 FUP720917:FUS720917 GEL720917:GEO720917 GOH720917:GOK720917 GYD720917:GYG720917 HHZ720917:HIC720917 HRV720917:HRY720917 IBR720917:IBU720917 ILN720917:ILQ720917 IVJ720917:IVM720917 JFF720917:JFI720917 JPB720917:JPE720917 JYX720917:JZA720917 KIT720917:KIW720917 KSP720917:KSS720917 LCL720917:LCO720917 LMH720917:LMK720917 LWD720917:LWG720917 MFZ720917:MGC720917 MPV720917:MPY720917 MZR720917:MZU720917 NJN720917:NJQ720917 NTJ720917:NTM720917 ODF720917:ODI720917 ONB720917:ONE720917 OWX720917:OXA720917 PGT720917:PGW720917 PQP720917:PQS720917 QAL720917:QAO720917 QKH720917:QKK720917 QUD720917:QUG720917 RDZ720917:REC720917 RNV720917:RNY720917 RXR720917:RXU720917 SHN720917:SHQ720917 SRJ720917:SRM720917 TBF720917:TBI720917 TLB720917:TLE720917 TUX720917:TVA720917 UET720917:UEW720917 UOP720917:UOS720917 UYL720917:UYO720917 VIH720917:VIK720917 VSD720917:VSG720917 WBZ720917:WCC720917 WLV720917:WLY720917 WVR720917:WVU720917 J786453:O786453 JF786453:JI786453 TB786453:TE786453 ACX786453:ADA786453 AMT786453:AMW786453 AWP786453:AWS786453 BGL786453:BGO786453 BQH786453:BQK786453 CAD786453:CAG786453 CJZ786453:CKC786453 CTV786453:CTY786453 DDR786453:DDU786453 DNN786453:DNQ786453 DXJ786453:DXM786453 EHF786453:EHI786453 ERB786453:ERE786453 FAX786453:FBA786453 FKT786453:FKW786453 FUP786453:FUS786453 GEL786453:GEO786453 GOH786453:GOK786453 GYD786453:GYG786453 HHZ786453:HIC786453 HRV786453:HRY786453 IBR786453:IBU786453 ILN786453:ILQ786453 IVJ786453:IVM786453 JFF786453:JFI786453 JPB786453:JPE786453 JYX786453:JZA786453 KIT786453:KIW786453 KSP786453:KSS786453 LCL786453:LCO786453 LMH786453:LMK786453 LWD786453:LWG786453 MFZ786453:MGC786453 MPV786453:MPY786453 MZR786453:MZU786453 NJN786453:NJQ786453 NTJ786453:NTM786453 ODF786453:ODI786453 ONB786453:ONE786453 OWX786453:OXA786453 PGT786453:PGW786453 PQP786453:PQS786453 QAL786453:QAO786453 QKH786453:QKK786453 QUD786453:QUG786453 RDZ786453:REC786453 RNV786453:RNY786453 RXR786453:RXU786453 SHN786453:SHQ786453 SRJ786453:SRM786453 TBF786453:TBI786453 TLB786453:TLE786453 TUX786453:TVA786453 UET786453:UEW786453 UOP786453:UOS786453 UYL786453:UYO786453 VIH786453:VIK786453 VSD786453:VSG786453 WBZ786453:WCC786453 WLV786453:WLY786453 WVR786453:WVU786453 J851989:O851989 JF851989:JI851989 TB851989:TE851989 ACX851989:ADA851989 AMT851989:AMW851989 AWP851989:AWS851989 BGL851989:BGO851989 BQH851989:BQK851989 CAD851989:CAG851989 CJZ851989:CKC851989 CTV851989:CTY851989 DDR851989:DDU851989 DNN851989:DNQ851989 DXJ851989:DXM851989 EHF851989:EHI851989 ERB851989:ERE851989 FAX851989:FBA851989 FKT851989:FKW851989 FUP851989:FUS851989 GEL851989:GEO851989 GOH851989:GOK851989 GYD851989:GYG851989 HHZ851989:HIC851989 HRV851989:HRY851989 IBR851989:IBU851989 ILN851989:ILQ851989 IVJ851989:IVM851989 JFF851989:JFI851989 JPB851989:JPE851989 JYX851989:JZA851989 KIT851989:KIW851989 KSP851989:KSS851989 LCL851989:LCO851989 LMH851989:LMK851989 LWD851989:LWG851989 MFZ851989:MGC851989 MPV851989:MPY851989 MZR851989:MZU851989 NJN851989:NJQ851989 NTJ851989:NTM851989 ODF851989:ODI851989 ONB851989:ONE851989 OWX851989:OXA851989 PGT851989:PGW851989 PQP851989:PQS851989 QAL851989:QAO851989 QKH851989:QKK851989 QUD851989:QUG851989 RDZ851989:REC851989 RNV851989:RNY851989 RXR851989:RXU851989 SHN851989:SHQ851989 SRJ851989:SRM851989 TBF851989:TBI851989 TLB851989:TLE851989 TUX851989:TVA851989 UET851989:UEW851989 UOP851989:UOS851989 UYL851989:UYO851989 VIH851989:VIK851989 VSD851989:VSG851989 WBZ851989:WCC851989 WLV851989:WLY851989 WVR851989:WVU851989 J917525:O917525 JF917525:JI917525 TB917525:TE917525 ACX917525:ADA917525 AMT917525:AMW917525 AWP917525:AWS917525 BGL917525:BGO917525 BQH917525:BQK917525 CAD917525:CAG917525 CJZ917525:CKC917525 CTV917525:CTY917525 DDR917525:DDU917525 DNN917525:DNQ917525 DXJ917525:DXM917525 EHF917525:EHI917525 ERB917525:ERE917525 FAX917525:FBA917525 FKT917525:FKW917525 FUP917525:FUS917525 GEL917525:GEO917525 GOH917525:GOK917525 GYD917525:GYG917525 HHZ917525:HIC917525 HRV917525:HRY917525 IBR917525:IBU917525 ILN917525:ILQ917525 IVJ917525:IVM917525 JFF917525:JFI917525 JPB917525:JPE917525 JYX917525:JZA917525 KIT917525:KIW917525 KSP917525:KSS917525 LCL917525:LCO917525 LMH917525:LMK917525 LWD917525:LWG917525 MFZ917525:MGC917525 MPV917525:MPY917525 MZR917525:MZU917525 NJN917525:NJQ917525 NTJ917525:NTM917525 ODF917525:ODI917525 ONB917525:ONE917525 OWX917525:OXA917525 PGT917525:PGW917525 PQP917525:PQS917525 QAL917525:QAO917525 QKH917525:QKK917525 QUD917525:QUG917525 RDZ917525:REC917525 RNV917525:RNY917525 RXR917525:RXU917525 SHN917525:SHQ917525 SRJ917525:SRM917525 TBF917525:TBI917525 TLB917525:TLE917525 TUX917525:TVA917525 UET917525:UEW917525 UOP917525:UOS917525 UYL917525:UYO917525 VIH917525:VIK917525 VSD917525:VSG917525 WBZ917525:WCC917525 WLV917525:WLY917525 WVR917525:WVU917525 J983061:O983061 JF983061:JI983061 TB983061:TE983061 ACX983061:ADA983061 AMT983061:AMW983061 AWP983061:AWS983061 BGL983061:BGO983061 BQH983061:BQK983061 CAD983061:CAG983061 CJZ983061:CKC983061 CTV983061:CTY983061 DDR983061:DDU983061 DNN983061:DNQ983061 DXJ983061:DXM983061 EHF983061:EHI983061 ERB983061:ERE983061 FAX983061:FBA983061 FKT983061:FKW983061 FUP983061:FUS983061 GEL983061:GEO983061 GOH983061:GOK983061 GYD983061:GYG983061 HHZ983061:HIC983061 HRV983061:HRY983061 IBR983061:IBU983061 ILN983061:ILQ983061 IVJ983061:IVM983061 JFF983061:JFI983061 JPB983061:JPE983061 JYX983061:JZA983061 KIT983061:KIW983061 KSP983061:KSS983061 LCL983061:LCO983061 LMH983061:LMK983061 LWD983061:LWG983061 MFZ983061:MGC983061 MPV983061:MPY983061 MZR983061:MZU983061 NJN983061:NJQ983061 NTJ983061:NTM983061 ODF983061:ODI983061 ONB983061:ONE983061 OWX983061:OXA983061 PGT983061:PGW983061 PQP983061:PQS983061 QAL983061:QAO983061 QKH983061:QKK983061 QUD983061:QUG983061 RDZ983061:REC983061 RNV983061:RNY983061 RXR983061:RXU983061 SHN983061:SHQ983061 SRJ983061:SRM983061 TBF983061:TBI983061 TLB983061:TLE983061 TUX983061:TVA983061 UET983061:UEW983061 UOP983061:UOS983061 UYL983061:UYO983061 VIH983061:VIK983061 VSD983061:VSG983061 WBZ983061:WCC983061 WLV983061:WLY983061 WVR983061:WVU983061 AMT18:AMW18 C65546:F65546 IZ65549:JC65549 SV65549:SY65549 ACR65549:ACU65549 AMN65549:AMQ65549 AWJ65549:AWM65549 BGF65549:BGI65549 BQB65549:BQE65549 BZX65549:CAA65549 CJT65549:CJW65549 CTP65549:CTS65549 DDL65549:DDO65549 DNH65549:DNK65549 DXD65549:DXG65549 EGZ65549:EHC65549 EQV65549:EQY65549 FAR65549:FAU65549 FKN65549:FKQ65549 FUJ65549:FUM65549 GEF65549:GEI65549 GOB65549:GOE65549 GXX65549:GYA65549 HHT65549:HHW65549 HRP65549:HRS65549 IBL65549:IBO65549 ILH65549:ILK65549 IVD65549:IVG65549 JEZ65549:JFC65549 JOV65549:JOY65549 JYR65549:JYU65549 KIN65549:KIQ65549 KSJ65549:KSM65549 LCF65549:LCI65549 LMB65549:LME65549 LVX65549:LWA65549 MFT65549:MFW65549 MPP65549:MPS65549 MZL65549:MZO65549 NJH65549:NJK65549 NTD65549:NTG65549 OCZ65549:ODC65549 OMV65549:OMY65549 OWR65549:OWU65549 PGN65549:PGQ65549 PQJ65549:PQM65549 QAF65549:QAI65549 QKB65549:QKE65549 QTX65549:QUA65549 RDT65549:RDW65549 RNP65549:RNS65549 RXL65549:RXO65549 SHH65549:SHK65549 SRD65549:SRG65549 TAZ65549:TBC65549 TKV65549:TKY65549 TUR65549:TUU65549 UEN65549:UEQ65549 UOJ65549:UOM65549 UYF65549:UYI65549 VIB65549:VIE65549 VRX65549:VSA65549 WBT65549:WBW65549 WLP65549:WLS65549 WVL65549:WVO65549 C131082:F131082 IZ131085:JC131085 SV131085:SY131085 ACR131085:ACU131085 AMN131085:AMQ131085 AWJ131085:AWM131085 BGF131085:BGI131085 BQB131085:BQE131085 BZX131085:CAA131085 CJT131085:CJW131085 CTP131085:CTS131085 DDL131085:DDO131085 DNH131085:DNK131085 DXD131085:DXG131085 EGZ131085:EHC131085 EQV131085:EQY131085 FAR131085:FAU131085 FKN131085:FKQ131085 FUJ131085:FUM131085 GEF131085:GEI131085 GOB131085:GOE131085 GXX131085:GYA131085 HHT131085:HHW131085 HRP131085:HRS131085 IBL131085:IBO131085 ILH131085:ILK131085 IVD131085:IVG131085 JEZ131085:JFC131085 JOV131085:JOY131085 JYR131085:JYU131085 KIN131085:KIQ131085 KSJ131085:KSM131085 LCF131085:LCI131085 LMB131085:LME131085 LVX131085:LWA131085 MFT131085:MFW131085 MPP131085:MPS131085 MZL131085:MZO131085 NJH131085:NJK131085 NTD131085:NTG131085 OCZ131085:ODC131085 OMV131085:OMY131085 OWR131085:OWU131085 PGN131085:PGQ131085 PQJ131085:PQM131085 QAF131085:QAI131085 QKB131085:QKE131085 QTX131085:QUA131085 RDT131085:RDW131085 RNP131085:RNS131085 RXL131085:RXO131085 SHH131085:SHK131085 SRD131085:SRG131085 TAZ131085:TBC131085 TKV131085:TKY131085 TUR131085:TUU131085 UEN131085:UEQ131085 UOJ131085:UOM131085 UYF131085:UYI131085 VIB131085:VIE131085 VRX131085:VSA131085 WBT131085:WBW131085 WLP131085:WLS131085 WVL131085:WVO131085 C196618:F196618 IZ196621:JC196621 SV196621:SY196621 ACR196621:ACU196621 AMN196621:AMQ196621 AWJ196621:AWM196621 BGF196621:BGI196621 BQB196621:BQE196621 BZX196621:CAA196621 CJT196621:CJW196621 CTP196621:CTS196621 DDL196621:DDO196621 DNH196621:DNK196621 DXD196621:DXG196621 EGZ196621:EHC196621 EQV196621:EQY196621 FAR196621:FAU196621 FKN196621:FKQ196621 FUJ196621:FUM196621 GEF196621:GEI196621 GOB196621:GOE196621 GXX196621:GYA196621 HHT196621:HHW196621 HRP196621:HRS196621 IBL196621:IBO196621 ILH196621:ILK196621 IVD196621:IVG196621 JEZ196621:JFC196621 JOV196621:JOY196621 JYR196621:JYU196621 KIN196621:KIQ196621 KSJ196621:KSM196621 LCF196621:LCI196621 LMB196621:LME196621 LVX196621:LWA196621 MFT196621:MFW196621 MPP196621:MPS196621 MZL196621:MZO196621 NJH196621:NJK196621 NTD196621:NTG196621 OCZ196621:ODC196621 OMV196621:OMY196621 OWR196621:OWU196621 PGN196621:PGQ196621 PQJ196621:PQM196621 QAF196621:QAI196621 QKB196621:QKE196621 QTX196621:QUA196621 RDT196621:RDW196621 RNP196621:RNS196621 RXL196621:RXO196621 SHH196621:SHK196621 SRD196621:SRG196621 TAZ196621:TBC196621 TKV196621:TKY196621 TUR196621:TUU196621 UEN196621:UEQ196621 UOJ196621:UOM196621 UYF196621:UYI196621 VIB196621:VIE196621 VRX196621:VSA196621 WBT196621:WBW196621 WLP196621:WLS196621 WVL196621:WVO196621 C262154:F262154 IZ262157:JC262157 SV262157:SY262157 ACR262157:ACU262157 AMN262157:AMQ262157 AWJ262157:AWM262157 BGF262157:BGI262157 BQB262157:BQE262157 BZX262157:CAA262157 CJT262157:CJW262157 CTP262157:CTS262157 DDL262157:DDO262157 DNH262157:DNK262157 DXD262157:DXG262157 EGZ262157:EHC262157 EQV262157:EQY262157 FAR262157:FAU262157 FKN262157:FKQ262157 FUJ262157:FUM262157 GEF262157:GEI262157 GOB262157:GOE262157 GXX262157:GYA262157 HHT262157:HHW262157 HRP262157:HRS262157 IBL262157:IBO262157 ILH262157:ILK262157 IVD262157:IVG262157 JEZ262157:JFC262157 JOV262157:JOY262157 JYR262157:JYU262157 KIN262157:KIQ262157 KSJ262157:KSM262157 LCF262157:LCI262157 LMB262157:LME262157 LVX262157:LWA262157 MFT262157:MFW262157 MPP262157:MPS262157 MZL262157:MZO262157 NJH262157:NJK262157 NTD262157:NTG262157 OCZ262157:ODC262157 OMV262157:OMY262157 OWR262157:OWU262157 PGN262157:PGQ262157 PQJ262157:PQM262157 QAF262157:QAI262157 QKB262157:QKE262157 QTX262157:QUA262157 RDT262157:RDW262157 RNP262157:RNS262157 RXL262157:RXO262157 SHH262157:SHK262157 SRD262157:SRG262157 TAZ262157:TBC262157 TKV262157:TKY262157 TUR262157:TUU262157 UEN262157:UEQ262157 UOJ262157:UOM262157 UYF262157:UYI262157 VIB262157:VIE262157 VRX262157:VSA262157 WBT262157:WBW262157 WLP262157:WLS262157 WVL262157:WVO262157 C327690:F327690 IZ327693:JC327693 SV327693:SY327693 ACR327693:ACU327693 AMN327693:AMQ327693 AWJ327693:AWM327693 BGF327693:BGI327693 BQB327693:BQE327693 BZX327693:CAA327693 CJT327693:CJW327693 CTP327693:CTS327693 DDL327693:DDO327693 DNH327693:DNK327693 DXD327693:DXG327693 EGZ327693:EHC327693 EQV327693:EQY327693 FAR327693:FAU327693 FKN327693:FKQ327693 FUJ327693:FUM327693 GEF327693:GEI327693 GOB327693:GOE327693 GXX327693:GYA327693 HHT327693:HHW327693 HRP327693:HRS327693 IBL327693:IBO327693 ILH327693:ILK327693 IVD327693:IVG327693 JEZ327693:JFC327693 JOV327693:JOY327693 JYR327693:JYU327693 KIN327693:KIQ327693 KSJ327693:KSM327693 LCF327693:LCI327693 LMB327693:LME327693 LVX327693:LWA327693 MFT327693:MFW327693 MPP327693:MPS327693 MZL327693:MZO327693 NJH327693:NJK327693 NTD327693:NTG327693 OCZ327693:ODC327693 OMV327693:OMY327693 OWR327693:OWU327693 PGN327693:PGQ327693 PQJ327693:PQM327693 QAF327693:QAI327693 QKB327693:QKE327693 QTX327693:QUA327693 RDT327693:RDW327693 RNP327693:RNS327693 RXL327693:RXO327693 SHH327693:SHK327693 SRD327693:SRG327693 TAZ327693:TBC327693 TKV327693:TKY327693 TUR327693:TUU327693 UEN327693:UEQ327693 UOJ327693:UOM327693 UYF327693:UYI327693 VIB327693:VIE327693 VRX327693:VSA327693 WBT327693:WBW327693 WLP327693:WLS327693 WVL327693:WVO327693 C393226:F393226 IZ393229:JC393229 SV393229:SY393229 ACR393229:ACU393229 AMN393229:AMQ393229 AWJ393229:AWM393229 BGF393229:BGI393229 BQB393229:BQE393229 BZX393229:CAA393229 CJT393229:CJW393229 CTP393229:CTS393229 DDL393229:DDO393229 DNH393229:DNK393229 DXD393229:DXG393229 EGZ393229:EHC393229 EQV393229:EQY393229 FAR393229:FAU393229 FKN393229:FKQ393229 FUJ393229:FUM393229 GEF393229:GEI393229 GOB393229:GOE393229 GXX393229:GYA393229 HHT393229:HHW393229 HRP393229:HRS393229 IBL393229:IBO393229 ILH393229:ILK393229 IVD393229:IVG393229 JEZ393229:JFC393229 JOV393229:JOY393229 JYR393229:JYU393229 KIN393229:KIQ393229 KSJ393229:KSM393229 LCF393229:LCI393229 LMB393229:LME393229 LVX393229:LWA393229 MFT393229:MFW393229 MPP393229:MPS393229 MZL393229:MZO393229 NJH393229:NJK393229 NTD393229:NTG393229 OCZ393229:ODC393229 OMV393229:OMY393229 OWR393229:OWU393229 PGN393229:PGQ393229 PQJ393229:PQM393229 QAF393229:QAI393229 QKB393229:QKE393229 QTX393229:QUA393229 RDT393229:RDW393229 RNP393229:RNS393229 RXL393229:RXO393229 SHH393229:SHK393229 SRD393229:SRG393229 TAZ393229:TBC393229 TKV393229:TKY393229 TUR393229:TUU393229 UEN393229:UEQ393229 UOJ393229:UOM393229 UYF393229:UYI393229 VIB393229:VIE393229 VRX393229:VSA393229 WBT393229:WBW393229 WLP393229:WLS393229 WVL393229:WVO393229 C458762:F458762 IZ458765:JC458765 SV458765:SY458765 ACR458765:ACU458765 AMN458765:AMQ458765 AWJ458765:AWM458765 BGF458765:BGI458765 BQB458765:BQE458765 BZX458765:CAA458765 CJT458765:CJW458765 CTP458765:CTS458765 DDL458765:DDO458765 DNH458765:DNK458765 DXD458765:DXG458765 EGZ458765:EHC458765 EQV458765:EQY458765 FAR458765:FAU458765 FKN458765:FKQ458765 FUJ458765:FUM458765 GEF458765:GEI458765 GOB458765:GOE458765 GXX458765:GYA458765 HHT458765:HHW458765 HRP458765:HRS458765 IBL458765:IBO458765 ILH458765:ILK458765 IVD458765:IVG458765 JEZ458765:JFC458765 JOV458765:JOY458765 JYR458765:JYU458765 KIN458765:KIQ458765 KSJ458765:KSM458765 LCF458765:LCI458765 LMB458765:LME458765 LVX458765:LWA458765 MFT458765:MFW458765 MPP458765:MPS458765 MZL458765:MZO458765 NJH458765:NJK458765 NTD458765:NTG458765 OCZ458765:ODC458765 OMV458765:OMY458765 OWR458765:OWU458765 PGN458765:PGQ458765 PQJ458765:PQM458765 QAF458765:QAI458765 QKB458765:QKE458765 QTX458765:QUA458765 RDT458765:RDW458765 RNP458765:RNS458765 RXL458765:RXO458765 SHH458765:SHK458765 SRD458765:SRG458765 TAZ458765:TBC458765 TKV458765:TKY458765 TUR458765:TUU458765 UEN458765:UEQ458765 UOJ458765:UOM458765 UYF458765:UYI458765 VIB458765:VIE458765 VRX458765:VSA458765 WBT458765:WBW458765 WLP458765:WLS458765 WVL458765:WVO458765 C524298:F524298 IZ524301:JC524301 SV524301:SY524301 ACR524301:ACU524301 AMN524301:AMQ524301 AWJ524301:AWM524301 BGF524301:BGI524301 BQB524301:BQE524301 BZX524301:CAA524301 CJT524301:CJW524301 CTP524301:CTS524301 DDL524301:DDO524301 DNH524301:DNK524301 DXD524301:DXG524301 EGZ524301:EHC524301 EQV524301:EQY524301 FAR524301:FAU524301 FKN524301:FKQ524301 FUJ524301:FUM524301 GEF524301:GEI524301 GOB524301:GOE524301 GXX524301:GYA524301 HHT524301:HHW524301 HRP524301:HRS524301 IBL524301:IBO524301 ILH524301:ILK524301 IVD524301:IVG524301 JEZ524301:JFC524301 JOV524301:JOY524301 JYR524301:JYU524301 KIN524301:KIQ524301 KSJ524301:KSM524301 LCF524301:LCI524301 LMB524301:LME524301 LVX524301:LWA524301 MFT524301:MFW524301 MPP524301:MPS524301 MZL524301:MZO524301 NJH524301:NJK524301 NTD524301:NTG524301 OCZ524301:ODC524301 OMV524301:OMY524301 OWR524301:OWU524301 PGN524301:PGQ524301 PQJ524301:PQM524301 QAF524301:QAI524301 QKB524301:QKE524301 QTX524301:QUA524301 RDT524301:RDW524301 RNP524301:RNS524301 RXL524301:RXO524301 SHH524301:SHK524301 SRD524301:SRG524301 TAZ524301:TBC524301 TKV524301:TKY524301 TUR524301:TUU524301 UEN524301:UEQ524301 UOJ524301:UOM524301 UYF524301:UYI524301 VIB524301:VIE524301 VRX524301:VSA524301 WBT524301:WBW524301 WLP524301:WLS524301 WVL524301:WVO524301 C589834:F589834 IZ589837:JC589837 SV589837:SY589837 ACR589837:ACU589837 AMN589837:AMQ589837 AWJ589837:AWM589837 BGF589837:BGI589837 BQB589837:BQE589837 BZX589837:CAA589837 CJT589837:CJW589837 CTP589837:CTS589837 DDL589837:DDO589837 DNH589837:DNK589837 DXD589837:DXG589837 EGZ589837:EHC589837 EQV589837:EQY589837 FAR589837:FAU589837 FKN589837:FKQ589837 FUJ589837:FUM589837 GEF589837:GEI589837 GOB589837:GOE589837 GXX589837:GYA589837 HHT589837:HHW589837 HRP589837:HRS589837 IBL589837:IBO589837 ILH589837:ILK589837 IVD589837:IVG589837 JEZ589837:JFC589837 JOV589837:JOY589837 JYR589837:JYU589837 KIN589837:KIQ589837 KSJ589837:KSM589837 LCF589837:LCI589837 LMB589837:LME589837 LVX589837:LWA589837 MFT589837:MFW589837 MPP589837:MPS589837 MZL589837:MZO589837 NJH589837:NJK589837 NTD589837:NTG589837 OCZ589837:ODC589837 OMV589837:OMY589837 OWR589837:OWU589837 PGN589837:PGQ589837 PQJ589837:PQM589837 QAF589837:QAI589837 QKB589837:QKE589837 QTX589837:QUA589837 RDT589837:RDW589837 RNP589837:RNS589837 RXL589837:RXO589837 SHH589837:SHK589837 SRD589837:SRG589837 TAZ589837:TBC589837 TKV589837:TKY589837 TUR589837:TUU589837 UEN589837:UEQ589837 UOJ589837:UOM589837 UYF589837:UYI589837 VIB589837:VIE589837 VRX589837:VSA589837 WBT589837:WBW589837 WLP589837:WLS589837 WVL589837:WVO589837 C655370:F655370 IZ655373:JC655373 SV655373:SY655373 ACR655373:ACU655373 AMN655373:AMQ655373 AWJ655373:AWM655373 BGF655373:BGI655373 BQB655373:BQE655373 BZX655373:CAA655373 CJT655373:CJW655373 CTP655373:CTS655373 DDL655373:DDO655373 DNH655373:DNK655373 DXD655373:DXG655373 EGZ655373:EHC655373 EQV655373:EQY655373 FAR655373:FAU655373 FKN655373:FKQ655373 FUJ655373:FUM655373 GEF655373:GEI655373 GOB655373:GOE655373 GXX655373:GYA655373 HHT655373:HHW655373 HRP655373:HRS655373 IBL655373:IBO655373 ILH655373:ILK655373 IVD655373:IVG655373 JEZ655373:JFC655373 JOV655373:JOY655373 JYR655373:JYU655373 KIN655373:KIQ655373 KSJ655373:KSM655373 LCF655373:LCI655373 LMB655373:LME655373 LVX655373:LWA655373 MFT655373:MFW655373 MPP655373:MPS655373 MZL655373:MZO655373 NJH655373:NJK655373 NTD655373:NTG655373 OCZ655373:ODC655373 OMV655373:OMY655373 OWR655373:OWU655373 PGN655373:PGQ655373 PQJ655373:PQM655373 QAF655373:QAI655373 QKB655373:QKE655373 QTX655373:QUA655373 RDT655373:RDW655373 RNP655373:RNS655373 RXL655373:RXO655373 SHH655373:SHK655373 SRD655373:SRG655373 TAZ655373:TBC655373 TKV655373:TKY655373 TUR655373:TUU655373 UEN655373:UEQ655373 UOJ655373:UOM655373 UYF655373:UYI655373 VIB655373:VIE655373 VRX655373:VSA655373 WBT655373:WBW655373 WLP655373:WLS655373 WVL655373:WVO655373 C720906:F720906 IZ720909:JC720909 SV720909:SY720909 ACR720909:ACU720909 AMN720909:AMQ720909 AWJ720909:AWM720909 BGF720909:BGI720909 BQB720909:BQE720909 BZX720909:CAA720909 CJT720909:CJW720909 CTP720909:CTS720909 DDL720909:DDO720909 DNH720909:DNK720909 DXD720909:DXG720909 EGZ720909:EHC720909 EQV720909:EQY720909 FAR720909:FAU720909 FKN720909:FKQ720909 FUJ720909:FUM720909 GEF720909:GEI720909 GOB720909:GOE720909 GXX720909:GYA720909 HHT720909:HHW720909 HRP720909:HRS720909 IBL720909:IBO720909 ILH720909:ILK720909 IVD720909:IVG720909 JEZ720909:JFC720909 JOV720909:JOY720909 JYR720909:JYU720909 KIN720909:KIQ720909 KSJ720909:KSM720909 LCF720909:LCI720909 LMB720909:LME720909 LVX720909:LWA720909 MFT720909:MFW720909 MPP720909:MPS720909 MZL720909:MZO720909 NJH720909:NJK720909 NTD720909:NTG720909 OCZ720909:ODC720909 OMV720909:OMY720909 OWR720909:OWU720909 PGN720909:PGQ720909 PQJ720909:PQM720909 QAF720909:QAI720909 QKB720909:QKE720909 QTX720909:QUA720909 RDT720909:RDW720909 RNP720909:RNS720909 RXL720909:RXO720909 SHH720909:SHK720909 SRD720909:SRG720909 TAZ720909:TBC720909 TKV720909:TKY720909 TUR720909:TUU720909 UEN720909:UEQ720909 UOJ720909:UOM720909 UYF720909:UYI720909 VIB720909:VIE720909 VRX720909:VSA720909 WBT720909:WBW720909 WLP720909:WLS720909 WVL720909:WVO720909 C786442:F786442 IZ786445:JC786445 SV786445:SY786445 ACR786445:ACU786445 AMN786445:AMQ786445 AWJ786445:AWM786445 BGF786445:BGI786445 BQB786445:BQE786445 BZX786445:CAA786445 CJT786445:CJW786445 CTP786445:CTS786445 DDL786445:DDO786445 DNH786445:DNK786445 DXD786445:DXG786445 EGZ786445:EHC786445 EQV786445:EQY786445 FAR786445:FAU786445 FKN786445:FKQ786445 FUJ786445:FUM786445 GEF786445:GEI786445 GOB786445:GOE786445 GXX786445:GYA786445 HHT786445:HHW786445 HRP786445:HRS786445 IBL786445:IBO786445 ILH786445:ILK786445 IVD786445:IVG786445 JEZ786445:JFC786445 JOV786445:JOY786445 JYR786445:JYU786445 KIN786445:KIQ786445 KSJ786445:KSM786445 LCF786445:LCI786445 LMB786445:LME786445 LVX786445:LWA786445 MFT786445:MFW786445 MPP786445:MPS786445 MZL786445:MZO786445 NJH786445:NJK786445 NTD786445:NTG786445 OCZ786445:ODC786445 OMV786445:OMY786445 OWR786445:OWU786445 PGN786445:PGQ786445 PQJ786445:PQM786445 QAF786445:QAI786445 QKB786445:QKE786445 QTX786445:QUA786445 RDT786445:RDW786445 RNP786445:RNS786445 RXL786445:RXO786445 SHH786445:SHK786445 SRD786445:SRG786445 TAZ786445:TBC786445 TKV786445:TKY786445 TUR786445:TUU786445 UEN786445:UEQ786445 UOJ786445:UOM786445 UYF786445:UYI786445 VIB786445:VIE786445 VRX786445:VSA786445 WBT786445:WBW786445 WLP786445:WLS786445 WVL786445:WVO786445 C851978:F851978 IZ851981:JC851981 SV851981:SY851981 ACR851981:ACU851981 AMN851981:AMQ851981 AWJ851981:AWM851981 BGF851981:BGI851981 BQB851981:BQE851981 BZX851981:CAA851981 CJT851981:CJW851981 CTP851981:CTS851981 DDL851981:DDO851981 DNH851981:DNK851981 DXD851981:DXG851981 EGZ851981:EHC851981 EQV851981:EQY851981 FAR851981:FAU851981 FKN851981:FKQ851981 FUJ851981:FUM851981 GEF851981:GEI851981 GOB851981:GOE851981 GXX851981:GYA851981 HHT851981:HHW851981 HRP851981:HRS851981 IBL851981:IBO851981 ILH851981:ILK851981 IVD851981:IVG851981 JEZ851981:JFC851981 JOV851981:JOY851981 JYR851981:JYU851981 KIN851981:KIQ851981 KSJ851981:KSM851981 LCF851981:LCI851981 LMB851981:LME851981 LVX851981:LWA851981 MFT851981:MFW851981 MPP851981:MPS851981 MZL851981:MZO851981 NJH851981:NJK851981 NTD851981:NTG851981 OCZ851981:ODC851981 OMV851981:OMY851981 OWR851981:OWU851981 PGN851981:PGQ851981 PQJ851981:PQM851981 QAF851981:QAI851981 QKB851981:QKE851981 QTX851981:QUA851981 RDT851981:RDW851981 RNP851981:RNS851981 RXL851981:RXO851981 SHH851981:SHK851981 SRD851981:SRG851981 TAZ851981:TBC851981 TKV851981:TKY851981 TUR851981:TUU851981 UEN851981:UEQ851981 UOJ851981:UOM851981 UYF851981:UYI851981 VIB851981:VIE851981 VRX851981:VSA851981 WBT851981:WBW851981 WLP851981:WLS851981 WVL851981:WVO851981 C917514:F917514 IZ917517:JC917517 SV917517:SY917517 ACR917517:ACU917517 AMN917517:AMQ917517 AWJ917517:AWM917517 BGF917517:BGI917517 BQB917517:BQE917517 BZX917517:CAA917517 CJT917517:CJW917517 CTP917517:CTS917517 DDL917517:DDO917517 DNH917517:DNK917517 DXD917517:DXG917517 EGZ917517:EHC917517 EQV917517:EQY917517 FAR917517:FAU917517 FKN917517:FKQ917517 FUJ917517:FUM917517 GEF917517:GEI917517 GOB917517:GOE917517 GXX917517:GYA917517 HHT917517:HHW917517 HRP917517:HRS917517 IBL917517:IBO917517 ILH917517:ILK917517 IVD917517:IVG917517 JEZ917517:JFC917517 JOV917517:JOY917517 JYR917517:JYU917517 KIN917517:KIQ917517 KSJ917517:KSM917517 LCF917517:LCI917517 LMB917517:LME917517 LVX917517:LWA917517 MFT917517:MFW917517 MPP917517:MPS917517 MZL917517:MZO917517 NJH917517:NJK917517 NTD917517:NTG917517 OCZ917517:ODC917517 OMV917517:OMY917517 OWR917517:OWU917517 PGN917517:PGQ917517 PQJ917517:PQM917517 QAF917517:QAI917517 QKB917517:QKE917517 QTX917517:QUA917517 RDT917517:RDW917517 RNP917517:RNS917517 RXL917517:RXO917517 SHH917517:SHK917517 SRD917517:SRG917517 TAZ917517:TBC917517 TKV917517:TKY917517 TUR917517:TUU917517 UEN917517:UEQ917517 UOJ917517:UOM917517 UYF917517:UYI917517 VIB917517:VIE917517 VRX917517:VSA917517 WBT917517:WBW917517 WLP917517:WLS917517 WVL917517:WVO917517 C983050:F983050 IZ983053:JC983053 SV983053:SY983053 ACR983053:ACU983053 AMN983053:AMQ983053 AWJ983053:AWM983053 BGF983053:BGI983053 BQB983053:BQE983053 BZX983053:CAA983053 CJT983053:CJW983053 CTP983053:CTS983053 DDL983053:DDO983053 DNH983053:DNK983053 DXD983053:DXG983053 EGZ983053:EHC983053 EQV983053:EQY983053 FAR983053:FAU983053 FKN983053:FKQ983053 FUJ983053:FUM983053 GEF983053:GEI983053 GOB983053:GOE983053 GXX983053:GYA983053 HHT983053:HHW983053 HRP983053:HRS983053 IBL983053:IBO983053 ILH983053:ILK983053 IVD983053:IVG983053 JEZ983053:JFC983053 JOV983053:JOY983053 JYR983053:JYU983053 KIN983053:KIQ983053 KSJ983053:KSM983053 LCF983053:LCI983053 LMB983053:LME983053 LVX983053:LWA983053 MFT983053:MFW983053 MPP983053:MPS983053 MZL983053:MZO983053 NJH983053:NJK983053 NTD983053:NTG983053 OCZ983053:ODC983053 OMV983053:OMY983053 OWR983053:OWU983053 PGN983053:PGQ983053 PQJ983053:PQM983053 QAF983053:QAI983053 QKB983053:QKE983053 QTX983053:QUA983053 RDT983053:RDW983053 RNP983053:RNS983053 RXL983053:RXO983053 SHH983053:SHK983053 SRD983053:SRG983053 TAZ983053:TBC983053 TKV983053:TKY983053 TUR983053:TUU983053 UEN983053:UEQ983053 UOJ983053:UOM983053 UYF983053:UYI983053 VIB983053:VIE983053 VRX983053:VSA983053 WBT983053:WBW983053 WLP983053:WLS983053 WVL983053:WVO983053">
      <formula1>$L$69:$L$70</formula1>
    </dataValidation>
    <dataValidation type="list" allowBlank="1" showInputMessage="1" showErrorMessage="1" sqref="WVK983084 IT23 SP23 ACL23 AMH23 AWD23 BFZ23 BPV23 BZR23 CJN23 CTJ23 DDF23 DNB23 DWX23 EGT23 EQP23 FAL23 FKH23 FUD23 GDZ23 GNV23 GXR23 HHN23 HRJ23 IBF23 ILB23 IUX23 JET23 JOP23 JYL23 KIH23 KSD23 LBZ23 LLV23 LVR23 MFN23 MPJ23 MZF23 NJB23 NSX23 OCT23 OMP23 OWL23 PGH23 PQD23 PZZ23 QJV23 QTR23 RDN23 RNJ23 RXF23 SHB23 SQX23 TAT23 TKP23 TUL23 UEH23 UOD23 UXZ23 VHV23 VRR23 WBN23 WLJ23 WVF23 B65573 IY65576 SU65576 ACQ65576 AMM65576 AWI65576 BGE65576 BQA65576 BZW65576 CJS65576 CTO65576 DDK65576 DNG65576 DXC65576 EGY65576 EQU65576 FAQ65576 FKM65576 FUI65576 GEE65576 GOA65576 GXW65576 HHS65576 HRO65576 IBK65576 ILG65576 IVC65576 JEY65576 JOU65576 JYQ65576 KIM65576 KSI65576 LCE65576 LMA65576 LVW65576 MFS65576 MPO65576 MZK65576 NJG65576 NTC65576 OCY65576 OMU65576 OWQ65576 PGM65576 PQI65576 QAE65576 QKA65576 QTW65576 RDS65576 RNO65576 RXK65576 SHG65576 SRC65576 TAY65576 TKU65576 TUQ65576 UEM65576 UOI65576 UYE65576 VIA65576 VRW65576 WBS65576 WLO65576 WVK65576 B131109 IY131112 SU131112 ACQ131112 AMM131112 AWI131112 BGE131112 BQA131112 BZW131112 CJS131112 CTO131112 DDK131112 DNG131112 DXC131112 EGY131112 EQU131112 FAQ131112 FKM131112 FUI131112 GEE131112 GOA131112 GXW131112 HHS131112 HRO131112 IBK131112 ILG131112 IVC131112 JEY131112 JOU131112 JYQ131112 KIM131112 KSI131112 LCE131112 LMA131112 LVW131112 MFS131112 MPO131112 MZK131112 NJG131112 NTC131112 OCY131112 OMU131112 OWQ131112 PGM131112 PQI131112 QAE131112 QKA131112 QTW131112 RDS131112 RNO131112 RXK131112 SHG131112 SRC131112 TAY131112 TKU131112 TUQ131112 UEM131112 UOI131112 UYE131112 VIA131112 VRW131112 WBS131112 WLO131112 WVK131112 B196645 IY196648 SU196648 ACQ196648 AMM196648 AWI196648 BGE196648 BQA196648 BZW196648 CJS196648 CTO196648 DDK196648 DNG196648 DXC196648 EGY196648 EQU196648 FAQ196648 FKM196648 FUI196648 GEE196648 GOA196648 GXW196648 HHS196648 HRO196648 IBK196648 ILG196648 IVC196648 JEY196648 JOU196648 JYQ196648 KIM196648 KSI196648 LCE196648 LMA196648 LVW196648 MFS196648 MPO196648 MZK196648 NJG196648 NTC196648 OCY196648 OMU196648 OWQ196648 PGM196648 PQI196648 QAE196648 QKA196648 QTW196648 RDS196648 RNO196648 RXK196648 SHG196648 SRC196648 TAY196648 TKU196648 TUQ196648 UEM196648 UOI196648 UYE196648 VIA196648 VRW196648 WBS196648 WLO196648 WVK196648 B262181 IY262184 SU262184 ACQ262184 AMM262184 AWI262184 BGE262184 BQA262184 BZW262184 CJS262184 CTO262184 DDK262184 DNG262184 DXC262184 EGY262184 EQU262184 FAQ262184 FKM262184 FUI262184 GEE262184 GOA262184 GXW262184 HHS262184 HRO262184 IBK262184 ILG262184 IVC262184 JEY262184 JOU262184 JYQ262184 KIM262184 KSI262184 LCE262184 LMA262184 LVW262184 MFS262184 MPO262184 MZK262184 NJG262184 NTC262184 OCY262184 OMU262184 OWQ262184 PGM262184 PQI262184 QAE262184 QKA262184 QTW262184 RDS262184 RNO262184 RXK262184 SHG262184 SRC262184 TAY262184 TKU262184 TUQ262184 UEM262184 UOI262184 UYE262184 VIA262184 VRW262184 WBS262184 WLO262184 WVK262184 B327717 IY327720 SU327720 ACQ327720 AMM327720 AWI327720 BGE327720 BQA327720 BZW327720 CJS327720 CTO327720 DDK327720 DNG327720 DXC327720 EGY327720 EQU327720 FAQ327720 FKM327720 FUI327720 GEE327720 GOA327720 GXW327720 HHS327720 HRO327720 IBK327720 ILG327720 IVC327720 JEY327720 JOU327720 JYQ327720 KIM327720 KSI327720 LCE327720 LMA327720 LVW327720 MFS327720 MPO327720 MZK327720 NJG327720 NTC327720 OCY327720 OMU327720 OWQ327720 PGM327720 PQI327720 QAE327720 QKA327720 QTW327720 RDS327720 RNO327720 RXK327720 SHG327720 SRC327720 TAY327720 TKU327720 TUQ327720 UEM327720 UOI327720 UYE327720 VIA327720 VRW327720 WBS327720 WLO327720 WVK327720 B393253 IY393256 SU393256 ACQ393256 AMM393256 AWI393256 BGE393256 BQA393256 BZW393256 CJS393256 CTO393256 DDK393256 DNG393256 DXC393256 EGY393256 EQU393256 FAQ393256 FKM393256 FUI393256 GEE393256 GOA393256 GXW393256 HHS393256 HRO393256 IBK393256 ILG393256 IVC393256 JEY393256 JOU393256 JYQ393256 KIM393256 KSI393256 LCE393256 LMA393256 LVW393256 MFS393256 MPO393256 MZK393256 NJG393256 NTC393256 OCY393256 OMU393256 OWQ393256 PGM393256 PQI393256 QAE393256 QKA393256 QTW393256 RDS393256 RNO393256 RXK393256 SHG393256 SRC393256 TAY393256 TKU393256 TUQ393256 UEM393256 UOI393256 UYE393256 VIA393256 VRW393256 WBS393256 WLO393256 WVK393256 B458789 IY458792 SU458792 ACQ458792 AMM458792 AWI458792 BGE458792 BQA458792 BZW458792 CJS458792 CTO458792 DDK458792 DNG458792 DXC458792 EGY458792 EQU458792 FAQ458792 FKM458792 FUI458792 GEE458792 GOA458792 GXW458792 HHS458792 HRO458792 IBK458792 ILG458792 IVC458792 JEY458792 JOU458792 JYQ458792 KIM458792 KSI458792 LCE458792 LMA458792 LVW458792 MFS458792 MPO458792 MZK458792 NJG458792 NTC458792 OCY458792 OMU458792 OWQ458792 PGM458792 PQI458792 QAE458792 QKA458792 QTW458792 RDS458792 RNO458792 RXK458792 SHG458792 SRC458792 TAY458792 TKU458792 TUQ458792 UEM458792 UOI458792 UYE458792 VIA458792 VRW458792 WBS458792 WLO458792 WVK458792 B524325 IY524328 SU524328 ACQ524328 AMM524328 AWI524328 BGE524328 BQA524328 BZW524328 CJS524328 CTO524328 DDK524328 DNG524328 DXC524328 EGY524328 EQU524328 FAQ524328 FKM524328 FUI524328 GEE524328 GOA524328 GXW524328 HHS524328 HRO524328 IBK524328 ILG524328 IVC524328 JEY524328 JOU524328 JYQ524328 KIM524328 KSI524328 LCE524328 LMA524328 LVW524328 MFS524328 MPO524328 MZK524328 NJG524328 NTC524328 OCY524328 OMU524328 OWQ524328 PGM524328 PQI524328 QAE524328 QKA524328 QTW524328 RDS524328 RNO524328 RXK524328 SHG524328 SRC524328 TAY524328 TKU524328 TUQ524328 UEM524328 UOI524328 UYE524328 VIA524328 VRW524328 WBS524328 WLO524328 WVK524328 B589861 IY589864 SU589864 ACQ589864 AMM589864 AWI589864 BGE589864 BQA589864 BZW589864 CJS589864 CTO589864 DDK589864 DNG589864 DXC589864 EGY589864 EQU589864 FAQ589864 FKM589864 FUI589864 GEE589864 GOA589864 GXW589864 HHS589864 HRO589864 IBK589864 ILG589864 IVC589864 JEY589864 JOU589864 JYQ589864 KIM589864 KSI589864 LCE589864 LMA589864 LVW589864 MFS589864 MPO589864 MZK589864 NJG589864 NTC589864 OCY589864 OMU589864 OWQ589864 PGM589864 PQI589864 QAE589864 QKA589864 QTW589864 RDS589864 RNO589864 RXK589864 SHG589864 SRC589864 TAY589864 TKU589864 TUQ589864 UEM589864 UOI589864 UYE589864 VIA589864 VRW589864 WBS589864 WLO589864 WVK589864 B655397 IY655400 SU655400 ACQ655400 AMM655400 AWI655400 BGE655400 BQA655400 BZW655400 CJS655400 CTO655400 DDK655400 DNG655400 DXC655400 EGY655400 EQU655400 FAQ655400 FKM655400 FUI655400 GEE655400 GOA655400 GXW655400 HHS655400 HRO655400 IBK655400 ILG655400 IVC655400 JEY655400 JOU655400 JYQ655400 KIM655400 KSI655400 LCE655400 LMA655400 LVW655400 MFS655400 MPO655400 MZK655400 NJG655400 NTC655400 OCY655400 OMU655400 OWQ655400 PGM655400 PQI655400 QAE655400 QKA655400 QTW655400 RDS655400 RNO655400 RXK655400 SHG655400 SRC655400 TAY655400 TKU655400 TUQ655400 UEM655400 UOI655400 UYE655400 VIA655400 VRW655400 WBS655400 WLO655400 WVK655400 B720933 IY720936 SU720936 ACQ720936 AMM720936 AWI720936 BGE720936 BQA720936 BZW720936 CJS720936 CTO720936 DDK720936 DNG720936 DXC720936 EGY720936 EQU720936 FAQ720936 FKM720936 FUI720936 GEE720936 GOA720936 GXW720936 HHS720936 HRO720936 IBK720936 ILG720936 IVC720936 JEY720936 JOU720936 JYQ720936 KIM720936 KSI720936 LCE720936 LMA720936 LVW720936 MFS720936 MPO720936 MZK720936 NJG720936 NTC720936 OCY720936 OMU720936 OWQ720936 PGM720936 PQI720936 QAE720936 QKA720936 QTW720936 RDS720936 RNO720936 RXK720936 SHG720936 SRC720936 TAY720936 TKU720936 TUQ720936 UEM720936 UOI720936 UYE720936 VIA720936 VRW720936 WBS720936 WLO720936 WVK720936 B786469 IY786472 SU786472 ACQ786472 AMM786472 AWI786472 BGE786472 BQA786472 BZW786472 CJS786472 CTO786472 DDK786472 DNG786472 DXC786472 EGY786472 EQU786472 FAQ786472 FKM786472 FUI786472 GEE786472 GOA786472 GXW786472 HHS786472 HRO786472 IBK786472 ILG786472 IVC786472 JEY786472 JOU786472 JYQ786472 KIM786472 KSI786472 LCE786472 LMA786472 LVW786472 MFS786472 MPO786472 MZK786472 NJG786472 NTC786472 OCY786472 OMU786472 OWQ786472 PGM786472 PQI786472 QAE786472 QKA786472 QTW786472 RDS786472 RNO786472 RXK786472 SHG786472 SRC786472 TAY786472 TKU786472 TUQ786472 UEM786472 UOI786472 UYE786472 VIA786472 VRW786472 WBS786472 WLO786472 WVK786472 B852005 IY852008 SU852008 ACQ852008 AMM852008 AWI852008 BGE852008 BQA852008 BZW852008 CJS852008 CTO852008 DDK852008 DNG852008 DXC852008 EGY852008 EQU852008 FAQ852008 FKM852008 FUI852008 GEE852008 GOA852008 GXW852008 HHS852008 HRO852008 IBK852008 ILG852008 IVC852008 JEY852008 JOU852008 JYQ852008 KIM852008 KSI852008 LCE852008 LMA852008 LVW852008 MFS852008 MPO852008 MZK852008 NJG852008 NTC852008 OCY852008 OMU852008 OWQ852008 PGM852008 PQI852008 QAE852008 QKA852008 QTW852008 RDS852008 RNO852008 RXK852008 SHG852008 SRC852008 TAY852008 TKU852008 TUQ852008 UEM852008 UOI852008 UYE852008 VIA852008 VRW852008 WBS852008 WLO852008 WVK852008 B917541 IY917544 SU917544 ACQ917544 AMM917544 AWI917544 BGE917544 BQA917544 BZW917544 CJS917544 CTO917544 DDK917544 DNG917544 DXC917544 EGY917544 EQU917544 FAQ917544 FKM917544 FUI917544 GEE917544 GOA917544 GXW917544 HHS917544 HRO917544 IBK917544 ILG917544 IVC917544 JEY917544 JOU917544 JYQ917544 KIM917544 KSI917544 LCE917544 LMA917544 LVW917544 MFS917544 MPO917544 MZK917544 NJG917544 NTC917544 OCY917544 OMU917544 OWQ917544 PGM917544 PQI917544 QAE917544 QKA917544 QTW917544 RDS917544 RNO917544 RXK917544 SHG917544 SRC917544 TAY917544 TKU917544 TUQ917544 UEM917544 UOI917544 UYE917544 VIA917544 VRW917544 WBS917544 WLO917544 WVK917544 B983077 IY983080 SU983080 ACQ983080 AMM983080 AWI983080 BGE983080 BQA983080 BZW983080 CJS983080 CTO983080 DDK983080 DNG983080 DXC983080 EGY983080 EQU983080 FAQ983080 FKM983080 FUI983080 GEE983080 GOA983080 GXW983080 HHS983080 HRO983080 IBK983080 ILG983080 IVC983080 JEY983080 JOU983080 JYQ983080 KIM983080 KSI983080 LCE983080 LMA983080 LVW983080 MFS983080 MPO983080 MZK983080 NJG983080 NTC983080 OCY983080 OMU983080 OWQ983080 PGM983080 PQI983080 QAE983080 QKA983080 QTW983080 RDS983080 RNO983080 RXK983080 SHG983080 SRC983080 TAY983080 TKU983080 TUQ983080 UEM983080 UOI983080 UYE983080 VIA983080 VRW983080 WBS983080 WLO983080 WVK983080 WLO983084 IT35 SP35 ACL35 AMH35 AWD35 BFZ35 BPV35 BZR35 CJN35 CTJ35 DDF35 DNB35 DWX35 EGT35 EQP35 FAL35 FKH35 FUD35 GDZ35 GNV35 GXR35 HHN35 HRJ35 IBF35 ILB35 IUX35 JET35 JOP35 JYL35 KIH35 KSD35 LBZ35 LLV35 LVR35 MFN35 MPJ35 MZF35 NJB35 NSX35 OCT35 OMP35 OWL35 PGH35 PQD35 PZZ35 QJV35 QTR35 RDN35 RNJ35 RXF35 SHB35 SQX35 TAT35 TKP35 TUL35 UEH35 UOD35 UXZ35 VHV35 VRR35 WBN35 WLJ35 WVF35 B65569 IY65572 SU65572 ACQ65572 AMM65572 AWI65572 BGE65572 BQA65572 BZW65572 CJS65572 CTO65572 DDK65572 DNG65572 DXC65572 EGY65572 EQU65572 FAQ65572 FKM65572 FUI65572 GEE65572 GOA65572 GXW65572 HHS65572 HRO65572 IBK65572 ILG65572 IVC65572 JEY65572 JOU65572 JYQ65572 KIM65572 KSI65572 LCE65572 LMA65572 LVW65572 MFS65572 MPO65572 MZK65572 NJG65572 NTC65572 OCY65572 OMU65572 OWQ65572 PGM65572 PQI65572 QAE65572 QKA65572 QTW65572 RDS65572 RNO65572 RXK65572 SHG65572 SRC65572 TAY65572 TKU65572 TUQ65572 UEM65572 UOI65572 UYE65572 VIA65572 VRW65572 WBS65572 WLO65572 WVK65572 B131105 IY131108 SU131108 ACQ131108 AMM131108 AWI131108 BGE131108 BQA131108 BZW131108 CJS131108 CTO131108 DDK131108 DNG131108 DXC131108 EGY131108 EQU131108 FAQ131108 FKM131108 FUI131108 GEE131108 GOA131108 GXW131108 HHS131108 HRO131108 IBK131108 ILG131108 IVC131108 JEY131108 JOU131108 JYQ131108 KIM131108 KSI131108 LCE131108 LMA131108 LVW131108 MFS131108 MPO131108 MZK131108 NJG131108 NTC131108 OCY131108 OMU131108 OWQ131108 PGM131108 PQI131108 QAE131108 QKA131108 QTW131108 RDS131108 RNO131108 RXK131108 SHG131108 SRC131108 TAY131108 TKU131108 TUQ131108 UEM131108 UOI131108 UYE131108 VIA131108 VRW131108 WBS131108 WLO131108 WVK131108 B196641 IY196644 SU196644 ACQ196644 AMM196644 AWI196644 BGE196644 BQA196644 BZW196644 CJS196644 CTO196644 DDK196644 DNG196644 DXC196644 EGY196644 EQU196644 FAQ196644 FKM196644 FUI196644 GEE196644 GOA196644 GXW196644 HHS196644 HRO196644 IBK196644 ILG196644 IVC196644 JEY196644 JOU196644 JYQ196644 KIM196644 KSI196644 LCE196644 LMA196644 LVW196644 MFS196644 MPO196644 MZK196644 NJG196644 NTC196644 OCY196644 OMU196644 OWQ196644 PGM196644 PQI196644 QAE196644 QKA196644 QTW196644 RDS196644 RNO196644 RXK196644 SHG196644 SRC196644 TAY196644 TKU196644 TUQ196644 UEM196644 UOI196644 UYE196644 VIA196644 VRW196644 WBS196644 WLO196644 WVK196644 B262177 IY262180 SU262180 ACQ262180 AMM262180 AWI262180 BGE262180 BQA262180 BZW262180 CJS262180 CTO262180 DDK262180 DNG262180 DXC262180 EGY262180 EQU262180 FAQ262180 FKM262180 FUI262180 GEE262180 GOA262180 GXW262180 HHS262180 HRO262180 IBK262180 ILG262180 IVC262180 JEY262180 JOU262180 JYQ262180 KIM262180 KSI262180 LCE262180 LMA262180 LVW262180 MFS262180 MPO262180 MZK262180 NJG262180 NTC262180 OCY262180 OMU262180 OWQ262180 PGM262180 PQI262180 QAE262180 QKA262180 QTW262180 RDS262180 RNO262180 RXK262180 SHG262180 SRC262180 TAY262180 TKU262180 TUQ262180 UEM262180 UOI262180 UYE262180 VIA262180 VRW262180 WBS262180 WLO262180 WVK262180 B327713 IY327716 SU327716 ACQ327716 AMM327716 AWI327716 BGE327716 BQA327716 BZW327716 CJS327716 CTO327716 DDK327716 DNG327716 DXC327716 EGY327716 EQU327716 FAQ327716 FKM327716 FUI327716 GEE327716 GOA327716 GXW327716 HHS327716 HRO327716 IBK327716 ILG327716 IVC327716 JEY327716 JOU327716 JYQ327716 KIM327716 KSI327716 LCE327716 LMA327716 LVW327716 MFS327716 MPO327716 MZK327716 NJG327716 NTC327716 OCY327716 OMU327716 OWQ327716 PGM327716 PQI327716 QAE327716 QKA327716 QTW327716 RDS327716 RNO327716 RXK327716 SHG327716 SRC327716 TAY327716 TKU327716 TUQ327716 UEM327716 UOI327716 UYE327716 VIA327716 VRW327716 WBS327716 WLO327716 WVK327716 B393249 IY393252 SU393252 ACQ393252 AMM393252 AWI393252 BGE393252 BQA393252 BZW393252 CJS393252 CTO393252 DDK393252 DNG393252 DXC393252 EGY393252 EQU393252 FAQ393252 FKM393252 FUI393252 GEE393252 GOA393252 GXW393252 HHS393252 HRO393252 IBK393252 ILG393252 IVC393252 JEY393252 JOU393252 JYQ393252 KIM393252 KSI393252 LCE393252 LMA393252 LVW393252 MFS393252 MPO393252 MZK393252 NJG393252 NTC393252 OCY393252 OMU393252 OWQ393252 PGM393252 PQI393252 QAE393252 QKA393252 QTW393252 RDS393252 RNO393252 RXK393252 SHG393252 SRC393252 TAY393252 TKU393252 TUQ393252 UEM393252 UOI393252 UYE393252 VIA393252 VRW393252 WBS393252 WLO393252 WVK393252 B458785 IY458788 SU458788 ACQ458788 AMM458788 AWI458788 BGE458788 BQA458788 BZW458788 CJS458788 CTO458788 DDK458788 DNG458788 DXC458788 EGY458788 EQU458788 FAQ458788 FKM458788 FUI458788 GEE458788 GOA458788 GXW458788 HHS458788 HRO458788 IBK458788 ILG458788 IVC458788 JEY458788 JOU458788 JYQ458788 KIM458788 KSI458788 LCE458788 LMA458788 LVW458788 MFS458788 MPO458788 MZK458788 NJG458788 NTC458788 OCY458788 OMU458788 OWQ458788 PGM458788 PQI458788 QAE458788 QKA458788 QTW458788 RDS458788 RNO458788 RXK458788 SHG458788 SRC458788 TAY458788 TKU458788 TUQ458788 UEM458788 UOI458788 UYE458788 VIA458788 VRW458788 WBS458788 WLO458788 WVK458788 B524321 IY524324 SU524324 ACQ524324 AMM524324 AWI524324 BGE524324 BQA524324 BZW524324 CJS524324 CTO524324 DDK524324 DNG524324 DXC524324 EGY524324 EQU524324 FAQ524324 FKM524324 FUI524324 GEE524324 GOA524324 GXW524324 HHS524324 HRO524324 IBK524324 ILG524324 IVC524324 JEY524324 JOU524324 JYQ524324 KIM524324 KSI524324 LCE524324 LMA524324 LVW524324 MFS524324 MPO524324 MZK524324 NJG524324 NTC524324 OCY524324 OMU524324 OWQ524324 PGM524324 PQI524324 QAE524324 QKA524324 QTW524324 RDS524324 RNO524324 RXK524324 SHG524324 SRC524324 TAY524324 TKU524324 TUQ524324 UEM524324 UOI524324 UYE524324 VIA524324 VRW524324 WBS524324 WLO524324 WVK524324 B589857 IY589860 SU589860 ACQ589860 AMM589860 AWI589860 BGE589860 BQA589860 BZW589860 CJS589860 CTO589860 DDK589860 DNG589860 DXC589860 EGY589860 EQU589860 FAQ589860 FKM589860 FUI589860 GEE589860 GOA589860 GXW589860 HHS589860 HRO589860 IBK589860 ILG589860 IVC589860 JEY589860 JOU589860 JYQ589860 KIM589860 KSI589860 LCE589860 LMA589860 LVW589860 MFS589860 MPO589860 MZK589860 NJG589860 NTC589860 OCY589860 OMU589860 OWQ589860 PGM589860 PQI589860 QAE589860 QKA589860 QTW589860 RDS589860 RNO589860 RXK589860 SHG589860 SRC589860 TAY589860 TKU589860 TUQ589860 UEM589860 UOI589860 UYE589860 VIA589860 VRW589860 WBS589860 WLO589860 WVK589860 B655393 IY655396 SU655396 ACQ655396 AMM655396 AWI655396 BGE655396 BQA655396 BZW655396 CJS655396 CTO655396 DDK655396 DNG655396 DXC655396 EGY655396 EQU655396 FAQ655396 FKM655396 FUI655396 GEE655396 GOA655396 GXW655396 HHS655396 HRO655396 IBK655396 ILG655396 IVC655396 JEY655396 JOU655396 JYQ655396 KIM655396 KSI655396 LCE655396 LMA655396 LVW655396 MFS655396 MPO655396 MZK655396 NJG655396 NTC655396 OCY655396 OMU655396 OWQ655396 PGM655396 PQI655396 QAE655396 QKA655396 QTW655396 RDS655396 RNO655396 RXK655396 SHG655396 SRC655396 TAY655396 TKU655396 TUQ655396 UEM655396 UOI655396 UYE655396 VIA655396 VRW655396 WBS655396 WLO655396 WVK655396 B720929 IY720932 SU720932 ACQ720932 AMM720932 AWI720932 BGE720932 BQA720932 BZW720932 CJS720932 CTO720932 DDK720932 DNG720932 DXC720932 EGY720932 EQU720932 FAQ720932 FKM720932 FUI720932 GEE720932 GOA720932 GXW720932 HHS720932 HRO720932 IBK720932 ILG720932 IVC720932 JEY720932 JOU720932 JYQ720932 KIM720932 KSI720932 LCE720932 LMA720932 LVW720932 MFS720932 MPO720932 MZK720932 NJG720932 NTC720932 OCY720932 OMU720932 OWQ720932 PGM720932 PQI720932 QAE720932 QKA720932 QTW720932 RDS720932 RNO720932 RXK720932 SHG720932 SRC720932 TAY720932 TKU720932 TUQ720932 UEM720932 UOI720932 UYE720932 VIA720932 VRW720932 WBS720932 WLO720932 WVK720932 B786465 IY786468 SU786468 ACQ786468 AMM786468 AWI786468 BGE786468 BQA786468 BZW786468 CJS786468 CTO786468 DDK786468 DNG786468 DXC786468 EGY786468 EQU786468 FAQ786468 FKM786468 FUI786468 GEE786468 GOA786468 GXW786468 HHS786468 HRO786468 IBK786468 ILG786468 IVC786468 JEY786468 JOU786468 JYQ786468 KIM786468 KSI786468 LCE786468 LMA786468 LVW786468 MFS786468 MPO786468 MZK786468 NJG786468 NTC786468 OCY786468 OMU786468 OWQ786468 PGM786468 PQI786468 QAE786468 QKA786468 QTW786468 RDS786468 RNO786468 RXK786468 SHG786468 SRC786468 TAY786468 TKU786468 TUQ786468 UEM786468 UOI786468 UYE786468 VIA786468 VRW786468 WBS786468 WLO786468 WVK786468 B852001 IY852004 SU852004 ACQ852004 AMM852004 AWI852004 BGE852004 BQA852004 BZW852004 CJS852004 CTO852004 DDK852004 DNG852004 DXC852004 EGY852004 EQU852004 FAQ852004 FKM852004 FUI852004 GEE852004 GOA852004 GXW852004 HHS852004 HRO852004 IBK852004 ILG852004 IVC852004 JEY852004 JOU852004 JYQ852004 KIM852004 KSI852004 LCE852004 LMA852004 LVW852004 MFS852004 MPO852004 MZK852004 NJG852004 NTC852004 OCY852004 OMU852004 OWQ852004 PGM852004 PQI852004 QAE852004 QKA852004 QTW852004 RDS852004 RNO852004 RXK852004 SHG852004 SRC852004 TAY852004 TKU852004 TUQ852004 UEM852004 UOI852004 UYE852004 VIA852004 VRW852004 WBS852004 WLO852004 WVK852004 B917537 IY917540 SU917540 ACQ917540 AMM917540 AWI917540 BGE917540 BQA917540 BZW917540 CJS917540 CTO917540 DDK917540 DNG917540 DXC917540 EGY917540 EQU917540 FAQ917540 FKM917540 FUI917540 GEE917540 GOA917540 GXW917540 HHS917540 HRO917540 IBK917540 ILG917540 IVC917540 JEY917540 JOU917540 JYQ917540 KIM917540 KSI917540 LCE917540 LMA917540 LVW917540 MFS917540 MPO917540 MZK917540 NJG917540 NTC917540 OCY917540 OMU917540 OWQ917540 PGM917540 PQI917540 QAE917540 QKA917540 QTW917540 RDS917540 RNO917540 RXK917540 SHG917540 SRC917540 TAY917540 TKU917540 TUQ917540 UEM917540 UOI917540 UYE917540 VIA917540 VRW917540 WBS917540 WLO917540 WVK917540 B983073 IY983076 SU983076 ACQ983076 AMM983076 AWI983076 BGE983076 BQA983076 BZW983076 CJS983076 CTO983076 DDK983076 DNG983076 DXC983076 EGY983076 EQU983076 FAQ983076 FKM983076 FUI983076 GEE983076 GOA983076 GXW983076 HHS983076 HRO983076 IBK983076 ILG983076 IVC983076 JEY983076 JOU983076 JYQ983076 KIM983076 KSI983076 LCE983076 LMA983076 LVW983076 MFS983076 MPO983076 MZK983076 NJG983076 NTC983076 OCY983076 OMU983076 OWQ983076 PGM983076 PQI983076 QAE983076 QKA983076 QTW983076 RDS983076 RNO983076 RXK983076 SHG983076 SRC983076 TAY983076 TKU983076 TUQ983076 UEM983076 UOI983076 UYE983076 VIA983076 VRW983076 WBS983076 WLO983076 WVK983076 WBS983084 B65577 IY65580 SU65580 ACQ65580 AMM65580 AWI65580 BGE65580 BQA65580 BZW65580 CJS65580 CTO65580 DDK65580 DNG65580 DXC65580 EGY65580 EQU65580 FAQ65580 FKM65580 FUI65580 GEE65580 GOA65580 GXW65580 HHS65580 HRO65580 IBK65580 ILG65580 IVC65580 JEY65580 JOU65580 JYQ65580 KIM65580 KSI65580 LCE65580 LMA65580 LVW65580 MFS65580 MPO65580 MZK65580 NJG65580 NTC65580 OCY65580 OMU65580 OWQ65580 PGM65580 PQI65580 QAE65580 QKA65580 QTW65580 RDS65580 RNO65580 RXK65580 SHG65580 SRC65580 TAY65580 TKU65580 TUQ65580 UEM65580 UOI65580 UYE65580 VIA65580 VRW65580 WBS65580 WLO65580 WVK65580 B131113 IY131116 SU131116 ACQ131116 AMM131116 AWI131116 BGE131116 BQA131116 BZW131116 CJS131116 CTO131116 DDK131116 DNG131116 DXC131116 EGY131116 EQU131116 FAQ131116 FKM131116 FUI131116 GEE131116 GOA131116 GXW131116 HHS131116 HRO131116 IBK131116 ILG131116 IVC131116 JEY131116 JOU131116 JYQ131116 KIM131116 KSI131116 LCE131116 LMA131116 LVW131116 MFS131116 MPO131116 MZK131116 NJG131116 NTC131116 OCY131116 OMU131116 OWQ131116 PGM131116 PQI131116 QAE131116 QKA131116 QTW131116 RDS131116 RNO131116 RXK131116 SHG131116 SRC131116 TAY131116 TKU131116 TUQ131116 UEM131116 UOI131116 UYE131116 VIA131116 VRW131116 WBS131116 WLO131116 WVK131116 B196649 IY196652 SU196652 ACQ196652 AMM196652 AWI196652 BGE196652 BQA196652 BZW196652 CJS196652 CTO196652 DDK196652 DNG196652 DXC196652 EGY196652 EQU196652 FAQ196652 FKM196652 FUI196652 GEE196652 GOA196652 GXW196652 HHS196652 HRO196652 IBK196652 ILG196652 IVC196652 JEY196652 JOU196652 JYQ196652 KIM196652 KSI196652 LCE196652 LMA196652 LVW196652 MFS196652 MPO196652 MZK196652 NJG196652 NTC196652 OCY196652 OMU196652 OWQ196652 PGM196652 PQI196652 QAE196652 QKA196652 QTW196652 RDS196652 RNO196652 RXK196652 SHG196652 SRC196652 TAY196652 TKU196652 TUQ196652 UEM196652 UOI196652 UYE196652 VIA196652 VRW196652 WBS196652 WLO196652 WVK196652 B262185 IY262188 SU262188 ACQ262188 AMM262188 AWI262188 BGE262188 BQA262188 BZW262188 CJS262188 CTO262188 DDK262188 DNG262188 DXC262188 EGY262188 EQU262188 FAQ262188 FKM262188 FUI262188 GEE262188 GOA262188 GXW262188 HHS262188 HRO262188 IBK262188 ILG262188 IVC262188 JEY262188 JOU262188 JYQ262188 KIM262188 KSI262188 LCE262188 LMA262188 LVW262188 MFS262188 MPO262188 MZK262188 NJG262188 NTC262188 OCY262188 OMU262188 OWQ262188 PGM262188 PQI262188 QAE262188 QKA262188 QTW262188 RDS262188 RNO262188 RXK262188 SHG262188 SRC262188 TAY262188 TKU262188 TUQ262188 UEM262188 UOI262188 UYE262188 VIA262188 VRW262188 WBS262188 WLO262188 WVK262188 B327721 IY327724 SU327724 ACQ327724 AMM327724 AWI327724 BGE327724 BQA327724 BZW327724 CJS327724 CTO327724 DDK327724 DNG327724 DXC327724 EGY327724 EQU327724 FAQ327724 FKM327724 FUI327724 GEE327724 GOA327724 GXW327724 HHS327724 HRO327724 IBK327724 ILG327724 IVC327724 JEY327724 JOU327724 JYQ327724 KIM327724 KSI327724 LCE327724 LMA327724 LVW327724 MFS327724 MPO327724 MZK327724 NJG327724 NTC327724 OCY327724 OMU327724 OWQ327724 PGM327724 PQI327724 QAE327724 QKA327724 QTW327724 RDS327724 RNO327724 RXK327724 SHG327724 SRC327724 TAY327724 TKU327724 TUQ327724 UEM327724 UOI327724 UYE327724 VIA327724 VRW327724 WBS327724 WLO327724 WVK327724 B393257 IY393260 SU393260 ACQ393260 AMM393260 AWI393260 BGE393260 BQA393260 BZW393260 CJS393260 CTO393260 DDK393260 DNG393260 DXC393260 EGY393260 EQU393260 FAQ393260 FKM393260 FUI393260 GEE393260 GOA393260 GXW393260 HHS393260 HRO393260 IBK393260 ILG393260 IVC393260 JEY393260 JOU393260 JYQ393260 KIM393260 KSI393260 LCE393260 LMA393260 LVW393260 MFS393260 MPO393260 MZK393260 NJG393260 NTC393260 OCY393260 OMU393260 OWQ393260 PGM393260 PQI393260 QAE393260 QKA393260 QTW393260 RDS393260 RNO393260 RXK393260 SHG393260 SRC393260 TAY393260 TKU393260 TUQ393260 UEM393260 UOI393260 UYE393260 VIA393260 VRW393260 WBS393260 WLO393260 WVK393260 B458793 IY458796 SU458796 ACQ458796 AMM458796 AWI458796 BGE458796 BQA458796 BZW458796 CJS458796 CTO458796 DDK458796 DNG458796 DXC458796 EGY458796 EQU458796 FAQ458796 FKM458796 FUI458796 GEE458796 GOA458796 GXW458796 HHS458796 HRO458796 IBK458796 ILG458796 IVC458796 JEY458796 JOU458796 JYQ458796 KIM458796 KSI458796 LCE458796 LMA458796 LVW458796 MFS458796 MPO458796 MZK458796 NJG458796 NTC458796 OCY458796 OMU458796 OWQ458796 PGM458796 PQI458796 QAE458796 QKA458796 QTW458796 RDS458796 RNO458796 RXK458796 SHG458796 SRC458796 TAY458796 TKU458796 TUQ458796 UEM458796 UOI458796 UYE458796 VIA458796 VRW458796 WBS458796 WLO458796 WVK458796 B524329 IY524332 SU524332 ACQ524332 AMM524332 AWI524332 BGE524332 BQA524332 BZW524332 CJS524332 CTO524332 DDK524332 DNG524332 DXC524332 EGY524332 EQU524332 FAQ524332 FKM524332 FUI524332 GEE524332 GOA524332 GXW524332 HHS524332 HRO524332 IBK524332 ILG524332 IVC524332 JEY524332 JOU524332 JYQ524332 KIM524332 KSI524332 LCE524332 LMA524332 LVW524332 MFS524332 MPO524332 MZK524332 NJG524332 NTC524332 OCY524332 OMU524332 OWQ524332 PGM524332 PQI524332 QAE524332 QKA524332 QTW524332 RDS524332 RNO524332 RXK524332 SHG524332 SRC524332 TAY524332 TKU524332 TUQ524332 UEM524332 UOI524332 UYE524332 VIA524332 VRW524332 WBS524332 WLO524332 WVK524332 B589865 IY589868 SU589868 ACQ589868 AMM589868 AWI589868 BGE589868 BQA589868 BZW589868 CJS589868 CTO589868 DDK589868 DNG589868 DXC589868 EGY589868 EQU589868 FAQ589868 FKM589868 FUI589868 GEE589868 GOA589868 GXW589868 HHS589868 HRO589868 IBK589868 ILG589868 IVC589868 JEY589868 JOU589868 JYQ589868 KIM589868 KSI589868 LCE589868 LMA589868 LVW589868 MFS589868 MPO589868 MZK589868 NJG589868 NTC589868 OCY589868 OMU589868 OWQ589868 PGM589868 PQI589868 QAE589868 QKA589868 QTW589868 RDS589868 RNO589868 RXK589868 SHG589868 SRC589868 TAY589868 TKU589868 TUQ589868 UEM589868 UOI589868 UYE589868 VIA589868 VRW589868 WBS589868 WLO589868 WVK589868 B655401 IY655404 SU655404 ACQ655404 AMM655404 AWI655404 BGE655404 BQA655404 BZW655404 CJS655404 CTO655404 DDK655404 DNG655404 DXC655404 EGY655404 EQU655404 FAQ655404 FKM655404 FUI655404 GEE655404 GOA655404 GXW655404 HHS655404 HRO655404 IBK655404 ILG655404 IVC655404 JEY655404 JOU655404 JYQ655404 KIM655404 KSI655404 LCE655404 LMA655404 LVW655404 MFS655404 MPO655404 MZK655404 NJG655404 NTC655404 OCY655404 OMU655404 OWQ655404 PGM655404 PQI655404 QAE655404 QKA655404 QTW655404 RDS655404 RNO655404 RXK655404 SHG655404 SRC655404 TAY655404 TKU655404 TUQ655404 UEM655404 UOI655404 UYE655404 VIA655404 VRW655404 WBS655404 WLO655404 WVK655404 B720937 IY720940 SU720940 ACQ720940 AMM720940 AWI720940 BGE720940 BQA720940 BZW720940 CJS720940 CTO720940 DDK720940 DNG720940 DXC720940 EGY720940 EQU720940 FAQ720940 FKM720940 FUI720940 GEE720940 GOA720940 GXW720940 HHS720940 HRO720940 IBK720940 ILG720940 IVC720940 JEY720940 JOU720940 JYQ720940 KIM720940 KSI720940 LCE720940 LMA720940 LVW720940 MFS720940 MPO720940 MZK720940 NJG720940 NTC720940 OCY720940 OMU720940 OWQ720940 PGM720940 PQI720940 QAE720940 QKA720940 QTW720940 RDS720940 RNO720940 RXK720940 SHG720940 SRC720940 TAY720940 TKU720940 TUQ720940 UEM720940 UOI720940 UYE720940 VIA720940 VRW720940 WBS720940 WLO720940 WVK720940 B786473 IY786476 SU786476 ACQ786476 AMM786476 AWI786476 BGE786476 BQA786476 BZW786476 CJS786476 CTO786476 DDK786476 DNG786476 DXC786476 EGY786476 EQU786476 FAQ786476 FKM786476 FUI786476 GEE786476 GOA786476 GXW786476 HHS786476 HRO786476 IBK786476 ILG786476 IVC786476 JEY786476 JOU786476 JYQ786476 KIM786476 KSI786476 LCE786476 LMA786476 LVW786476 MFS786476 MPO786476 MZK786476 NJG786476 NTC786476 OCY786476 OMU786476 OWQ786476 PGM786476 PQI786476 QAE786476 QKA786476 QTW786476 RDS786476 RNO786476 RXK786476 SHG786476 SRC786476 TAY786476 TKU786476 TUQ786476 UEM786476 UOI786476 UYE786476 VIA786476 VRW786476 WBS786476 WLO786476 WVK786476 B852009 IY852012 SU852012 ACQ852012 AMM852012 AWI852012 BGE852012 BQA852012 BZW852012 CJS852012 CTO852012 DDK852012 DNG852012 DXC852012 EGY852012 EQU852012 FAQ852012 FKM852012 FUI852012 GEE852012 GOA852012 GXW852012 HHS852012 HRO852012 IBK852012 ILG852012 IVC852012 JEY852012 JOU852012 JYQ852012 KIM852012 KSI852012 LCE852012 LMA852012 LVW852012 MFS852012 MPO852012 MZK852012 NJG852012 NTC852012 OCY852012 OMU852012 OWQ852012 PGM852012 PQI852012 QAE852012 QKA852012 QTW852012 RDS852012 RNO852012 RXK852012 SHG852012 SRC852012 TAY852012 TKU852012 TUQ852012 UEM852012 UOI852012 UYE852012 VIA852012 VRW852012 WBS852012 WLO852012 WVK852012 B917545 IY917548 SU917548 ACQ917548 AMM917548 AWI917548 BGE917548 BQA917548 BZW917548 CJS917548 CTO917548 DDK917548 DNG917548 DXC917548 EGY917548 EQU917548 FAQ917548 FKM917548 FUI917548 GEE917548 GOA917548 GXW917548 HHS917548 HRO917548 IBK917548 ILG917548 IVC917548 JEY917548 JOU917548 JYQ917548 KIM917548 KSI917548 LCE917548 LMA917548 LVW917548 MFS917548 MPO917548 MZK917548 NJG917548 NTC917548 OCY917548 OMU917548 OWQ917548 PGM917548 PQI917548 QAE917548 QKA917548 QTW917548 RDS917548 RNO917548 RXK917548 SHG917548 SRC917548 TAY917548 TKU917548 TUQ917548 UEM917548 UOI917548 UYE917548 VIA917548 VRW917548 WBS917548 WLO917548 WVK917548 B983081 IY983084 SU983084 ACQ983084 AMM983084 AWI983084 BGE983084 BQA983084 BZW983084 CJS983084 CTO983084 DDK983084 DNG983084 DXC983084 EGY983084 EQU983084 FAQ983084 FKM983084 FUI983084 GEE983084 GOA983084 GXW983084 HHS983084 HRO983084 IBK983084 ILG983084 IVC983084 JEY983084 JOU983084 JYQ983084 KIM983084 KSI983084 LCE983084 LMA983084 LVW983084 MFS983084 MPO983084 MZK983084 NJG983084 NTC983084 OCY983084 OMU983084 OWQ983084 PGM983084 PQI983084 QAE983084 QKA983084 QTW983084 RDS983084 RNO983084 RXK983084 SHG983084 SRC983084 TAY983084 TKU983084 TUQ983084 UEM983084 UOI983084 UYE983084 VIA983084 VRW983084">
      <formula1>$J$69:$J$71</formula1>
    </dataValidation>
    <dataValidation type="list" allowBlank="1" showInputMessage="1" showErrorMessage="1" sqref="WVN983070:WVO983072 SX20:SY20 ACT20:ACU20 AMP20:AMQ20 AWL20:AWM20 BGH20:BGI20 BQD20:BQE20 BZZ20:CAA20 CJV20:CJW20 CTR20:CTS20 DDN20:DDO20 DNJ20:DNK20 DXF20:DXG20 EHB20:EHC20 EQX20:EQY20 FAT20:FAU20 FKP20:FKQ20 FUL20:FUM20 GEH20:GEI20 GOD20:GOE20 GXZ20:GYA20 HHV20:HHW20 HRR20:HRS20 IBN20:IBO20 ILJ20:ILK20 IVF20:IVG20 JFB20:JFC20 JOX20:JOY20 JYT20:JYU20 KIP20:KIQ20 KSL20:KSM20 LCH20:LCI20 LMD20:LME20 LVZ20:LWA20 MFV20:MFW20 MPR20:MPS20 MZN20:MZO20 NJJ20:NJK20 NTF20:NTG20 ODB20:ODC20 OMX20:OMY20 OWT20:OWU20 PGP20:PGQ20 PQL20:PQM20 QAH20:QAI20 QKD20:QKE20 QTZ20:QUA20 RDV20:RDW20 RNR20:RNS20 RXN20:RXO20 SHJ20:SHK20 SRF20:SRG20 TBB20:TBC20 TKX20:TKY20 TUT20:TUU20 UEP20:UEQ20 UOL20:UOM20 UYH20:UYI20 VID20:VIE20 VRZ20:VSA20 WBV20:WBW20 WLR20:WLS20 WVN20:WVO20 WLR983070:WLS983072 E65563:F65565 JB65566:JC65568 SX65566:SY65568 ACT65566:ACU65568 AMP65566:AMQ65568 AWL65566:AWM65568 BGH65566:BGI65568 BQD65566:BQE65568 BZZ65566:CAA65568 CJV65566:CJW65568 CTR65566:CTS65568 DDN65566:DDO65568 DNJ65566:DNK65568 DXF65566:DXG65568 EHB65566:EHC65568 EQX65566:EQY65568 FAT65566:FAU65568 FKP65566:FKQ65568 FUL65566:FUM65568 GEH65566:GEI65568 GOD65566:GOE65568 GXZ65566:GYA65568 HHV65566:HHW65568 HRR65566:HRS65568 IBN65566:IBO65568 ILJ65566:ILK65568 IVF65566:IVG65568 JFB65566:JFC65568 JOX65566:JOY65568 JYT65566:JYU65568 KIP65566:KIQ65568 KSL65566:KSM65568 LCH65566:LCI65568 LMD65566:LME65568 LVZ65566:LWA65568 MFV65566:MFW65568 MPR65566:MPS65568 MZN65566:MZO65568 NJJ65566:NJK65568 NTF65566:NTG65568 ODB65566:ODC65568 OMX65566:OMY65568 OWT65566:OWU65568 PGP65566:PGQ65568 PQL65566:PQM65568 QAH65566:QAI65568 QKD65566:QKE65568 QTZ65566:QUA65568 RDV65566:RDW65568 RNR65566:RNS65568 RXN65566:RXO65568 SHJ65566:SHK65568 SRF65566:SRG65568 TBB65566:TBC65568 TKX65566:TKY65568 TUT65566:TUU65568 UEP65566:UEQ65568 UOL65566:UOM65568 UYH65566:UYI65568 VID65566:VIE65568 VRZ65566:VSA65568 WBV65566:WBW65568 WLR65566:WLS65568 WVN65566:WVO65568 E131099:F131101 JB131102:JC131104 SX131102:SY131104 ACT131102:ACU131104 AMP131102:AMQ131104 AWL131102:AWM131104 BGH131102:BGI131104 BQD131102:BQE131104 BZZ131102:CAA131104 CJV131102:CJW131104 CTR131102:CTS131104 DDN131102:DDO131104 DNJ131102:DNK131104 DXF131102:DXG131104 EHB131102:EHC131104 EQX131102:EQY131104 FAT131102:FAU131104 FKP131102:FKQ131104 FUL131102:FUM131104 GEH131102:GEI131104 GOD131102:GOE131104 GXZ131102:GYA131104 HHV131102:HHW131104 HRR131102:HRS131104 IBN131102:IBO131104 ILJ131102:ILK131104 IVF131102:IVG131104 JFB131102:JFC131104 JOX131102:JOY131104 JYT131102:JYU131104 KIP131102:KIQ131104 KSL131102:KSM131104 LCH131102:LCI131104 LMD131102:LME131104 LVZ131102:LWA131104 MFV131102:MFW131104 MPR131102:MPS131104 MZN131102:MZO131104 NJJ131102:NJK131104 NTF131102:NTG131104 ODB131102:ODC131104 OMX131102:OMY131104 OWT131102:OWU131104 PGP131102:PGQ131104 PQL131102:PQM131104 QAH131102:QAI131104 QKD131102:QKE131104 QTZ131102:QUA131104 RDV131102:RDW131104 RNR131102:RNS131104 RXN131102:RXO131104 SHJ131102:SHK131104 SRF131102:SRG131104 TBB131102:TBC131104 TKX131102:TKY131104 TUT131102:TUU131104 UEP131102:UEQ131104 UOL131102:UOM131104 UYH131102:UYI131104 VID131102:VIE131104 VRZ131102:VSA131104 WBV131102:WBW131104 WLR131102:WLS131104 WVN131102:WVO131104 E196635:F196637 JB196638:JC196640 SX196638:SY196640 ACT196638:ACU196640 AMP196638:AMQ196640 AWL196638:AWM196640 BGH196638:BGI196640 BQD196638:BQE196640 BZZ196638:CAA196640 CJV196638:CJW196640 CTR196638:CTS196640 DDN196638:DDO196640 DNJ196638:DNK196640 DXF196638:DXG196640 EHB196638:EHC196640 EQX196638:EQY196640 FAT196638:FAU196640 FKP196638:FKQ196640 FUL196638:FUM196640 GEH196638:GEI196640 GOD196638:GOE196640 GXZ196638:GYA196640 HHV196638:HHW196640 HRR196638:HRS196640 IBN196638:IBO196640 ILJ196638:ILK196640 IVF196638:IVG196640 JFB196638:JFC196640 JOX196638:JOY196640 JYT196638:JYU196640 KIP196638:KIQ196640 KSL196638:KSM196640 LCH196638:LCI196640 LMD196638:LME196640 LVZ196638:LWA196640 MFV196638:MFW196640 MPR196638:MPS196640 MZN196638:MZO196640 NJJ196638:NJK196640 NTF196638:NTG196640 ODB196638:ODC196640 OMX196638:OMY196640 OWT196638:OWU196640 PGP196638:PGQ196640 PQL196638:PQM196640 QAH196638:QAI196640 QKD196638:QKE196640 QTZ196638:QUA196640 RDV196638:RDW196640 RNR196638:RNS196640 RXN196638:RXO196640 SHJ196638:SHK196640 SRF196638:SRG196640 TBB196638:TBC196640 TKX196638:TKY196640 TUT196638:TUU196640 UEP196638:UEQ196640 UOL196638:UOM196640 UYH196638:UYI196640 VID196638:VIE196640 VRZ196638:VSA196640 WBV196638:WBW196640 WLR196638:WLS196640 WVN196638:WVO196640 E262171:F262173 JB262174:JC262176 SX262174:SY262176 ACT262174:ACU262176 AMP262174:AMQ262176 AWL262174:AWM262176 BGH262174:BGI262176 BQD262174:BQE262176 BZZ262174:CAA262176 CJV262174:CJW262176 CTR262174:CTS262176 DDN262174:DDO262176 DNJ262174:DNK262176 DXF262174:DXG262176 EHB262174:EHC262176 EQX262174:EQY262176 FAT262174:FAU262176 FKP262174:FKQ262176 FUL262174:FUM262176 GEH262174:GEI262176 GOD262174:GOE262176 GXZ262174:GYA262176 HHV262174:HHW262176 HRR262174:HRS262176 IBN262174:IBO262176 ILJ262174:ILK262176 IVF262174:IVG262176 JFB262174:JFC262176 JOX262174:JOY262176 JYT262174:JYU262176 KIP262174:KIQ262176 KSL262174:KSM262176 LCH262174:LCI262176 LMD262174:LME262176 LVZ262174:LWA262176 MFV262174:MFW262176 MPR262174:MPS262176 MZN262174:MZO262176 NJJ262174:NJK262176 NTF262174:NTG262176 ODB262174:ODC262176 OMX262174:OMY262176 OWT262174:OWU262176 PGP262174:PGQ262176 PQL262174:PQM262176 QAH262174:QAI262176 QKD262174:QKE262176 QTZ262174:QUA262176 RDV262174:RDW262176 RNR262174:RNS262176 RXN262174:RXO262176 SHJ262174:SHK262176 SRF262174:SRG262176 TBB262174:TBC262176 TKX262174:TKY262176 TUT262174:TUU262176 UEP262174:UEQ262176 UOL262174:UOM262176 UYH262174:UYI262176 VID262174:VIE262176 VRZ262174:VSA262176 WBV262174:WBW262176 WLR262174:WLS262176 WVN262174:WVO262176 E327707:F327709 JB327710:JC327712 SX327710:SY327712 ACT327710:ACU327712 AMP327710:AMQ327712 AWL327710:AWM327712 BGH327710:BGI327712 BQD327710:BQE327712 BZZ327710:CAA327712 CJV327710:CJW327712 CTR327710:CTS327712 DDN327710:DDO327712 DNJ327710:DNK327712 DXF327710:DXG327712 EHB327710:EHC327712 EQX327710:EQY327712 FAT327710:FAU327712 FKP327710:FKQ327712 FUL327710:FUM327712 GEH327710:GEI327712 GOD327710:GOE327712 GXZ327710:GYA327712 HHV327710:HHW327712 HRR327710:HRS327712 IBN327710:IBO327712 ILJ327710:ILK327712 IVF327710:IVG327712 JFB327710:JFC327712 JOX327710:JOY327712 JYT327710:JYU327712 KIP327710:KIQ327712 KSL327710:KSM327712 LCH327710:LCI327712 LMD327710:LME327712 LVZ327710:LWA327712 MFV327710:MFW327712 MPR327710:MPS327712 MZN327710:MZO327712 NJJ327710:NJK327712 NTF327710:NTG327712 ODB327710:ODC327712 OMX327710:OMY327712 OWT327710:OWU327712 PGP327710:PGQ327712 PQL327710:PQM327712 QAH327710:QAI327712 QKD327710:QKE327712 QTZ327710:QUA327712 RDV327710:RDW327712 RNR327710:RNS327712 RXN327710:RXO327712 SHJ327710:SHK327712 SRF327710:SRG327712 TBB327710:TBC327712 TKX327710:TKY327712 TUT327710:TUU327712 UEP327710:UEQ327712 UOL327710:UOM327712 UYH327710:UYI327712 VID327710:VIE327712 VRZ327710:VSA327712 WBV327710:WBW327712 WLR327710:WLS327712 WVN327710:WVO327712 E393243:F393245 JB393246:JC393248 SX393246:SY393248 ACT393246:ACU393248 AMP393246:AMQ393248 AWL393246:AWM393248 BGH393246:BGI393248 BQD393246:BQE393248 BZZ393246:CAA393248 CJV393246:CJW393248 CTR393246:CTS393248 DDN393246:DDO393248 DNJ393246:DNK393248 DXF393246:DXG393248 EHB393246:EHC393248 EQX393246:EQY393248 FAT393246:FAU393248 FKP393246:FKQ393248 FUL393246:FUM393248 GEH393246:GEI393248 GOD393246:GOE393248 GXZ393246:GYA393248 HHV393246:HHW393248 HRR393246:HRS393248 IBN393246:IBO393248 ILJ393246:ILK393248 IVF393246:IVG393248 JFB393246:JFC393248 JOX393246:JOY393248 JYT393246:JYU393248 KIP393246:KIQ393248 KSL393246:KSM393248 LCH393246:LCI393248 LMD393246:LME393248 LVZ393246:LWA393248 MFV393246:MFW393248 MPR393246:MPS393248 MZN393246:MZO393248 NJJ393246:NJK393248 NTF393246:NTG393248 ODB393246:ODC393248 OMX393246:OMY393248 OWT393246:OWU393248 PGP393246:PGQ393248 PQL393246:PQM393248 QAH393246:QAI393248 QKD393246:QKE393248 QTZ393246:QUA393248 RDV393246:RDW393248 RNR393246:RNS393248 RXN393246:RXO393248 SHJ393246:SHK393248 SRF393246:SRG393248 TBB393246:TBC393248 TKX393246:TKY393248 TUT393246:TUU393248 UEP393246:UEQ393248 UOL393246:UOM393248 UYH393246:UYI393248 VID393246:VIE393248 VRZ393246:VSA393248 WBV393246:WBW393248 WLR393246:WLS393248 WVN393246:WVO393248 E458779:F458781 JB458782:JC458784 SX458782:SY458784 ACT458782:ACU458784 AMP458782:AMQ458784 AWL458782:AWM458784 BGH458782:BGI458784 BQD458782:BQE458784 BZZ458782:CAA458784 CJV458782:CJW458784 CTR458782:CTS458784 DDN458782:DDO458784 DNJ458782:DNK458784 DXF458782:DXG458784 EHB458782:EHC458784 EQX458782:EQY458784 FAT458782:FAU458784 FKP458782:FKQ458784 FUL458782:FUM458784 GEH458782:GEI458784 GOD458782:GOE458784 GXZ458782:GYA458784 HHV458782:HHW458784 HRR458782:HRS458784 IBN458782:IBO458784 ILJ458782:ILK458784 IVF458782:IVG458784 JFB458782:JFC458784 JOX458782:JOY458784 JYT458782:JYU458784 KIP458782:KIQ458784 KSL458782:KSM458784 LCH458782:LCI458784 LMD458782:LME458784 LVZ458782:LWA458784 MFV458782:MFW458784 MPR458782:MPS458784 MZN458782:MZO458784 NJJ458782:NJK458784 NTF458782:NTG458784 ODB458782:ODC458784 OMX458782:OMY458784 OWT458782:OWU458784 PGP458782:PGQ458784 PQL458782:PQM458784 QAH458782:QAI458784 QKD458782:QKE458784 QTZ458782:QUA458784 RDV458782:RDW458784 RNR458782:RNS458784 RXN458782:RXO458784 SHJ458782:SHK458784 SRF458782:SRG458784 TBB458782:TBC458784 TKX458782:TKY458784 TUT458782:TUU458784 UEP458782:UEQ458784 UOL458782:UOM458784 UYH458782:UYI458784 VID458782:VIE458784 VRZ458782:VSA458784 WBV458782:WBW458784 WLR458782:WLS458784 WVN458782:WVO458784 E524315:F524317 JB524318:JC524320 SX524318:SY524320 ACT524318:ACU524320 AMP524318:AMQ524320 AWL524318:AWM524320 BGH524318:BGI524320 BQD524318:BQE524320 BZZ524318:CAA524320 CJV524318:CJW524320 CTR524318:CTS524320 DDN524318:DDO524320 DNJ524318:DNK524320 DXF524318:DXG524320 EHB524318:EHC524320 EQX524318:EQY524320 FAT524318:FAU524320 FKP524318:FKQ524320 FUL524318:FUM524320 GEH524318:GEI524320 GOD524318:GOE524320 GXZ524318:GYA524320 HHV524318:HHW524320 HRR524318:HRS524320 IBN524318:IBO524320 ILJ524318:ILK524320 IVF524318:IVG524320 JFB524318:JFC524320 JOX524318:JOY524320 JYT524318:JYU524320 KIP524318:KIQ524320 KSL524318:KSM524320 LCH524318:LCI524320 LMD524318:LME524320 LVZ524318:LWA524320 MFV524318:MFW524320 MPR524318:MPS524320 MZN524318:MZO524320 NJJ524318:NJK524320 NTF524318:NTG524320 ODB524318:ODC524320 OMX524318:OMY524320 OWT524318:OWU524320 PGP524318:PGQ524320 PQL524318:PQM524320 QAH524318:QAI524320 QKD524318:QKE524320 QTZ524318:QUA524320 RDV524318:RDW524320 RNR524318:RNS524320 RXN524318:RXO524320 SHJ524318:SHK524320 SRF524318:SRG524320 TBB524318:TBC524320 TKX524318:TKY524320 TUT524318:TUU524320 UEP524318:UEQ524320 UOL524318:UOM524320 UYH524318:UYI524320 VID524318:VIE524320 VRZ524318:VSA524320 WBV524318:WBW524320 WLR524318:WLS524320 WVN524318:WVO524320 E589851:F589853 JB589854:JC589856 SX589854:SY589856 ACT589854:ACU589856 AMP589854:AMQ589856 AWL589854:AWM589856 BGH589854:BGI589856 BQD589854:BQE589856 BZZ589854:CAA589856 CJV589854:CJW589856 CTR589854:CTS589856 DDN589854:DDO589856 DNJ589854:DNK589856 DXF589854:DXG589856 EHB589854:EHC589856 EQX589854:EQY589856 FAT589854:FAU589856 FKP589854:FKQ589856 FUL589854:FUM589856 GEH589854:GEI589856 GOD589854:GOE589856 GXZ589854:GYA589856 HHV589854:HHW589856 HRR589854:HRS589856 IBN589854:IBO589856 ILJ589854:ILK589856 IVF589854:IVG589856 JFB589854:JFC589856 JOX589854:JOY589856 JYT589854:JYU589856 KIP589854:KIQ589856 KSL589854:KSM589856 LCH589854:LCI589856 LMD589854:LME589856 LVZ589854:LWA589856 MFV589854:MFW589856 MPR589854:MPS589856 MZN589854:MZO589856 NJJ589854:NJK589856 NTF589854:NTG589856 ODB589854:ODC589856 OMX589854:OMY589856 OWT589854:OWU589856 PGP589854:PGQ589856 PQL589854:PQM589856 QAH589854:QAI589856 QKD589854:QKE589856 QTZ589854:QUA589856 RDV589854:RDW589856 RNR589854:RNS589856 RXN589854:RXO589856 SHJ589854:SHK589856 SRF589854:SRG589856 TBB589854:TBC589856 TKX589854:TKY589856 TUT589854:TUU589856 UEP589854:UEQ589856 UOL589854:UOM589856 UYH589854:UYI589856 VID589854:VIE589856 VRZ589854:VSA589856 WBV589854:WBW589856 WLR589854:WLS589856 WVN589854:WVO589856 E655387:F655389 JB655390:JC655392 SX655390:SY655392 ACT655390:ACU655392 AMP655390:AMQ655392 AWL655390:AWM655392 BGH655390:BGI655392 BQD655390:BQE655392 BZZ655390:CAA655392 CJV655390:CJW655392 CTR655390:CTS655392 DDN655390:DDO655392 DNJ655390:DNK655392 DXF655390:DXG655392 EHB655390:EHC655392 EQX655390:EQY655392 FAT655390:FAU655392 FKP655390:FKQ655392 FUL655390:FUM655392 GEH655390:GEI655392 GOD655390:GOE655392 GXZ655390:GYA655392 HHV655390:HHW655392 HRR655390:HRS655392 IBN655390:IBO655392 ILJ655390:ILK655392 IVF655390:IVG655392 JFB655390:JFC655392 JOX655390:JOY655392 JYT655390:JYU655392 KIP655390:KIQ655392 KSL655390:KSM655392 LCH655390:LCI655392 LMD655390:LME655392 LVZ655390:LWA655392 MFV655390:MFW655392 MPR655390:MPS655392 MZN655390:MZO655392 NJJ655390:NJK655392 NTF655390:NTG655392 ODB655390:ODC655392 OMX655390:OMY655392 OWT655390:OWU655392 PGP655390:PGQ655392 PQL655390:PQM655392 QAH655390:QAI655392 QKD655390:QKE655392 QTZ655390:QUA655392 RDV655390:RDW655392 RNR655390:RNS655392 RXN655390:RXO655392 SHJ655390:SHK655392 SRF655390:SRG655392 TBB655390:TBC655392 TKX655390:TKY655392 TUT655390:TUU655392 UEP655390:UEQ655392 UOL655390:UOM655392 UYH655390:UYI655392 VID655390:VIE655392 VRZ655390:VSA655392 WBV655390:WBW655392 WLR655390:WLS655392 WVN655390:WVO655392 E720923:F720925 JB720926:JC720928 SX720926:SY720928 ACT720926:ACU720928 AMP720926:AMQ720928 AWL720926:AWM720928 BGH720926:BGI720928 BQD720926:BQE720928 BZZ720926:CAA720928 CJV720926:CJW720928 CTR720926:CTS720928 DDN720926:DDO720928 DNJ720926:DNK720928 DXF720926:DXG720928 EHB720926:EHC720928 EQX720926:EQY720928 FAT720926:FAU720928 FKP720926:FKQ720928 FUL720926:FUM720928 GEH720926:GEI720928 GOD720926:GOE720928 GXZ720926:GYA720928 HHV720926:HHW720928 HRR720926:HRS720928 IBN720926:IBO720928 ILJ720926:ILK720928 IVF720926:IVG720928 JFB720926:JFC720928 JOX720926:JOY720928 JYT720926:JYU720928 KIP720926:KIQ720928 KSL720926:KSM720928 LCH720926:LCI720928 LMD720926:LME720928 LVZ720926:LWA720928 MFV720926:MFW720928 MPR720926:MPS720928 MZN720926:MZO720928 NJJ720926:NJK720928 NTF720926:NTG720928 ODB720926:ODC720928 OMX720926:OMY720928 OWT720926:OWU720928 PGP720926:PGQ720928 PQL720926:PQM720928 QAH720926:QAI720928 QKD720926:QKE720928 QTZ720926:QUA720928 RDV720926:RDW720928 RNR720926:RNS720928 RXN720926:RXO720928 SHJ720926:SHK720928 SRF720926:SRG720928 TBB720926:TBC720928 TKX720926:TKY720928 TUT720926:TUU720928 UEP720926:UEQ720928 UOL720926:UOM720928 UYH720926:UYI720928 VID720926:VIE720928 VRZ720926:VSA720928 WBV720926:WBW720928 WLR720926:WLS720928 WVN720926:WVO720928 E786459:F786461 JB786462:JC786464 SX786462:SY786464 ACT786462:ACU786464 AMP786462:AMQ786464 AWL786462:AWM786464 BGH786462:BGI786464 BQD786462:BQE786464 BZZ786462:CAA786464 CJV786462:CJW786464 CTR786462:CTS786464 DDN786462:DDO786464 DNJ786462:DNK786464 DXF786462:DXG786464 EHB786462:EHC786464 EQX786462:EQY786464 FAT786462:FAU786464 FKP786462:FKQ786464 FUL786462:FUM786464 GEH786462:GEI786464 GOD786462:GOE786464 GXZ786462:GYA786464 HHV786462:HHW786464 HRR786462:HRS786464 IBN786462:IBO786464 ILJ786462:ILK786464 IVF786462:IVG786464 JFB786462:JFC786464 JOX786462:JOY786464 JYT786462:JYU786464 KIP786462:KIQ786464 KSL786462:KSM786464 LCH786462:LCI786464 LMD786462:LME786464 LVZ786462:LWA786464 MFV786462:MFW786464 MPR786462:MPS786464 MZN786462:MZO786464 NJJ786462:NJK786464 NTF786462:NTG786464 ODB786462:ODC786464 OMX786462:OMY786464 OWT786462:OWU786464 PGP786462:PGQ786464 PQL786462:PQM786464 QAH786462:QAI786464 QKD786462:QKE786464 QTZ786462:QUA786464 RDV786462:RDW786464 RNR786462:RNS786464 RXN786462:RXO786464 SHJ786462:SHK786464 SRF786462:SRG786464 TBB786462:TBC786464 TKX786462:TKY786464 TUT786462:TUU786464 UEP786462:UEQ786464 UOL786462:UOM786464 UYH786462:UYI786464 VID786462:VIE786464 VRZ786462:VSA786464 WBV786462:WBW786464 WLR786462:WLS786464 WVN786462:WVO786464 E851995:F851997 JB851998:JC852000 SX851998:SY852000 ACT851998:ACU852000 AMP851998:AMQ852000 AWL851998:AWM852000 BGH851998:BGI852000 BQD851998:BQE852000 BZZ851998:CAA852000 CJV851998:CJW852000 CTR851998:CTS852000 DDN851998:DDO852000 DNJ851998:DNK852000 DXF851998:DXG852000 EHB851998:EHC852000 EQX851998:EQY852000 FAT851998:FAU852000 FKP851998:FKQ852000 FUL851998:FUM852000 GEH851998:GEI852000 GOD851998:GOE852000 GXZ851998:GYA852000 HHV851998:HHW852000 HRR851998:HRS852000 IBN851998:IBO852000 ILJ851998:ILK852000 IVF851998:IVG852000 JFB851998:JFC852000 JOX851998:JOY852000 JYT851998:JYU852000 KIP851998:KIQ852000 KSL851998:KSM852000 LCH851998:LCI852000 LMD851998:LME852000 LVZ851998:LWA852000 MFV851998:MFW852000 MPR851998:MPS852000 MZN851998:MZO852000 NJJ851998:NJK852000 NTF851998:NTG852000 ODB851998:ODC852000 OMX851998:OMY852000 OWT851998:OWU852000 PGP851998:PGQ852000 PQL851998:PQM852000 QAH851998:QAI852000 QKD851998:QKE852000 QTZ851998:QUA852000 RDV851998:RDW852000 RNR851998:RNS852000 RXN851998:RXO852000 SHJ851998:SHK852000 SRF851998:SRG852000 TBB851998:TBC852000 TKX851998:TKY852000 TUT851998:TUU852000 UEP851998:UEQ852000 UOL851998:UOM852000 UYH851998:UYI852000 VID851998:VIE852000 VRZ851998:VSA852000 WBV851998:WBW852000 WLR851998:WLS852000 WVN851998:WVO852000 E917531:F917533 JB917534:JC917536 SX917534:SY917536 ACT917534:ACU917536 AMP917534:AMQ917536 AWL917534:AWM917536 BGH917534:BGI917536 BQD917534:BQE917536 BZZ917534:CAA917536 CJV917534:CJW917536 CTR917534:CTS917536 DDN917534:DDO917536 DNJ917534:DNK917536 DXF917534:DXG917536 EHB917534:EHC917536 EQX917534:EQY917536 FAT917534:FAU917536 FKP917534:FKQ917536 FUL917534:FUM917536 GEH917534:GEI917536 GOD917534:GOE917536 GXZ917534:GYA917536 HHV917534:HHW917536 HRR917534:HRS917536 IBN917534:IBO917536 ILJ917534:ILK917536 IVF917534:IVG917536 JFB917534:JFC917536 JOX917534:JOY917536 JYT917534:JYU917536 KIP917534:KIQ917536 KSL917534:KSM917536 LCH917534:LCI917536 LMD917534:LME917536 LVZ917534:LWA917536 MFV917534:MFW917536 MPR917534:MPS917536 MZN917534:MZO917536 NJJ917534:NJK917536 NTF917534:NTG917536 ODB917534:ODC917536 OMX917534:OMY917536 OWT917534:OWU917536 PGP917534:PGQ917536 PQL917534:PQM917536 QAH917534:QAI917536 QKD917534:QKE917536 QTZ917534:QUA917536 RDV917534:RDW917536 RNR917534:RNS917536 RXN917534:RXO917536 SHJ917534:SHK917536 SRF917534:SRG917536 TBB917534:TBC917536 TKX917534:TKY917536 TUT917534:TUU917536 UEP917534:UEQ917536 UOL917534:UOM917536 UYH917534:UYI917536 VID917534:VIE917536 VRZ917534:VSA917536 WBV917534:WBW917536 WLR917534:WLS917536 WVN917534:WVO917536 E983067:F983069 JB983070:JC983072 SX983070:SY983072 ACT983070:ACU983072 AMP983070:AMQ983072 AWL983070:AWM983072 BGH983070:BGI983072 BQD983070:BQE983072 BZZ983070:CAA983072 CJV983070:CJW983072 CTR983070:CTS983072 DDN983070:DDO983072 DNJ983070:DNK983072 DXF983070:DXG983072 EHB983070:EHC983072 EQX983070:EQY983072 FAT983070:FAU983072 FKP983070:FKQ983072 FUL983070:FUM983072 GEH983070:GEI983072 GOD983070:GOE983072 GXZ983070:GYA983072 HHV983070:HHW983072 HRR983070:HRS983072 IBN983070:IBO983072 ILJ983070:ILK983072 IVF983070:IVG983072 JFB983070:JFC983072 JOX983070:JOY983072 JYT983070:JYU983072 KIP983070:KIQ983072 KSL983070:KSM983072 LCH983070:LCI983072 LMD983070:LME983072 LVZ983070:LWA983072 MFV983070:MFW983072 MPR983070:MPS983072 MZN983070:MZO983072 NJJ983070:NJK983072 NTF983070:NTG983072 ODB983070:ODC983072 OMX983070:OMY983072 OWT983070:OWU983072 PGP983070:PGQ983072 PQL983070:PQM983072 QAH983070:QAI983072 QKD983070:QKE983072 QTZ983070:QUA983072 RDV983070:RDW983072 RNR983070:RNS983072 RXN983070:RXO983072 SHJ983070:SHK983072 SRF983070:SRG983072 TBB983070:TBC983072 TKX983070:TKY983072 TUT983070:TUU983072 UEP983070:UEQ983072 UOL983070:UOM983072 UYH983070:UYI983072 VID983070:VIE983072 VRZ983070:VSA983072 WBV983070:WBW983072 JB20:JC20">
      <formula1>$H$65:$H$69</formula1>
    </dataValidation>
    <dataValidation type="list" allowBlank="1" showInputMessage="1" showErrorMessage="1" sqref="WLP983068:WLS983068 C65561:F65561 IZ65564:JC65564 SV65564:SY65564 ACR65564:ACU65564 AMN65564:AMQ65564 AWJ65564:AWM65564 BGF65564:BGI65564 BQB65564:BQE65564 BZX65564:CAA65564 CJT65564:CJW65564 CTP65564:CTS65564 DDL65564:DDO65564 DNH65564:DNK65564 DXD65564:DXG65564 EGZ65564:EHC65564 EQV65564:EQY65564 FAR65564:FAU65564 FKN65564:FKQ65564 FUJ65564:FUM65564 GEF65564:GEI65564 GOB65564:GOE65564 GXX65564:GYA65564 HHT65564:HHW65564 HRP65564:HRS65564 IBL65564:IBO65564 ILH65564:ILK65564 IVD65564:IVG65564 JEZ65564:JFC65564 JOV65564:JOY65564 JYR65564:JYU65564 KIN65564:KIQ65564 KSJ65564:KSM65564 LCF65564:LCI65564 LMB65564:LME65564 LVX65564:LWA65564 MFT65564:MFW65564 MPP65564:MPS65564 MZL65564:MZO65564 NJH65564:NJK65564 NTD65564:NTG65564 OCZ65564:ODC65564 OMV65564:OMY65564 OWR65564:OWU65564 PGN65564:PGQ65564 PQJ65564:PQM65564 QAF65564:QAI65564 QKB65564:QKE65564 QTX65564:QUA65564 RDT65564:RDW65564 RNP65564:RNS65564 RXL65564:RXO65564 SHH65564:SHK65564 SRD65564:SRG65564 TAZ65564:TBC65564 TKV65564:TKY65564 TUR65564:TUU65564 UEN65564:UEQ65564 UOJ65564:UOM65564 UYF65564:UYI65564 VIB65564:VIE65564 VRX65564:VSA65564 WBT65564:WBW65564 WLP65564:WLS65564 WVL65564:WVO65564 C131097:F131097 IZ131100:JC131100 SV131100:SY131100 ACR131100:ACU131100 AMN131100:AMQ131100 AWJ131100:AWM131100 BGF131100:BGI131100 BQB131100:BQE131100 BZX131100:CAA131100 CJT131100:CJW131100 CTP131100:CTS131100 DDL131100:DDO131100 DNH131100:DNK131100 DXD131100:DXG131100 EGZ131100:EHC131100 EQV131100:EQY131100 FAR131100:FAU131100 FKN131100:FKQ131100 FUJ131100:FUM131100 GEF131100:GEI131100 GOB131100:GOE131100 GXX131100:GYA131100 HHT131100:HHW131100 HRP131100:HRS131100 IBL131100:IBO131100 ILH131100:ILK131100 IVD131100:IVG131100 JEZ131100:JFC131100 JOV131100:JOY131100 JYR131100:JYU131100 KIN131100:KIQ131100 KSJ131100:KSM131100 LCF131100:LCI131100 LMB131100:LME131100 LVX131100:LWA131100 MFT131100:MFW131100 MPP131100:MPS131100 MZL131100:MZO131100 NJH131100:NJK131100 NTD131100:NTG131100 OCZ131100:ODC131100 OMV131100:OMY131100 OWR131100:OWU131100 PGN131100:PGQ131100 PQJ131100:PQM131100 QAF131100:QAI131100 QKB131100:QKE131100 QTX131100:QUA131100 RDT131100:RDW131100 RNP131100:RNS131100 RXL131100:RXO131100 SHH131100:SHK131100 SRD131100:SRG131100 TAZ131100:TBC131100 TKV131100:TKY131100 TUR131100:TUU131100 UEN131100:UEQ131100 UOJ131100:UOM131100 UYF131100:UYI131100 VIB131100:VIE131100 VRX131100:VSA131100 WBT131100:WBW131100 WLP131100:WLS131100 WVL131100:WVO131100 C196633:F196633 IZ196636:JC196636 SV196636:SY196636 ACR196636:ACU196636 AMN196636:AMQ196636 AWJ196636:AWM196636 BGF196636:BGI196636 BQB196636:BQE196636 BZX196636:CAA196636 CJT196636:CJW196636 CTP196636:CTS196636 DDL196636:DDO196636 DNH196636:DNK196636 DXD196636:DXG196636 EGZ196636:EHC196636 EQV196636:EQY196636 FAR196636:FAU196636 FKN196636:FKQ196636 FUJ196636:FUM196636 GEF196636:GEI196636 GOB196636:GOE196636 GXX196636:GYA196636 HHT196636:HHW196636 HRP196636:HRS196636 IBL196636:IBO196636 ILH196636:ILK196636 IVD196636:IVG196636 JEZ196636:JFC196636 JOV196636:JOY196636 JYR196636:JYU196636 KIN196636:KIQ196636 KSJ196636:KSM196636 LCF196636:LCI196636 LMB196636:LME196636 LVX196636:LWA196636 MFT196636:MFW196636 MPP196636:MPS196636 MZL196636:MZO196636 NJH196636:NJK196636 NTD196636:NTG196636 OCZ196636:ODC196636 OMV196636:OMY196636 OWR196636:OWU196636 PGN196636:PGQ196636 PQJ196636:PQM196636 QAF196636:QAI196636 QKB196636:QKE196636 QTX196636:QUA196636 RDT196636:RDW196636 RNP196636:RNS196636 RXL196636:RXO196636 SHH196636:SHK196636 SRD196636:SRG196636 TAZ196636:TBC196636 TKV196636:TKY196636 TUR196636:TUU196636 UEN196636:UEQ196636 UOJ196636:UOM196636 UYF196636:UYI196636 VIB196636:VIE196636 VRX196636:VSA196636 WBT196636:WBW196636 WLP196636:WLS196636 WVL196636:WVO196636 C262169:F262169 IZ262172:JC262172 SV262172:SY262172 ACR262172:ACU262172 AMN262172:AMQ262172 AWJ262172:AWM262172 BGF262172:BGI262172 BQB262172:BQE262172 BZX262172:CAA262172 CJT262172:CJW262172 CTP262172:CTS262172 DDL262172:DDO262172 DNH262172:DNK262172 DXD262172:DXG262172 EGZ262172:EHC262172 EQV262172:EQY262172 FAR262172:FAU262172 FKN262172:FKQ262172 FUJ262172:FUM262172 GEF262172:GEI262172 GOB262172:GOE262172 GXX262172:GYA262172 HHT262172:HHW262172 HRP262172:HRS262172 IBL262172:IBO262172 ILH262172:ILK262172 IVD262172:IVG262172 JEZ262172:JFC262172 JOV262172:JOY262172 JYR262172:JYU262172 KIN262172:KIQ262172 KSJ262172:KSM262172 LCF262172:LCI262172 LMB262172:LME262172 LVX262172:LWA262172 MFT262172:MFW262172 MPP262172:MPS262172 MZL262172:MZO262172 NJH262172:NJK262172 NTD262172:NTG262172 OCZ262172:ODC262172 OMV262172:OMY262172 OWR262172:OWU262172 PGN262172:PGQ262172 PQJ262172:PQM262172 QAF262172:QAI262172 QKB262172:QKE262172 QTX262172:QUA262172 RDT262172:RDW262172 RNP262172:RNS262172 RXL262172:RXO262172 SHH262172:SHK262172 SRD262172:SRG262172 TAZ262172:TBC262172 TKV262172:TKY262172 TUR262172:TUU262172 UEN262172:UEQ262172 UOJ262172:UOM262172 UYF262172:UYI262172 VIB262172:VIE262172 VRX262172:VSA262172 WBT262172:WBW262172 WLP262172:WLS262172 WVL262172:WVO262172 C327705:F327705 IZ327708:JC327708 SV327708:SY327708 ACR327708:ACU327708 AMN327708:AMQ327708 AWJ327708:AWM327708 BGF327708:BGI327708 BQB327708:BQE327708 BZX327708:CAA327708 CJT327708:CJW327708 CTP327708:CTS327708 DDL327708:DDO327708 DNH327708:DNK327708 DXD327708:DXG327708 EGZ327708:EHC327708 EQV327708:EQY327708 FAR327708:FAU327708 FKN327708:FKQ327708 FUJ327708:FUM327708 GEF327708:GEI327708 GOB327708:GOE327708 GXX327708:GYA327708 HHT327708:HHW327708 HRP327708:HRS327708 IBL327708:IBO327708 ILH327708:ILK327708 IVD327708:IVG327708 JEZ327708:JFC327708 JOV327708:JOY327708 JYR327708:JYU327708 KIN327708:KIQ327708 KSJ327708:KSM327708 LCF327708:LCI327708 LMB327708:LME327708 LVX327708:LWA327708 MFT327708:MFW327708 MPP327708:MPS327708 MZL327708:MZO327708 NJH327708:NJK327708 NTD327708:NTG327708 OCZ327708:ODC327708 OMV327708:OMY327708 OWR327708:OWU327708 PGN327708:PGQ327708 PQJ327708:PQM327708 QAF327708:QAI327708 QKB327708:QKE327708 QTX327708:QUA327708 RDT327708:RDW327708 RNP327708:RNS327708 RXL327708:RXO327708 SHH327708:SHK327708 SRD327708:SRG327708 TAZ327708:TBC327708 TKV327708:TKY327708 TUR327708:TUU327708 UEN327708:UEQ327708 UOJ327708:UOM327708 UYF327708:UYI327708 VIB327708:VIE327708 VRX327708:VSA327708 WBT327708:WBW327708 WLP327708:WLS327708 WVL327708:WVO327708 C393241:F393241 IZ393244:JC393244 SV393244:SY393244 ACR393244:ACU393244 AMN393244:AMQ393244 AWJ393244:AWM393244 BGF393244:BGI393244 BQB393244:BQE393244 BZX393244:CAA393244 CJT393244:CJW393244 CTP393244:CTS393244 DDL393244:DDO393244 DNH393244:DNK393244 DXD393244:DXG393244 EGZ393244:EHC393244 EQV393244:EQY393244 FAR393244:FAU393244 FKN393244:FKQ393244 FUJ393244:FUM393244 GEF393244:GEI393244 GOB393244:GOE393244 GXX393244:GYA393244 HHT393244:HHW393244 HRP393244:HRS393244 IBL393244:IBO393244 ILH393244:ILK393244 IVD393244:IVG393244 JEZ393244:JFC393244 JOV393244:JOY393244 JYR393244:JYU393244 KIN393244:KIQ393244 KSJ393244:KSM393244 LCF393244:LCI393244 LMB393244:LME393244 LVX393244:LWA393244 MFT393244:MFW393244 MPP393244:MPS393244 MZL393244:MZO393244 NJH393244:NJK393244 NTD393244:NTG393244 OCZ393244:ODC393244 OMV393244:OMY393244 OWR393244:OWU393244 PGN393244:PGQ393244 PQJ393244:PQM393244 QAF393244:QAI393244 QKB393244:QKE393244 QTX393244:QUA393244 RDT393244:RDW393244 RNP393244:RNS393244 RXL393244:RXO393244 SHH393244:SHK393244 SRD393244:SRG393244 TAZ393244:TBC393244 TKV393244:TKY393244 TUR393244:TUU393244 UEN393244:UEQ393244 UOJ393244:UOM393244 UYF393244:UYI393244 VIB393244:VIE393244 VRX393244:VSA393244 WBT393244:WBW393244 WLP393244:WLS393244 WVL393244:WVO393244 C458777:F458777 IZ458780:JC458780 SV458780:SY458780 ACR458780:ACU458780 AMN458780:AMQ458780 AWJ458780:AWM458780 BGF458780:BGI458780 BQB458780:BQE458780 BZX458780:CAA458780 CJT458780:CJW458780 CTP458780:CTS458780 DDL458780:DDO458780 DNH458780:DNK458780 DXD458780:DXG458780 EGZ458780:EHC458780 EQV458780:EQY458780 FAR458780:FAU458780 FKN458780:FKQ458780 FUJ458780:FUM458780 GEF458780:GEI458780 GOB458780:GOE458780 GXX458780:GYA458780 HHT458780:HHW458780 HRP458780:HRS458780 IBL458780:IBO458780 ILH458780:ILK458780 IVD458780:IVG458780 JEZ458780:JFC458780 JOV458780:JOY458780 JYR458780:JYU458780 KIN458780:KIQ458780 KSJ458780:KSM458780 LCF458780:LCI458780 LMB458780:LME458780 LVX458780:LWA458780 MFT458780:MFW458780 MPP458780:MPS458780 MZL458780:MZO458780 NJH458780:NJK458780 NTD458780:NTG458780 OCZ458780:ODC458780 OMV458780:OMY458780 OWR458780:OWU458780 PGN458780:PGQ458780 PQJ458780:PQM458780 QAF458780:QAI458780 QKB458780:QKE458780 QTX458780:QUA458780 RDT458780:RDW458780 RNP458780:RNS458780 RXL458780:RXO458780 SHH458780:SHK458780 SRD458780:SRG458780 TAZ458780:TBC458780 TKV458780:TKY458780 TUR458780:TUU458780 UEN458780:UEQ458780 UOJ458780:UOM458780 UYF458780:UYI458780 VIB458780:VIE458780 VRX458780:VSA458780 WBT458780:WBW458780 WLP458780:WLS458780 WVL458780:WVO458780 C524313:F524313 IZ524316:JC524316 SV524316:SY524316 ACR524316:ACU524316 AMN524316:AMQ524316 AWJ524316:AWM524316 BGF524316:BGI524316 BQB524316:BQE524316 BZX524316:CAA524316 CJT524316:CJW524316 CTP524316:CTS524316 DDL524316:DDO524316 DNH524316:DNK524316 DXD524316:DXG524316 EGZ524316:EHC524316 EQV524316:EQY524316 FAR524316:FAU524316 FKN524316:FKQ524316 FUJ524316:FUM524316 GEF524316:GEI524316 GOB524316:GOE524316 GXX524316:GYA524316 HHT524316:HHW524316 HRP524316:HRS524316 IBL524316:IBO524316 ILH524316:ILK524316 IVD524316:IVG524316 JEZ524316:JFC524316 JOV524316:JOY524316 JYR524316:JYU524316 KIN524316:KIQ524316 KSJ524316:KSM524316 LCF524316:LCI524316 LMB524316:LME524316 LVX524316:LWA524316 MFT524316:MFW524316 MPP524316:MPS524316 MZL524316:MZO524316 NJH524316:NJK524316 NTD524316:NTG524316 OCZ524316:ODC524316 OMV524316:OMY524316 OWR524316:OWU524316 PGN524316:PGQ524316 PQJ524316:PQM524316 QAF524316:QAI524316 QKB524316:QKE524316 QTX524316:QUA524316 RDT524316:RDW524316 RNP524316:RNS524316 RXL524316:RXO524316 SHH524316:SHK524316 SRD524316:SRG524316 TAZ524316:TBC524316 TKV524316:TKY524316 TUR524316:TUU524316 UEN524316:UEQ524316 UOJ524316:UOM524316 UYF524316:UYI524316 VIB524316:VIE524316 VRX524316:VSA524316 WBT524316:WBW524316 WLP524316:WLS524316 WVL524316:WVO524316 C589849:F589849 IZ589852:JC589852 SV589852:SY589852 ACR589852:ACU589852 AMN589852:AMQ589852 AWJ589852:AWM589852 BGF589852:BGI589852 BQB589852:BQE589852 BZX589852:CAA589852 CJT589852:CJW589852 CTP589852:CTS589852 DDL589852:DDO589852 DNH589852:DNK589852 DXD589852:DXG589852 EGZ589852:EHC589852 EQV589852:EQY589852 FAR589852:FAU589852 FKN589852:FKQ589852 FUJ589852:FUM589852 GEF589852:GEI589852 GOB589852:GOE589852 GXX589852:GYA589852 HHT589852:HHW589852 HRP589852:HRS589852 IBL589852:IBO589852 ILH589852:ILK589852 IVD589852:IVG589852 JEZ589852:JFC589852 JOV589852:JOY589852 JYR589852:JYU589852 KIN589852:KIQ589852 KSJ589852:KSM589852 LCF589852:LCI589852 LMB589852:LME589852 LVX589852:LWA589852 MFT589852:MFW589852 MPP589852:MPS589852 MZL589852:MZO589852 NJH589852:NJK589852 NTD589852:NTG589852 OCZ589852:ODC589852 OMV589852:OMY589852 OWR589852:OWU589852 PGN589852:PGQ589852 PQJ589852:PQM589852 QAF589852:QAI589852 QKB589852:QKE589852 QTX589852:QUA589852 RDT589852:RDW589852 RNP589852:RNS589852 RXL589852:RXO589852 SHH589852:SHK589852 SRD589852:SRG589852 TAZ589852:TBC589852 TKV589852:TKY589852 TUR589852:TUU589852 UEN589852:UEQ589852 UOJ589852:UOM589852 UYF589852:UYI589852 VIB589852:VIE589852 VRX589852:VSA589852 WBT589852:WBW589852 WLP589852:WLS589852 WVL589852:WVO589852 C655385:F655385 IZ655388:JC655388 SV655388:SY655388 ACR655388:ACU655388 AMN655388:AMQ655388 AWJ655388:AWM655388 BGF655388:BGI655388 BQB655388:BQE655388 BZX655388:CAA655388 CJT655388:CJW655388 CTP655388:CTS655388 DDL655388:DDO655388 DNH655388:DNK655388 DXD655388:DXG655388 EGZ655388:EHC655388 EQV655388:EQY655388 FAR655388:FAU655388 FKN655388:FKQ655388 FUJ655388:FUM655388 GEF655388:GEI655388 GOB655388:GOE655388 GXX655388:GYA655388 HHT655388:HHW655388 HRP655388:HRS655388 IBL655388:IBO655388 ILH655388:ILK655388 IVD655388:IVG655388 JEZ655388:JFC655388 JOV655388:JOY655388 JYR655388:JYU655388 KIN655388:KIQ655388 KSJ655388:KSM655388 LCF655388:LCI655388 LMB655388:LME655388 LVX655388:LWA655388 MFT655388:MFW655388 MPP655388:MPS655388 MZL655388:MZO655388 NJH655388:NJK655388 NTD655388:NTG655388 OCZ655388:ODC655388 OMV655388:OMY655388 OWR655388:OWU655388 PGN655388:PGQ655388 PQJ655388:PQM655388 QAF655388:QAI655388 QKB655388:QKE655388 QTX655388:QUA655388 RDT655388:RDW655388 RNP655388:RNS655388 RXL655388:RXO655388 SHH655388:SHK655388 SRD655388:SRG655388 TAZ655388:TBC655388 TKV655388:TKY655388 TUR655388:TUU655388 UEN655388:UEQ655388 UOJ655388:UOM655388 UYF655388:UYI655388 VIB655388:VIE655388 VRX655388:VSA655388 WBT655388:WBW655388 WLP655388:WLS655388 WVL655388:WVO655388 C720921:F720921 IZ720924:JC720924 SV720924:SY720924 ACR720924:ACU720924 AMN720924:AMQ720924 AWJ720924:AWM720924 BGF720924:BGI720924 BQB720924:BQE720924 BZX720924:CAA720924 CJT720924:CJW720924 CTP720924:CTS720924 DDL720924:DDO720924 DNH720924:DNK720924 DXD720924:DXG720924 EGZ720924:EHC720924 EQV720924:EQY720924 FAR720924:FAU720924 FKN720924:FKQ720924 FUJ720924:FUM720924 GEF720924:GEI720924 GOB720924:GOE720924 GXX720924:GYA720924 HHT720924:HHW720924 HRP720924:HRS720924 IBL720924:IBO720924 ILH720924:ILK720924 IVD720924:IVG720924 JEZ720924:JFC720924 JOV720924:JOY720924 JYR720924:JYU720924 KIN720924:KIQ720924 KSJ720924:KSM720924 LCF720924:LCI720924 LMB720924:LME720924 LVX720924:LWA720924 MFT720924:MFW720924 MPP720924:MPS720924 MZL720924:MZO720924 NJH720924:NJK720924 NTD720924:NTG720924 OCZ720924:ODC720924 OMV720924:OMY720924 OWR720924:OWU720924 PGN720924:PGQ720924 PQJ720924:PQM720924 QAF720924:QAI720924 QKB720924:QKE720924 QTX720924:QUA720924 RDT720924:RDW720924 RNP720924:RNS720924 RXL720924:RXO720924 SHH720924:SHK720924 SRD720924:SRG720924 TAZ720924:TBC720924 TKV720924:TKY720924 TUR720924:TUU720924 UEN720924:UEQ720924 UOJ720924:UOM720924 UYF720924:UYI720924 VIB720924:VIE720924 VRX720924:VSA720924 WBT720924:WBW720924 WLP720924:WLS720924 WVL720924:WVO720924 C786457:F786457 IZ786460:JC786460 SV786460:SY786460 ACR786460:ACU786460 AMN786460:AMQ786460 AWJ786460:AWM786460 BGF786460:BGI786460 BQB786460:BQE786460 BZX786460:CAA786460 CJT786460:CJW786460 CTP786460:CTS786460 DDL786460:DDO786460 DNH786460:DNK786460 DXD786460:DXG786460 EGZ786460:EHC786460 EQV786460:EQY786460 FAR786460:FAU786460 FKN786460:FKQ786460 FUJ786460:FUM786460 GEF786460:GEI786460 GOB786460:GOE786460 GXX786460:GYA786460 HHT786460:HHW786460 HRP786460:HRS786460 IBL786460:IBO786460 ILH786460:ILK786460 IVD786460:IVG786460 JEZ786460:JFC786460 JOV786460:JOY786460 JYR786460:JYU786460 KIN786460:KIQ786460 KSJ786460:KSM786460 LCF786460:LCI786460 LMB786460:LME786460 LVX786460:LWA786460 MFT786460:MFW786460 MPP786460:MPS786460 MZL786460:MZO786460 NJH786460:NJK786460 NTD786460:NTG786460 OCZ786460:ODC786460 OMV786460:OMY786460 OWR786460:OWU786460 PGN786460:PGQ786460 PQJ786460:PQM786460 QAF786460:QAI786460 QKB786460:QKE786460 QTX786460:QUA786460 RDT786460:RDW786460 RNP786460:RNS786460 RXL786460:RXO786460 SHH786460:SHK786460 SRD786460:SRG786460 TAZ786460:TBC786460 TKV786460:TKY786460 TUR786460:TUU786460 UEN786460:UEQ786460 UOJ786460:UOM786460 UYF786460:UYI786460 VIB786460:VIE786460 VRX786460:VSA786460 WBT786460:WBW786460 WLP786460:WLS786460 WVL786460:WVO786460 C851993:F851993 IZ851996:JC851996 SV851996:SY851996 ACR851996:ACU851996 AMN851996:AMQ851996 AWJ851996:AWM851996 BGF851996:BGI851996 BQB851996:BQE851996 BZX851996:CAA851996 CJT851996:CJW851996 CTP851996:CTS851996 DDL851996:DDO851996 DNH851996:DNK851996 DXD851996:DXG851996 EGZ851996:EHC851996 EQV851996:EQY851996 FAR851996:FAU851996 FKN851996:FKQ851996 FUJ851996:FUM851996 GEF851996:GEI851996 GOB851996:GOE851996 GXX851996:GYA851996 HHT851996:HHW851996 HRP851996:HRS851996 IBL851996:IBO851996 ILH851996:ILK851996 IVD851996:IVG851996 JEZ851996:JFC851996 JOV851996:JOY851996 JYR851996:JYU851996 KIN851996:KIQ851996 KSJ851996:KSM851996 LCF851996:LCI851996 LMB851996:LME851996 LVX851996:LWA851996 MFT851996:MFW851996 MPP851996:MPS851996 MZL851996:MZO851996 NJH851996:NJK851996 NTD851996:NTG851996 OCZ851996:ODC851996 OMV851996:OMY851996 OWR851996:OWU851996 PGN851996:PGQ851996 PQJ851996:PQM851996 QAF851996:QAI851996 QKB851996:QKE851996 QTX851996:QUA851996 RDT851996:RDW851996 RNP851996:RNS851996 RXL851996:RXO851996 SHH851996:SHK851996 SRD851996:SRG851996 TAZ851996:TBC851996 TKV851996:TKY851996 TUR851996:TUU851996 UEN851996:UEQ851996 UOJ851996:UOM851996 UYF851996:UYI851996 VIB851996:VIE851996 VRX851996:VSA851996 WBT851996:WBW851996 WLP851996:WLS851996 WVL851996:WVO851996 C917529:F917529 IZ917532:JC917532 SV917532:SY917532 ACR917532:ACU917532 AMN917532:AMQ917532 AWJ917532:AWM917532 BGF917532:BGI917532 BQB917532:BQE917532 BZX917532:CAA917532 CJT917532:CJW917532 CTP917532:CTS917532 DDL917532:DDO917532 DNH917532:DNK917532 DXD917532:DXG917532 EGZ917532:EHC917532 EQV917532:EQY917532 FAR917532:FAU917532 FKN917532:FKQ917532 FUJ917532:FUM917532 GEF917532:GEI917532 GOB917532:GOE917532 GXX917532:GYA917532 HHT917532:HHW917532 HRP917532:HRS917532 IBL917532:IBO917532 ILH917532:ILK917532 IVD917532:IVG917532 JEZ917532:JFC917532 JOV917532:JOY917532 JYR917532:JYU917532 KIN917532:KIQ917532 KSJ917532:KSM917532 LCF917532:LCI917532 LMB917532:LME917532 LVX917532:LWA917532 MFT917532:MFW917532 MPP917532:MPS917532 MZL917532:MZO917532 NJH917532:NJK917532 NTD917532:NTG917532 OCZ917532:ODC917532 OMV917532:OMY917532 OWR917532:OWU917532 PGN917532:PGQ917532 PQJ917532:PQM917532 QAF917532:QAI917532 QKB917532:QKE917532 QTX917532:QUA917532 RDT917532:RDW917532 RNP917532:RNS917532 RXL917532:RXO917532 SHH917532:SHK917532 SRD917532:SRG917532 TAZ917532:TBC917532 TKV917532:TKY917532 TUR917532:TUU917532 UEN917532:UEQ917532 UOJ917532:UOM917532 UYF917532:UYI917532 VIB917532:VIE917532 VRX917532:VSA917532 WBT917532:WBW917532 WLP917532:WLS917532 WVL917532:WVO917532 C983065:F983065 IZ983068:JC983068 SV983068:SY983068 ACR983068:ACU983068 AMN983068:AMQ983068 AWJ983068:AWM983068 BGF983068:BGI983068 BQB983068:BQE983068 BZX983068:CAA983068 CJT983068:CJW983068 CTP983068:CTS983068 DDL983068:DDO983068 DNH983068:DNK983068 DXD983068:DXG983068 EGZ983068:EHC983068 EQV983068:EQY983068 FAR983068:FAU983068 FKN983068:FKQ983068 FUJ983068:FUM983068 GEF983068:GEI983068 GOB983068:GOE983068 GXX983068:GYA983068 HHT983068:HHW983068 HRP983068:HRS983068 IBL983068:IBO983068 ILH983068:ILK983068 IVD983068:IVG983068 JEZ983068:JFC983068 JOV983068:JOY983068 JYR983068:JYU983068 KIN983068:KIQ983068 KSJ983068:KSM983068 LCF983068:LCI983068 LMB983068:LME983068 LVX983068:LWA983068 MFT983068:MFW983068 MPP983068:MPS983068 MZL983068:MZO983068 NJH983068:NJK983068 NTD983068:NTG983068 OCZ983068:ODC983068 OMV983068:OMY983068 OWR983068:OWU983068 PGN983068:PGQ983068 PQJ983068:PQM983068 QAF983068:QAI983068 QKB983068:QKE983068 QTX983068:QUA983068 RDT983068:RDW983068 RNP983068:RNS983068 RXL983068:RXO983068 SHH983068:SHK983068 SRD983068:SRG983068 TAZ983068:TBC983068 TKV983068:TKY983068 TUR983068:TUU983068 UEN983068:UEQ983068 UOJ983068:UOM983068 UYF983068:UYI983068 VIB983068:VIE983068 VRX983068:VSA983068 WBT983068:WBW983068">
      <formula1>$P$69:$P$74</formula1>
    </dataValidation>
    <dataValidation type="list" allowBlank="1" showInputMessage="1" showErrorMessage="1" sqref="WMA983084 JK65576 TG65576 ADC65576 AMY65576 AWU65576 BGQ65576 BQM65576 CAI65576 CKE65576 CUA65576 DDW65576 DNS65576 DXO65576 EHK65576 ERG65576 FBC65576 FKY65576 FUU65576 GEQ65576 GOM65576 GYI65576 HIE65576 HSA65576 IBW65576 ILS65576 IVO65576 JFK65576 JPG65576 JZC65576 KIY65576 KSU65576 LCQ65576 LMM65576 LWI65576 MGE65576 MQA65576 MZW65576 NJS65576 NTO65576 ODK65576 ONG65576 OXC65576 PGY65576 PQU65576 QAQ65576 QKM65576 QUI65576 REE65576 ROA65576 RXW65576 SHS65576 SRO65576 TBK65576 TLG65576 TVC65576 UEY65576 UOU65576 UYQ65576 VIM65576 VSI65576 WCE65576 WMA65576 WVW65576 JK131112 TG131112 ADC131112 AMY131112 AWU131112 BGQ131112 BQM131112 CAI131112 CKE131112 CUA131112 DDW131112 DNS131112 DXO131112 EHK131112 ERG131112 FBC131112 FKY131112 FUU131112 GEQ131112 GOM131112 GYI131112 HIE131112 HSA131112 IBW131112 ILS131112 IVO131112 JFK131112 JPG131112 JZC131112 KIY131112 KSU131112 LCQ131112 LMM131112 LWI131112 MGE131112 MQA131112 MZW131112 NJS131112 NTO131112 ODK131112 ONG131112 OXC131112 PGY131112 PQU131112 QAQ131112 QKM131112 QUI131112 REE131112 ROA131112 RXW131112 SHS131112 SRO131112 TBK131112 TLG131112 TVC131112 UEY131112 UOU131112 UYQ131112 VIM131112 VSI131112 WCE131112 WMA131112 WVW131112 JK196648 TG196648 ADC196648 AMY196648 AWU196648 BGQ196648 BQM196648 CAI196648 CKE196648 CUA196648 DDW196648 DNS196648 DXO196648 EHK196648 ERG196648 FBC196648 FKY196648 FUU196648 GEQ196648 GOM196648 GYI196648 HIE196648 HSA196648 IBW196648 ILS196648 IVO196648 JFK196648 JPG196648 JZC196648 KIY196648 KSU196648 LCQ196648 LMM196648 LWI196648 MGE196648 MQA196648 MZW196648 NJS196648 NTO196648 ODK196648 ONG196648 OXC196648 PGY196648 PQU196648 QAQ196648 QKM196648 QUI196648 REE196648 ROA196648 RXW196648 SHS196648 SRO196648 TBK196648 TLG196648 TVC196648 UEY196648 UOU196648 UYQ196648 VIM196648 VSI196648 WCE196648 WMA196648 WVW196648 JK262184 TG262184 ADC262184 AMY262184 AWU262184 BGQ262184 BQM262184 CAI262184 CKE262184 CUA262184 DDW262184 DNS262184 DXO262184 EHK262184 ERG262184 FBC262184 FKY262184 FUU262184 GEQ262184 GOM262184 GYI262184 HIE262184 HSA262184 IBW262184 ILS262184 IVO262184 JFK262184 JPG262184 JZC262184 KIY262184 KSU262184 LCQ262184 LMM262184 LWI262184 MGE262184 MQA262184 MZW262184 NJS262184 NTO262184 ODK262184 ONG262184 OXC262184 PGY262184 PQU262184 QAQ262184 QKM262184 QUI262184 REE262184 ROA262184 RXW262184 SHS262184 SRO262184 TBK262184 TLG262184 TVC262184 UEY262184 UOU262184 UYQ262184 VIM262184 VSI262184 WCE262184 WMA262184 WVW262184 JK327720 TG327720 ADC327720 AMY327720 AWU327720 BGQ327720 BQM327720 CAI327720 CKE327720 CUA327720 DDW327720 DNS327720 DXO327720 EHK327720 ERG327720 FBC327720 FKY327720 FUU327720 GEQ327720 GOM327720 GYI327720 HIE327720 HSA327720 IBW327720 ILS327720 IVO327720 JFK327720 JPG327720 JZC327720 KIY327720 KSU327720 LCQ327720 LMM327720 LWI327720 MGE327720 MQA327720 MZW327720 NJS327720 NTO327720 ODK327720 ONG327720 OXC327720 PGY327720 PQU327720 QAQ327720 QKM327720 QUI327720 REE327720 ROA327720 RXW327720 SHS327720 SRO327720 TBK327720 TLG327720 TVC327720 UEY327720 UOU327720 UYQ327720 VIM327720 VSI327720 WCE327720 WMA327720 WVW327720 JK393256 TG393256 ADC393256 AMY393256 AWU393256 BGQ393256 BQM393256 CAI393256 CKE393256 CUA393256 DDW393256 DNS393256 DXO393256 EHK393256 ERG393256 FBC393256 FKY393256 FUU393256 GEQ393256 GOM393256 GYI393256 HIE393256 HSA393256 IBW393256 ILS393256 IVO393256 JFK393256 JPG393256 JZC393256 KIY393256 KSU393256 LCQ393256 LMM393256 LWI393256 MGE393256 MQA393256 MZW393256 NJS393256 NTO393256 ODK393256 ONG393256 OXC393256 PGY393256 PQU393256 QAQ393256 QKM393256 QUI393256 REE393256 ROA393256 RXW393256 SHS393256 SRO393256 TBK393256 TLG393256 TVC393256 UEY393256 UOU393256 UYQ393256 VIM393256 VSI393256 WCE393256 WMA393256 WVW393256 JK458792 TG458792 ADC458792 AMY458792 AWU458792 BGQ458792 BQM458792 CAI458792 CKE458792 CUA458792 DDW458792 DNS458792 DXO458792 EHK458792 ERG458792 FBC458792 FKY458792 FUU458792 GEQ458792 GOM458792 GYI458792 HIE458792 HSA458792 IBW458792 ILS458792 IVO458792 JFK458792 JPG458792 JZC458792 KIY458792 KSU458792 LCQ458792 LMM458792 LWI458792 MGE458792 MQA458792 MZW458792 NJS458792 NTO458792 ODK458792 ONG458792 OXC458792 PGY458792 PQU458792 QAQ458792 QKM458792 QUI458792 REE458792 ROA458792 RXW458792 SHS458792 SRO458792 TBK458792 TLG458792 TVC458792 UEY458792 UOU458792 UYQ458792 VIM458792 VSI458792 WCE458792 WMA458792 WVW458792 JK524328 TG524328 ADC524328 AMY524328 AWU524328 BGQ524328 BQM524328 CAI524328 CKE524328 CUA524328 DDW524328 DNS524328 DXO524328 EHK524328 ERG524328 FBC524328 FKY524328 FUU524328 GEQ524328 GOM524328 GYI524328 HIE524328 HSA524328 IBW524328 ILS524328 IVO524328 JFK524328 JPG524328 JZC524328 KIY524328 KSU524328 LCQ524328 LMM524328 LWI524328 MGE524328 MQA524328 MZW524328 NJS524328 NTO524328 ODK524328 ONG524328 OXC524328 PGY524328 PQU524328 QAQ524328 QKM524328 QUI524328 REE524328 ROA524328 RXW524328 SHS524328 SRO524328 TBK524328 TLG524328 TVC524328 UEY524328 UOU524328 UYQ524328 VIM524328 VSI524328 WCE524328 WMA524328 WVW524328 JK589864 TG589864 ADC589864 AMY589864 AWU589864 BGQ589864 BQM589864 CAI589864 CKE589864 CUA589864 DDW589864 DNS589864 DXO589864 EHK589864 ERG589864 FBC589864 FKY589864 FUU589864 GEQ589864 GOM589864 GYI589864 HIE589864 HSA589864 IBW589864 ILS589864 IVO589864 JFK589864 JPG589864 JZC589864 KIY589864 KSU589864 LCQ589864 LMM589864 LWI589864 MGE589864 MQA589864 MZW589864 NJS589864 NTO589864 ODK589864 ONG589864 OXC589864 PGY589864 PQU589864 QAQ589864 QKM589864 QUI589864 REE589864 ROA589864 RXW589864 SHS589864 SRO589864 TBK589864 TLG589864 TVC589864 UEY589864 UOU589864 UYQ589864 VIM589864 VSI589864 WCE589864 WMA589864 WVW589864 JK655400 TG655400 ADC655400 AMY655400 AWU655400 BGQ655400 BQM655400 CAI655400 CKE655400 CUA655400 DDW655400 DNS655400 DXO655400 EHK655400 ERG655400 FBC655400 FKY655400 FUU655400 GEQ655400 GOM655400 GYI655400 HIE655400 HSA655400 IBW655400 ILS655400 IVO655400 JFK655400 JPG655400 JZC655400 KIY655400 KSU655400 LCQ655400 LMM655400 LWI655400 MGE655400 MQA655400 MZW655400 NJS655400 NTO655400 ODK655400 ONG655400 OXC655400 PGY655400 PQU655400 QAQ655400 QKM655400 QUI655400 REE655400 ROA655400 RXW655400 SHS655400 SRO655400 TBK655400 TLG655400 TVC655400 UEY655400 UOU655400 UYQ655400 VIM655400 VSI655400 WCE655400 WMA655400 WVW655400 JK720936 TG720936 ADC720936 AMY720936 AWU720936 BGQ720936 BQM720936 CAI720936 CKE720936 CUA720936 DDW720936 DNS720936 DXO720936 EHK720936 ERG720936 FBC720936 FKY720936 FUU720936 GEQ720936 GOM720936 GYI720936 HIE720936 HSA720936 IBW720936 ILS720936 IVO720936 JFK720936 JPG720936 JZC720936 KIY720936 KSU720936 LCQ720936 LMM720936 LWI720936 MGE720936 MQA720936 MZW720936 NJS720936 NTO720936 ODK720936 ONG720936 OXC720936 PGY720936 PQU720936 QAQ720936 QKM720936 QUI720936 REE720936 ROA720936 RXW720936 SHS720936 SRO720936 TBK720936 TLG720936 TVC720936 UEY720936 UOU720936 UYQ720936 VIM720936 VSI720936 WCE720936 WMA720936 WVW720936 JK786472 TG786472 ADC786472 AMY786472 AWU786472 BGQ786472 BQM786472 CAI786472 CKE786472 CUA786472 DDW786472 DNS786472 DXO786472 EHK786472 ERG786472 FBC786472 FKY786472 FUU786472 GEQ786472 GOM786472 GYI786472 HIE786472 HSA786472 IBW786472 ILS786472 IVO786472 JFK786472 JPG786472 JZC786472 KIY786472 KSU786472 LCQ786472 LMM786472 LWI786472 MGE786472 MQA786472 MZW786472 NJS786472 NTO786472 ODK786472 ONG786472 OXC786472 PGY786472 PQU786472 QAQ786472 QKM786472 QUI786472 REE786472 ROA786472 RXW786472 SHS786472 SRO786472 TBK786472 TLG786472 TVC786472 UEY786472 UOU786472 UYQ786472 VIM786472 VSI786472 WCE786472 WMA786472 WVW786472 JK852008 TG852008 ADC852008 AMY852008 AWU852008 BGQ852008 BQM852008 CAI852008 CKE852008 CUA852008 DDW852008 DNS852008 DXO852008 EHK852008 ERG852008 FBC852008 FKY852008 FUU852008 GEQ852008 GOM852008 GYI852008 HIE852008 HSA852008 IBW852008 ILS852008 IVO852008 JFK852008 JPG852008 JZC852008 KIY852008 KSU852008 LCQ852008 LMM852008 LWI852008 MGE852008 MQA852008 MZW852008 NJS852008 NTO852008 ODK852008 ONG852008 OXC852008 PGY852008 PQU852008 QAQ852008 QKM852008 QUI852008 REE852008 ROA852008 RXW852008 SHS852008 SRO852008 TBK852008 TLG852008 TVC852008 UEY852008 UOU852008 UYQ852008 VIM852008 VSI852008 WCE852008 WMA852008 WVW852008 JK917544 TG917544 ADC917544 AMY917544 AWU917544 BGQ917544 BQM917544 CAI917544 CKE917544 CUA917544 DDW917544 DNS917544 DXO917544 EHK917544 ERG917544 FBC917544 FKY917544 FUU917544 GEQ917544 GOM917544 GYI917544 HIE917544 HSA917544 IBW917544 ILS917544 IVO917544 JFK917544 JPG917544 JZC917544 KIY917544 KSU917544 LCQ917544 LMM917544 LWI917544 MGE917544 MQA917544 MZW917544 NJS917544 NTO917544 ODK917544 ONG917544 OXC917544 PGY917544 PQU917544 QAQ917544 QKM917544 QUI917544 REE917544 ROA917544 RXW917544 SHS917544 SRO917544 TBK917544 TLG917544 TVC917544 UEY917544 UOU917544 UYQ917544 VIM917544 VSI917544 WCE917544 WMA917544 WVW917544 JK983080 TG983080 ADC983080 AMY983080 AWU983080 BGQ983080 BQM983080 CAI983080 CKE983080 CUA983080 DDW983080 DNS983080 DXO983080 EHK983080 ERG983080 FBC983080 FKY983080 FUU983080 GEQ983080 GOM983080 GYI983080 HIE983080 HSA983080 IBW983080 ILS983080 IVO983080 JFK983080 JPG983080 JZC983080 KIY983080 KSU983080 LCQ983080 LMM983080 LWI983080 MGE983080 MQA983080 MZW983080 NJS983080 NTO983080 ODK983080 ONG983080 OXC983080 PGY983080 PQU983080 QAQ983080 QKM983080 QUI983080 REE983080 ROA983080 RXW983080 SHS983080 SRO983080 TBK983080 TLG983080 TVC983080 UEY983080 UOU983080 UYQ983080 VIM983080 VSI983080 WCE983080 WMA983080 WVW983080 WCE983084 JF35 TB35 ACX35 AMT35 AWP35 BGL35 BQH35 CAD35 CJZ35 CTV35 DDR35 DNN35 DXJ35 EHF35 ERB35 FAX35 FKT35 FUP35 GEL35 GOH35 GYD35 HHZ35 HRV35 IBR35 ILN35 IVJ35 JFF35 JPB35 JYX35 KIT35 KSP35 LCL35 LMH35 LWD35 MFZ35 MPV35 MZR35 NJN35 NTJ35 ODF35 ONB35 OWX35 PGT35 PQP35 QAL35 QKH35 QUD35 RDZ35 RNV35 RXR35 SHN35 SRJ35 TBF35 TLB35 TUX35 UET35 UOP35 UYL35 VIH35 VSD35 WBZ35 WLV35 WVR35 JK65572 TG65572 ADC65572 AMY65572 AWU65572 BGQ65572 BQM65572 CAI65572 CKE65572 CUA65572 DDW65572 DNS65572 DXO65572 EHK65572 ERG65572 FBC65572 FKY65572 FUU65572 GEQ65572 GOM65572 GYI65572 HIE65572 HSA65572 IBW65572 ILS65572 IVO65572 JFK65572 JPG65572 JZC65572 KIY65572 KSU65572 LCQ65572 LMM65572 LWI65572 MGE65572 MQA65572 MZW65572 NJS65572 NTO65572 ODK65572 ONG65572 OXC65572 PGY65572 PQU65572 QAQ65572 QKM65572 QUI65572 REE65572 ROA65572 RXW65572 SHS65572 SRO65572 TBK65572 TLG65572 TVC65572 UEY65572 UOU65572 UYQ65572 VIM65572 VSI65572 WCE65572 WMA65572 WVW65572 JK131108 TG131108 ADC131108 AMY131108 AWU131108 BGQ131108 BQM131108 CAI131108 CKE131108 CUA131108 DDW131108 DNS131108 DXO131108 EHK131108 ERG131108 FBC131108 FKY131108 FUU131108 GEQ131108 GOM131108 GYI131108 HIE131108 HSA131108 IBW131108 ILS131108 IVO131108 JFK131108 JPG131108 JZC131108 KIY131108 KSU131108 LCQ131108 LMM131108 LWI131108 MGE131108 MQA131108 MZW131108 NJS131108 NTO131108 ODK131108 ONG131108 OXC131108 PGY131108 PQU131108 QAQ131108 QKM131108 QUI131108 REE131108 ROA131108 RXW131108 SHS131108 SRO131108 TBK131108 TLG131108 TVC131108 UEY131108 UOU131108 UYQ131108 VIM131108 VSI131108 WCE131108 WMA131108 WVW131108 JK196644 TG196644 ADC196644 AMY196644 AWU196644 BGQ196644 BQM196644 CAI196644 CKE196644 CUA196644 DDW196644 DNS196644 DXO196644 EHK196644 ERG196644 FBC196644 FKY196644 FUU196644 GEQ196644 GOM196644 GYI196644 HIE196644 HSA196644 IBW196644 ILS196644 IVO196644 JFK196644 JPG196644 JZC196644 KIY196644 KSU196644 LCQ196644 LMM196644 LWI196644 MGE196644 MQA196644 MZW196644 NJS196644 NTO196644 ODK196644 ONG196644 OXC196644 PGY196644 PQU196644 QAQ196644 QKM196644 QUI196644 REE196644 ROA196644 RXW196644 SHS196644 SRO196644 TBK196644 TLG196644 TVC196644 UEY196644 UOU196644 UYQ196644 VIM196644 VSI196644 WCE196644 WMA196644 WVW196644 JK262180 TG262180 ADC262180 AMY262180 AWU262180 BGQ262180 BQM262180 CAI262180 CKE262180 CUA262180 DDW262180 DNS262180 DXO262180 EHK262180 ERG262180 FBC262180 FKY262180 FUU262180 GEQ262180 GOM262180 GYI262180 HIE262180 HSA262180 IBW262180 ILS262180 IVO262180 JFK262180 JPG262180 JZC262180 KIY262180 KSU262180 LCQ262180 LMM262180 LWI262180 MGE262180 MQA262180 MZW262180 NJS262180 NTO262180 ODK262180 ONG262180 OXC262180 PGY262180 PQU262180 QAQ262180 QKM262180 QUI262180 REE262180 ROA262180 RXW262180 SHS262180 SRO262180 TBK262180 TLG262180 TVC262180 UEY262180 UOU262180 UYQ262180 VIM262180 VSI262180 WCE262180 WMA262180 WVW262180 JK327716 TG327716 ADC327716 AMY327716 AWU327716 BGQ327716 BQM327716 CAI327716 CKE327716 CUA327716 DDW327716 DNS327716 DXO327716 EHK327716 ERG327716 FBC327716 FKY327716 FUU327716 GEQ327716 GOM327716 GYI327716 HIE327716 HSA327716 IBW327716 ILS327716 IVO327716 JFK327716 JPG327716 JZC327716 KIY327716 KSU327716 LCQ327716 LMM327716 LWI327716 MGE327716 MQA327716 MZW327716 NJS327716 NTO327716 ODK327716 ONG327716 OXC327716 PGY327716 PQU327716 QAQ327716 QKM327716 QUI327716 REE327716 ROA327716 RXW327716 SHS327716 SRO327716 TBK327716 TLG327716 TVC327716 UEY327716 UOU327716 UYQ327716 VIM327716 VSI327716 WCE327716 WMA327716 WVW327716 JK393252 TG393252 ADC393252 AMY393252 AWU393252 BGQ393252 BQM393252 CAI393252 CKE393252 CUA393252 DDW393252 DNS393252 DXO393252 EHK393252 ERG393252 FBC393252 FKY393252 FUU393252 GEQ393252 GOM393252 GYI393252 HIE393252 HSA393252 IBW393252 ILS393252 IVO393252 JFK393252 JPG393252 JZC393252 KIY393252 KSU393252 LCQ393252 LMM393252 LWI393252 MGE393252 MQA393252 MZW393252 NJS393252 NTO393252 ODK393252 ONG393252 OXC393252 PGY393252 PQU393252 QAQ393252 QKM393252 QUI393252 REE393252 ROA393252 RXW393252 SHS393252 SRO393252 TBK393252 TLG393252 TVC393252 UEY393252 UOU393252 UYQ393252 VIM393252 VSI393252 WCE393252 WMA393252 WVW393252 JK458788 TG458788 ADC458788 AMY458788 AWU458788 BGQ458788 BQM458788 CAI458788 CKE458788 CUA458788 DDW458788 DNS458788 DXO458788 EHK458788 ERG458788 FBC458788 FKY458788 FUU458788 GEQ458788 GOM458788 GYI458788 HIE458788 HSA458788 IBW458788 ILS458788 IVO458788 JFK458788 JPG458788 JZC458788 KIY458788 KSU458788 LCQ458788 LMM458788 LWI458788 MGE458788 MQA458788 MZW458788 NJS458788 NTO458788 ODK458788 ONG458788 OXC458788 PGY458788 PQU458788 QAQ458788 QKM458788 QUI458788 REE458788 ROA458788 RXW458788 SHS458788 SRO458788 TBK458788 TLG458788 TVC458788 UEY458788 UOU458788 UYQ458788 VIM458788 VSI458788 WCE458788 WMA458788 WVW458788 JK524324 TG524324 ADC524324 AMY524324 AWU524324 BGQ524324 BQM524324 CAI524324 CKE524324 CUA524324 DDW524324 DNS524324 DXO524324 EHK524324 ERG524324 FBC524324 FKY524324 FUU524324 GEQ524324 GOM524324 GYI524324 HIE524324 HSA524324 IBW524324 ILS524324 IVO524324 JFK524324 JPG524324 JZC524324 KIY524324 KSU524324 LCQ524324 LMM524324 LWI524324 MGE524324 MQA524324 MZW524324 NJS524324 NTO524324 ODK524324 ONG524324 OXC524324 PGY524324 PQU524324 QAQ524324 QKM524324 QUI524324 REE524324 ROA524324 RXW524324 SHS524324 SRO524324 TBK524324 TLG524324 TVC524324 UEY524324 UOU524324 UYQ524324 VIM524324 VSI524324 WCE524324 WMA524324 WVW524324 JK589860 TG589860 ADC589860 AMY589860 AWU589860 BGQ589860 BQM589860 CAI589860 CKE589860 CUA589860 DDW589860 DNS589860 DXO589860 EHK589860 ERG589860 FBC589860 FKY589860 FUU589860 GEQ589860 GOM589860 GYI589860 HIE589860 HSA589860 IBW589860 ILS589860 IVO589860 JFK589860 JPG589860 JZC589860 KIY589860 KSU589860 LCQ589860 LMM589860 LWI589860 MGE589860 MQA589860 MZW589860 NJS589860 NTO589860 ODK589860 ONG589860 OXC589860 PGY589860 PQU589860 QAQ589860 QKM589860 QUI589860 REE589860 ROA589860 RXW589860 SHS589860 SRO589860 TBK589860 TLG589860 TVC589860 UEY589860 UOU589860 UYQ589860 VIM589860 VSI589860 WCE589860 WMA589860 WVW589860 JK655396 TG655396 ADC655396 AMY655396 AWU655396 BGQ655396 BQM655396 CAI655396 CKE655396 CUA655396 DDW655396 DNS655396 DXO655396 EHK655396 ERG655396 FBC655396 FKY655396 FUU655396 GEQ655396 GOM655396 GYI655396 HIE655396 HSA655396 IBW655396 ILS655396 IVO655396 JFK655396 JPG655396 JZC655396 KIY655396 KSU655396 LCQ655396 LMM655396 LWI655396 MGE655396 MQA655396 MZW655396 NJS655396 NTO655396 ODK655396 ONG655396 OXC655396 PGY655396 PQU655396 QAQ655396 QKM655396 QUI655396 REE655396 ROA655396 RXW655396 SHS655396 SRO655396 TBK655396 TLG655396 TVC655396 UEY655396 UOU655396 UYQ655396 VIM655396 VSI655396 WCE655396 WMA655396 WVW655396 JK720932 TG720932 ADC720932 AMY720932 AWU720932 BGQ720932 BQM720932 CAI720932 CKE720932 CUA720932 DDW720932 DNS720932 DXO720932 EHK720932 ERG720932 FBC720932 FKY720932 FUU720932 GEQ720932 GOM720932 GYI720932 HIE720932 HSA720932 IBW720932 ILS720932 IVO720932 JFK720932 JPG720932 JZC720932 KIY720932 KSU720932 LCQ720932 LMM720932 LWI720932 MGE720932 MQA720932 MZW720932 NJS720932 NTO720932 ODK720932 ONG720932 OXC720932 PGY720932 PQU720932 QAQ720932 QKM720932 QUI720932 REE720932 ROA720932 RXW720932 SHS720932 SRO720932 TBK720932 TLG720932 TVC720932 UEY720932 UOU720932 UYQ720932 VIM720932 VSI720932 WCE720932 WMA720932 WVW720932 JK786468 TG786468 ADC786468 AMY786468 AWU786468 BGQ786468 BQM786468 CAI786468 CKE786468 CUA786468 DDW786468 DNS786468 DXO786468 EHK786468 ERG786468 FBC786468 FKY786468 FUU786468 GEQ786468 GOM786468 GYI786468 HIE786468 HSA786468 IBW786468 ILS786468 IVO786468 JFK786468 JPG786468 JZC786468 KIY786468 KSU786468 LCQ786468 LMM786468 LWI786468 MGE786468 MQA786468 MZW786468 NJS786468 NTO786468 ODK786468 ONG786468 OXC786468 PGY786468 PQU786468 QAQ786468 QKM786468 QUI786468 REE786468 ROA786468 RXW786468 SHS786468 SRO786468 TBK786468 TLG786468 TVC786468 UEY786468 UOU786468 UYQ786468 VIM786468 VSI786468 WCE786468 WMA786468 WVW786468 JK852004 TG852004 ADC852004 AMY852004 AWU852004 BGQ852004 BQM852004 CAI852004 CKE852004 CUA852004 DDW852004 DNS852004 DXO852004 EHK852004 ERG852004 FBC852004 FKY852004 FUU852004 GEQ852004 GOM852004 GYI852004 HIE852004 HSA852004 IBW852004 ILS852004 IVO852004 JFK852004 JPG852004 JZC852004 KIY852004 KSU852004 LCQ852004 LMM852004 LWI852004 MGE852004 MQA852004 MZW852004 NJS852004 NTO852004 ODK852004 ONG852004 OXC852004 PGY852004 PQU852004 QAQ852004 QKM852004 QUI852004 REE852004 ROA852004 RXW852004 SHS852004 SRO852004 TBK852004 TLG852004 TVC852004 UEY852004 UOU852004 UYQ852004 VIM852004 VSI852004 WCE852004 WMA852004 WVW852004 JK917540 TG917540 ADC917540 AMY917540 AWU917540 BGQ917540 BQM917540 CAI917540 CKE917540 CUA917540 DDW917540 DNS917540 DXO917540 EHK917540 ERG917540 FBC917540 FKY917540 FUU917540 GEQ917540 GOM917540 GYI917540 HIE917540 HSA917540 IBW917540 ILS917540 IVO917540 JFK917540 JPG917540 JZC917540 KIY917540 KSU917540 LCQ917540 LMM917540 LWI917540 MGE917540 MQA917540 MZW917540 NJS917540 NTO917540 ODK917540 ONG917540 OXC917540 PGY917540 PQU917540 QAQ917540 QKM917540 QUI917540 REE917540 ROA917540 RXW917540 SHS917540 SRO917540 TBK917540 TLG917540 TVC917540 UEY917540 UOU917540 UYQ917540 VIM917540 VSI917540 WCE917540 WMA917540 WVW917540 JK983076 TG983076 ADC983076 AMY983076 AWU983076 BGQ983076 BQM983076 CAI983076 CKE983076 CUA983076 DDW983076 DNS983076 DXO983076 EHK983076 ERG983076 FBC983076 FKY983076 FUU983076 GEQ983076 GOM983076 GYI983076 HIE983076 HSA983076 IBW983076 ILS983076 IVO983076 JFK983076 JPG983076 JZC983076 KIY983076 KSU983076 LCQ983076 LMM983076 LWI983076 MGE983076 MQA983076 MZW983076 NJS983076 NTO983076 ODK983076 ONG983076 OXC983076 PGY983076 PQU983076 QAQ983076 QKM983076 QUI983076 REE983076 ROA983076 RXW983076 SHS983076 SRO983076 TBK983076 TLG983076 TVC983076 UEY983076 UOU983076 UYQ983076 VIM983076 VSI983076 WCE983076 WMA983076 WVW983076 WVW983084 JK65580 TG65580 ADC65580 AMY65580 AWU65580 BGQ65580 BQM65580 CAI65580 CKE65580 CUA65580 DDW65580 DNS65580 DXO65580 EHK65580 ERG65580 FBC65580 FKY65580 FUU65580 GEQ65580 GOM65580 GYI65580 HIE65580 HSA65580 IBW65580 ILS65580 IVO65580 JFK65580 JPG65580 JZC65580 KIY65580 KSU65580 LCQ65580 LMM65580 LWI65580 MGE65580 MQA65580 MZW65580 NJS65580 NTO65580 ODK65580 ONG65580 OXC65580 PGY65580 PQU65580 QAQ65580 QKM65580 QUI65580 REE65580 ROA65580 RXW65580 SHS65580 SRO65580 TBK65580 TLG65580 TVC65580 UEY65580 UOU65580 UYQ65580 VIM65580 VSI65580 WCE65580 WMA65580 WVW65580 JK131116 TG131116 ADC131116 AMY131116 AWU131116 BGQ131116 BQM131116 CAI131116 CKE131116 CUA131116 DDW131116 DNS131116 DXO131116 EHK131116 ERG131116 FBC131116 FKY131116 FUU131116 GEQ131116 GOM131116 GYI131116 HIE131116 HSA131116 IBW131116 ILS131116 IVO131116 JFK131116 JPG131116 JZC131116 KIY131116 KSU131116 LCQ131116 LMM131116 LWI131116 MGE131116 MQA131116 MZW131116 NJS131116 NTO131116 ODK131116 ONG131116 OXC131116 PGY131116 PQU131116 QAQ131116 QKM131116 QUI131116 REE131116 ROA131116 RXW131116 SHS131116 SRO131116 TBK131116 TLG131116 TVC131116 UEY131116 UOU131116 UYQ131116 VIM131116 VSI131116 WCE131116 WMA131116 WVW131116 JK196652 TG196652 ADC196652 AMY196652 AWU196652 BGQ196652 BQM196652 CAI196652 CKE196652 CUA196652 DDW196652 DNS196652 DXO196652 EHK196652 ERG196652 FBC196652 FKY196652 FUU196652 GEQ196652 GOM196652 GYI196652 HIE196652 HSA196652 IBW196652 ILS196652 IVO196652 JFK196652 JPG196652 JZC196652 KIY196652 KSU196652 LCQ196652 LMM196652 LWI196652 MGE196652 MQA196652 MZW196652 NJS196652 NTO196652 ODK196652 ONG196652 OXC196652 PGY196652 PQU196652 QAQ196652 QKM196652 QUI196652 REE196652 ROA196652 RXW196652 SHS196652 SRO196652 TBK196652 TLG196652 TVC196652 UEY196652 UOU196652 UYQ196652 VIM196652 VSI196652 WCE196652 WMA196652 WVW196652 JK262188 TG262188 ADC262188 AMY262188 AWU262188 BGQ262188 BQM262188 CAI262188 CKE262188 CUA262188 DDW262188 DNS262188 DXO262188 EHK262188 ERG262188 FBC262188 FKY262188 FUU262188 GEQ262188 GOM262188 GYI262188 HIE262188 HSA262188 IBW262188 ILS262188 IVO262188 JFK262188 JPG262188 JZC262188 KIY262188 KSU262188 LCQ262188 LMM262188 LWI262188 MGE262188 MQA262188 MZW262188 NJS262188 NTO262188 ODK262188 ONG262188 OXC262188 PGY262188 PQU262188 QAQ262188 QKM262188 QUI262188 REE262188 ROA262188 RXW262188 SHS262188 SRO262188 TBK262188 TLG262188 TVC262188 UEY262188 UOU262188 UYQ262188 VIM262188 VSI262188 WCE262188 WMA262188 WVW262188 JK327724 TG327724 ADC327724 AMY327724 AWU327724 BGQ327724 BQM327724 CAI327724 CKE327724 CUA327724 DDW327724 DNS327724 DXO327724 EHK327724 ERG327724 FBC327724 FKY327724 FUU327724 GEQ327724 GOM327724 GYI327724 HIE327724 HSA327724 IBW327724 ILS327724 IVO327724 JFK327724 JPG327724 JZC327724 KIY327724 KSU327724 LCQ327724 LMM327724 LWI327724 MGE327724 MQA327724 MZW327724 NJS327724 NTO327724 ODK327724 ONG327724 OXC327724 PGY327724 PQU327724 QAQ327724 QKM327724 QUI327724 REE327724 ROA327724 RXW327724 SHS327724 SRO327724 TBK327724 TLG327724 TVC327724 UEY327724 UOU327724 UYQ327724 VIM327724 VSI327724 WCE327724 WMA327724 WVW327724 JK393260 TG393260 ADC393260 AMY393260 AWU393260 BGQ393260 BQM393260 CAI393260 CKE393260 CUA393260 DDW393260 DNS393260 DXO393260 EHK393260 ERG393260 FBC393260 FKY393260 FUU393260 GEQ393260 GOM393260 GYI393260 HIE393260 HSA393260 IBW393260 ILS393260 IVO393260 JFK393260 JPG393260 JZC393260 KIY393260 KSU393260 LCQ393260 LMM393260 LWI393260 MGE393260 MQA393260 MZW393260 NJS393260 NTO393260 ODK393260 ONG393260 OXC393260 PGY393260 PQU393260 QAQ393260 QKM393260 QUI393260 REE393260 ROA393260 RXW393260 SHS393260 SRO393260 TBK393260 TLG393260 TVC393260 UEY393260 UOU393260 UYQ393260 VIM393260 VSI393260 WCE393260 WMA393260 WVW393260 JK458796 TG458796 ADC458796 AMY458796 AWU458796 BGQ458796 BQM458796 CAI458796 CKE458796 CUA458796 DDW458796 DNS458796 DXO458796 EHK458796 ERG458796 FBC458796 FKY458796 FUU458796 GEQ458796 GOM458796 GYI458796 HIE458796 HSA458796 IBW458796 ILS458796 IVO458796 JFK458796 JPG458796 JZC458796 KIY458796 KSU458796 LCQ458796 LMM458796 LWI458796 MGE458796 MQA458796 MZW458796 NJS458796 NTO458796 ODK458796 ONG458796 OXC458796 PGY458796 PQU458796 QAQ458796 QKM458796 QUI458796 REE458796 ROA458796 RXW458796 SHS458796 SRO458796 TBK458796 TLG458796 TVC458796 UEY458796 UOU458796 UYQ458796 VIM458796 VSI458796 WCE458796 WMA458796 WVW458796 JK524332 TG524332 ADC524332 AMY524332 AWU524332 BGQ524332 BQM524332 CAI524332 CKE524332 CUA524332 DDW524332 DNS524332 DXO524332 EHK524332 ERG524332 FBC524332 FKY524332 FUU524332 GEQ524332 GOM524332 GYI524332 HIE524332 HSA524332 IBW524332 ILS524332 IVO524332 JFK524332 JPG524332 JZC524332 KIY524332 KSU524332 LCQ524332 LMM524332 LWI524332 MGE524332 MQA524332 MZW524332 NJS524332 NTO524332 ODK524332 ONG524332 OXC524332 PGY524332 PQU524332 QAQ524332 QKM524332 QUI524332 REE524332 ROA524332 RXW524332 SHS524332 SRO524332 TBK524332 TLG524332 TVC524332 UEY524332 UOU524332 UYQ524332 VIM524332 VSI524332 WCE524332 WMA524332 WVW524332 JK589868 TG589868 ADC589868 AMY589868 AWU589868 BGQ589868 BQM589868 CAI589868 CKE589868 CUA589868 DDW589868 DNS589868 DXO589868 EHK589868 ERG589868 FBC589868 FKY589868 FUU589868 GEQ589868 GOM589868 GYI589868 HIE589868 HSA589868 IBW589868 ILS589868 IVO589868 JFK589868 JPG589868 JZC589868 KIY589868 KSU589868 LCQ589868 LMM589868 LWI589868 MGE589868 MQA589868 MZW589868 NJS589868 NTO589868 ODK589868 ONG589868 OXC589868 PGY589868 PQU589868 QAQ589868 QKM589868 QUI589868 REE589868 ROA589868 RXW589868 SHS589868 SRO589868 TBK589868 TLG589868 TVC589868 UEY589868 UOU589868 UYQ589868 VIM589868 VSI589868 WCE589868 WMA589868 WVW589868 JK655404 TG655404 ADC655404 AMY655404 AWU655404 BGQ655404 BQM655404 CAI655404 CKE655404 CUA655404 DDW655404 DNS655404 DXO655404 EHK655404 ERG655404 FBC655404 FKY655404 FUU655404 GEQ655404 GOM655404 GYI655404 HIE655404 HSA655404 IBW655404 ILS655404 IVO655404 JFK655404 JPG655404 JZC655404 KIY655404 KSU655404 LCQ655404 LMM655404 LWI655404 MGE655404 MQA655404 MZW655404 NJS655404 NTO655404 ODK655404 ONG655404 OXC655404 PGY655404 PQU655404 QAQ655404 QKM655404 QUI655404 REE655404 ROA655404 RXW655404 SHS655404 SRO655404 TBK655404 TLG655404 TVC655404 UEY655404 UOU655404 UYQ655404 VIM655404 VSI655404 WCE655404 WMA655404 WVW655404 JK720940 TG720940 ADC720940 AMY720940 AWU720940 BGQ720940 BQM720940 CAI720940 CKE720940 CUA720940 DDW720940 DNS720940 DXO720940 EHK720940 ERG720940 FBC720940 FKY720940 FUU720940 GEQ720940 GOM720940 GYI720940 HIE720940 HSA720940 IBW720940 ILS720940 IVO720940 JFK720940 JPG720940 JZC720940 KIY720940 KSU720940 LCQ720940 LMM720940 LWI720940 MGE720940 MQA720940 MZW720940 NJS720940 NTO720940 ODK720940 ONG720940 OXC720940 PGY720940 PQU720940 QAQ720940 QKM720940 QUI720940 REE720940 ROA720940 RXW720940 SHS720940 SRO720940 TBK720940 TLG720940 TVC720940 UEY720940 UOU720940 UYQ720940 VIM720940 VSI720940 WCE720940 WMA720940 WVW720940 JK786476 TG786476 ADC786476 AMY786476 AWU786476 BGQ786476 BQM786476 CAI786476 CKE786476 CUA786476 DDW786476 DNS786476 DXO786476 EHK786476 ERG786476 FBC786476 FKY786476 FUU786476 GEQ786476 GOM786476 GYI786476 HIE786476 HSA786476 IBW786476 ILS786476 IVO786476 JFK786476 JPG786476 JZC786476 KIY786476 KSU786476 LCQ786476 LMM786476 LWI786476 MGE786476 MQA786476 MZW786476 NJS786476 NTO786476 ODK786476 ONG786476 OXC786476 PGY786476 PQU786476 QAQ786476 QKM786476 QUI786476 REE786476 ROA786476 RXW786476 SHS786476 SRO786476 TBK786476 TLG786476 TVC786476 UEY786476 UOU786476 UYQ786476 VIM786476 VSI786476 WCE786476 WMA786476 WVW786476 JK852012 TG852012 ADC852012 AMY852012 AWU852012 BGQ852012 BQM852012 CAI852012 CKE852012 CUA852012 DDW852012 DNS852012 DXO852012 EHK852012 ERG852012 FBC852012 FKY852012 FUU852012 GEQ852012 GOM852012 GYI852012 HIE852012 HSA852012 IBW852012 ILS852012 IVO852012 JFK852012 JPG852012 JZC852012 KIY852012 KSU852012 LCQ852012 LMM852012 LWI852012 MGE852012 MQA852012 MZW852012 NJS852012 NTO852012 ODK852012 ONG852012 OXC852012 PGY852012 PQU852012 QAQ852012 QKM852012 QUI852012 REE852012 ROA852012 RXW852012 SHS852012 SRO852012 TBK852012 TLG852012 TVC852012 UEY852012 UOU852012 UYQ852012 VIM852012 VSI852012 WCE852012 WMA852012 WVW852012 JK917548 TG917548 ADC917548 AMY917548 AWU917548 BGQ917548 BQM917548 CAI917548 CKE917548 CUA917548 DDW917548 DNS917548 DXO917548 EHK917548 ERG917548 FBC917548 FKY917548 FUU917548 GEQ917548 GOM917548 GYI917548 HIE917548 HSA917548 IBW917548 ILS917548 IVO917548 JFK917548 JPG917548 JZC917548 KIY917548 KSU917548 LCQ917548 LMM917548 LWI917548 MGE917548 MQA917548 MZW917548 NJS917548 NTO917548 ODK917548 ONG917548 OXC917548 PGY917548 PQU917548 QAQ917548 QKM917548 QUI917548 REE917548 ROA917548 RXW917548 SHS917548 SRO917548 TBK917548 TLG917548 TVC917548 UEY917548 UOU917548 UYQ917548 VIM917548 VSI917548 WCE917548 WMA917548 WVW917548 VSI983084 JK983084 TG983084 ADC983084 AMY983084 AWU983084 BGQ983084 BQM983084 CAI983084 CKE983084 CUA983084 DDW983084 DNS983084 DXO983084 EHK983084 ERG983084 FBC983084 FKY983084 FUU983084 GEQ983084 GOM983084 GYI983084 HIE983084 HSA983084 IBW983084 ILS983084 IVO983084 JFK983084 JPG983084 JZC983084 KIY983084 KSU983084 LCQ983084 LMM983084 LWI983084 MGE983084 MQA983084 MZW983084 NJS983084 NTO983084 ODK983084 ONG983084 OXC983084 PGY983084 PQU983084 QAQ983084 QKM983084 QUI983084 REE983084 ROA983084 RXW983084 SHS983084 SRO983084 TBK983084 TLG983084 TVC983084 UEY983084 UOU983084 UYQ983084 VIM983084 JF23 TB23 ACX23 AMT23 AWP23 BGL23 BQH23 CAD23 CJZ23 CTV23 DDR23 DNN23 DXJ23 EHF23 ERB23 FAX23 FKT23 FUP23 GEL23 GOH23 GYD23 HHZ23 HRV23 IBR23 ILN23 IVJ23 JFF23 JPB23 JYX23 KIT23 KSP23 LCL23 LMH23 LWD23 MFZ23 MPV23 MZR23 NJN23 NTJ23 ODF23 ONB23 OWX23 PGT23 PQP23 QAL23 QKH23 QUD23 RDZ23 RNV23 RXR23 SHN23 SRJ23 TBF23 TLB23 TUX23 UET23 UOP23 UYL23 VIH23 VSD23 WBZ23 WLV23 WVR23 S65576 P65576:Q65576 S983084 P983084:Q983084 S917548 P917548:Q917548 S852012 P852012:Q852012 S786476 P786476:Q786476 S720940 P720940:Q720940 S655404 P655404:Q655404 S589868 P589868:Q589868 S524332 P524332:Q524332 S458796 P458796:Q458796 S393260 P393260:Q393260 S327724 P327724:Q327724 S262188 P262188:Q262188 S196652 P196652:Q196652 S131116 P131116:Q131116 S65580 P65580:Q65580 S983076 P983076:Q983076 S917540 P917540:Q917540 S852004 P852004:Q852004 S786468 P786468:Q786468 S720932 P720932:Q720932 S655396 P655396:Q655396 S589860 P589860:Q589860 S524324 P524324:Q524324 S458788 P458788:Q458788 S393252 P393252:Q393252 S327716 P327716:Q327716 S262180 P262180:Q262180 S196644 P196644:Q196644 S131108 P131108:Q131108 S65572 P65572:Q65572 S983080 P983080:Q983080 S917544 P917544:Q917544 S852008 P852008:Q852008 S786472 P786472:Q786472 S720936 P720936:Q720936 S655400 P655400:Q655400 S589864 P589864:Q589864 S524328 P524328:Q524328 S458792 P458792:Q458792 S393256 P393256:Q393256 S327720 P327720:Q327720 S262184 P262184:Q262184 S196648 P196648:Q196648 S131112 P131112:Q131112">
      <formula1>tracking_type_select</formula1>
    </dataValidation>
    <dataValidation type="list" allowBlank="1" showInputMessage="1" showErrorMessage="1" sqref="WCD983084 JJ65576 TF65576 ADB65576 AMX65576 AWT65576 BGP65576 BQL65576 CAH65576 CKD65576 CTZ65576 DDV65576 DNR65576 DXN65576 EHJ65576 ERF65576 FBB65576 FKX65576 FUT65576 GEP65576 GOL65576 GYH65576 HID65576 HRZ65576 IBV65576 ILR65576 IVN65576 JFJ65576 JPF65576 JZB65576 KIX65576 KST65576 LCP65576 LML65576 LWH65576 MGD65576 MPZ65576 MZV65576 NJR65576 NTN65576 ODJ65576 ONF65576 OXB65576 PGX65576 PQT65576 QAP65576 QKL65576 QUH65576 RED65576 RNZ65576 RXV65576 SHR65576 SRN65576 TBJ65576 TLF65576 TVB65576 UEX65576 UOT65576 UYP65576 VIL65576 VSH65576 WCD65576 WLZ65576 WVV65576 JJ131112 TF131112 ADB131112 AMX131112 AWT131112 BGP131112 BQL131112 CAH131112 CKD131112 CTZ131112 DDV131112 DNR131112 DXN131112 EHJ131112 ERF131112 FBB131112 FKX131112 FUT131112 GEP131112 GOL131112 GYH131112 HID131112 HRZ131112 IBV131112 ILR131112 IVN131112 JFJ131112 JPF131112 JZB131112 KIX131112 KST131112 LCP131112 LML131112 LWH131112 MGD131112 MPZ131112 MZV131112 NJR131112 NTN131112 ODJ131112 ONF131112 OXB131112 PGX131112 PQT131112 QAP131112 QKL131112 QUH131112 RED131112 RNZ131112 RXV131112 SHR131112 SRN131112 TBJ131112 TLF131112 TVB131112 UEX131112 UOT131112 UYP131112 VIL131112 VSH131112 WCD131112 WLZ131112 WVV131112 JJ196648 TF196648 ADB196648 AMX196648 AWT196648 BGP196648 BQL196648 CAH196648 CKD196648 CTZ196648 DDV196648 DNR196648 DXN196648 EHJ196648 ERF196648 FBB196648 FKX196648 FUT196648 GEP196648 GOL196648 GYH196648 HID196648 HRZ196648 IBV196648 ILR196648 IVN196648 JFJ196648 JPF196648 JZB196648 KIX196648 KST196648 LCP196648 LML196648 LWH196648 MGD196648 MPZ196648 MZV196648 NJR196648 NTN196648 ODJ196648 ONF196648 OXB196648 PGX196648 PQT196648 QAP196648 QKL196648 QUH196648 RED196648 RNZ196648 RXV196648 SHR196648 SRN196648 TBJ196648 TLF196648 TVB196648 UEX196648 UOT196648 UYP196648 VIL196648 VSH196648 WCD196648 WLZ196648 WVV196648 JJ262184 TF262184 ADB262184 AMX262184 AWT262184 BGP262184 BQL262184 CAH262184 CKD262184 CTZ262184 DDV262184 DNR262184 DXN262184 EHJ262184 ERF262184 FBB262184 FKX262184 FUT262184 GEP262184 GOL262184 GYH262184 HID262184 HRZ262184 IBV262184 ILR262184 IVN262184 JFJ262184 JPF262184 JZB262184 KIX262184 KST262184 LCP262184 LML262184 LWH262184 MGD262184 MPZ262184 MZV262184 NJR262184 NTN262184 ODJ262184 ONF262184 OXB262184 PGX262184 PQT262184 QAP262184 QKL262184 QUH262184 RED262184 RNZ262184 RXV262184 SHR262184 SRN262184 TBJ262184 TLF262184 TVB262184 UEX262184 UOT262184 UYP262184 VIL262184 VSH262184 WCD262184 WLZ262184 WVV262184 JJ327720 TF327720 ADB327720 AMX327720 AWT327720 BGP327720 BQL327720 CAH327720 CKD327720 CTZ327720 DDV327720 DNR327720 DXN327720 EHJ327720 ERF327720 FBB327720 FKX327720 FUT327720 GEP327720 GOL327720 GYH327720 HID327720 HRZ327720 IBV327720 ILR327720 IVN327720 JFJ327720 JPF327720 JZB327720 KIX327720 KST327720 LCP327720 LML327720 LWH327720 MGD327720 MPZ327720 MZV327720 NJR327720 NTN327720 ODJ327720 ONF327720 OXB327720 PGX327720 PQT327720 QAP327720 QKL327720 QUH327720 RED327720 RNZ327720 RXV327720 SHR327720 SRN327720 TBJ327720 TLF327720 TVB327720 UEX327720 UOT327720 UYP327720 VIL327720 VSH327720 WCD327720 WLZ327720 WVV327720 JJ393256 TF393256 ADB393256 AMX393256 AWT393256 BGP393256 BQL393256 CAH393256 CKD393256 CTZ393256 DDV393256 DNR393256 DXN393256 EHJ393256 ERF393256 FBB393256 FKX393256 FUT393256 GEP393256 GOL393256 GYH393256 HID393256 HRZ393256 IBV393256 ILR393256 IVN393256 JFJ393256 JPF393256 JZB393256 KIX393256 KST393256 LCP393256 LML393256 LWH393256 MGD393256 MPZ393256 MZV393256 NJR393256 NTN393256 ODJ393256 ONF393256 OXB393256 PGX393256 PQT393256 QAP393256 QKL393256 QUH393256 RED393256 RNZ393256 RXV393256 SHR393256 SRN393256 TBJ393256 TLF393256 TVB393256 UEX393256 UOT393256 UYP393256 VIL393256 VSH393256 WCD393256 WLZ393256 WVV393256 JJ458792 TF458792 ADB458792 AMX458792 AWT458792 BGP458792 BQL458792 CAH458792 CKD458792 CTZ458792 DDV458792 DNR458792 DXN458792 EHJ458792 ERF458792 FBB458792 FKX458792 FUT458792 GEP458792 GOL458792 GYH458792 HID458792 HRZ458792 IBV458792 ILR458792 IVN458792 JFJ458792 JPF458792 JZB458792 KIX458792 KST458792 LCP458792 LML458792 LWH458792 MGD458792 MPZ458792 MZV458792 NJR458792 NTN458792 ODJ458792 ONF458792 OXB458792 PGX458792 PQT458792 QAP458792 QKL458792 QUH458792 RED458792 RNZ458792 RXV458792 SHR458792 SRN458792 TBJ458792 TLF458792 TVB458792 UEX458792 UOT458792 UYP458792 VIL458792 VSH458792 WCD458792 WLZ458792 WVV458792 JJ524328 TF524328 ADB524328 AMX524328 AWT524328 BGP524328 BQL524328 CAH524328 CKD524328 CTZ524328 DDV524328 DNR524328 DXN524328 EHJ524328 ERF524328 FBB524328 FKX524328 FUT524328 GEP524328 GOL524328 GYH524328 HID524328 HRZ524328 IBV524328 ILR524328 IVN524328 JFJ524328 JPF524328 JZB524328 KIX524328 KST524328 LCP524328 LML524328 LWH524328 MGD524328 MPZ524328 MZV524328 NJR524328 NTN524328 ODJ524328 ONF524328 OXB524328 PGX524328 PQT524328 QAP524328 QKL524328 QUH524328 RED524328 RNZ524328 RXV524328 SHR524328 SRN524328 TBJ524328 TLF524328 TVB524328 UEX524328 UOT524328 UYP524328 VIL524328 VSH524328 WCD524328 WLZ524328 WVV524328 JJ589864 TF589864 ADB589864 AMX589864 AWT589864 BGP589864 BQL589864 CAH589864 CKD589864 CTZ589864 DDV589864 DNR589864 DXN589864 EHJ589864 ERF589864 FBB589864 FKX589864 FUT589864 GEP589864 GOL589864 GYH589864 HID589864 HRZ589864 IBV589864 ILR589864 IVN589864 JFJ589864 JPF589864 JZB589864 KIX589864 KST589864 LCP589864 LML589864 LWH589864 MGD589864 MPZ589864 MZV589864 NJR589864 NTN589864 ODJ589864 ONF589864 OXB589864 PGX589864 PQT589864 QAP589864 QKL589864 QUH589864 RED589864 RNZ589864 RXV589864 SHR589864 SRN589864 TBJ589864 TLF589864 TVB589864 UEX589864 UOT589864 UYP589864 VIL589864 VSH589864 WCD589864 WLZ589864 WVV589864 JJ655400 TF655400 ADB655400 AMX655400 AWT655400 BGP655400 BQL655400 CAH655400 CKD655400 CTZ655400 DDV655400 DNR655400 DXN655400 EHJ655400 ERF655400 FBB655400 FKX655400 FUT655400 GEP655400 GOL655400 GYH655400 HID655400 HRZ655400 IBV655400 ILR655400 IVN655400 JFJ655400 JPF655400 JZB655400 KIX655400 KST655400 LCP655400 LML655400 LWH655400 MGD655400 MPZ655400 MZV655400 NJR655400 NTN655400 ODJ655400 ONF655400 OXB655400 PGX655400 PQT655400 QAP655400 QKL655400 QUH655400 RED655400 RNZ655400 RXV655400 SHR655400 SRN655400 TBJ655400 TLF655400 TVB655400 UEX655400 UOT655400 UYP655400 VIL655400 VSH655400 WCD655400 WLZ655400 WVV655400 JJ720936 TF720936 ADB720936 AMX720936 AWT720936 BGP720936 BQL720936 CAH720936 CKD720936 CTZ720936 DDV720936 DNR720936 DXN720936 EHJ720936 ERF720936 FBB720936 FKX720936 FUT720936 GEP720936 GOL720936 GYH720936 HID720936 HRZ720936 IBV720936 ILR720936 IVN720936 JFJ720936 JPF720936 JZB720936 KIX720936 KST720936 LCP720936 LML720936 LWH720936 MGD720936 MPZ720936 MZV720936 NJR720936 NTN720936 ODJ720936 ONF720936 OXB720936 PGX720936 PQT720936 QAP720936 QKL720936 QUH720936 RED720936 RNZ720936 RXV720936 SHR720936 SRN720936 TBJ720936 TLF720936 TVB720936 UEX720936 UOT720936 UYP720936 VIL720936 VSH720936 WCD720936 WLZ720936 WVV720936 JJ786472 TF786472 ADB786472 AMX786472 AWT786472 BGP786472 BQL786472 CAH786472 CKD786472 CTZ786472 DDV786472 DNR786472 DXN786472 EHJ786472 ERF786472 FBB786472 FKX786472 FUT786472 GEP786472 GOL786472 GYH786472 HID786472 HRZ786472 IBV786472 ILR786472 IVN786472 JFJ786472 JPF786472 JZB786472 KIX786472 KST786472 LCP786472 LML786472 LWH786472 MGD786472 MPZ786472 MZV786472 NJR786472 NTN786472 ODJ786472 ONF786472 OXB786472 PGX786472 PQT786472 QAP786472 QKL786472 QUH786472 RED786472 RNZ786472 RXV786472 SHR786472 SRN786472 TBJ786472 TLF786472 TVB786472 UEX786472 UOT786472 UYP786472 VIL786472 VSH786472 WCD786472 WLZ786472 WVV786472 JJ852008 TF852008 ADB852008 AMX852008 AWT852008 BGP852008 BQL852008 CAH852008 CKD852008 CTZ852008 DDV852008 DNR852008 DXN852008 EHJ852008 ERF852008 FBB852008 FKX852008 FUT852008 GEP852008 GOL852008 GYH852008 HID852008 HRZ852008 IBV852008 ILR852008 IVN852008 JFJ852008 JPF852008 JZB852008 KIX852008 KST852008 LCP852008 LML852008 LWH852008 MGD852008 MPZ852008 MZV852008 NJR852008 NTN852008 ODJ852008 ONF852008 OXB852008 PGX852008 PQT852008 QAP852008 QKL852008 QUH852008 RED852008 RNZ852008 RXV852008 SHR852008 SRN852008 TBJ852008 TLF852008 TVB852008 UEX852008 UOT852008 UYP852008 VIL852008 VSH852008 WCD852008 WLZ852008 WVV852008 JJ917544 TF917544 ADB917544 AMX917544 AWT917544 BGP917544 BQL917544 CAH917544 CKD917544 CTZ917544 DDV917544 DNR917544 DXN917544 EHJ917544 ERF917544 FBB917544 FKX917544 FUT917544 GEP917544 GOL917544 GYH917544 HID917544 HRZ917544 IBV917544 ILR917544 IVN917544 JFJ917544 JPF917544 JZB917544 KIX917544 KST917544 LCP917544 LML917544 LWH917544 MGD917544 MPZ917544 MZV917544 NJR917544 NTN917544 ODJ917544 ONF917544 OXB917544 PGX917544 PQT917544 QAP917544 QKL917544 QUH917544 RED917544 RNZ917544 RXV917544 SHR917544 SRN917544 TBJ917544 TLF917544 TVB917544 UEX917544 UOT917544 UYP917544 VIL917544 VSH917544 WCD917544 WLZ917544 WVV917544 JJ983080 TF983080 ADB983080 AMX983080 AWT983080 BGP983080 BQL983080 CAH983080 CKD983080 CTZ983080 DDV983080 DNR983080 DXN983080 EHJ983080 ERF983080 FBB983080 FKX983080 FUT983080 GEP983080 GOL983080 GYH983080 HID983080 HRZ983080 IBV983080 ILR983080 IVN983080 JFJ983080 JPF983080 JZB983080 KIX983080 KST983080 LCP983080 LML983080 LWH983080 MGD983080 MPZ983080 MZV983080 NJR983080 NTN983080 ODJ983080 ONF983080 OXB983080 PGX983080 PQT983080 QAP983080 QKL983080 QUH983080 RED983080 RNZ983080 RXV983080 SHR983080 SRN983080 TBJ983080 TLF983080 TVB983080 UEX983080 UOT983080 UYP983080 VIL983080 VSH983080 WCD983080 WLZ983080 WVV983080 WVV983084 JE35 TA35 ACW35 AMS35 AWO35 BGK35 BQG35 CAC35 CJY35 CTU35 DDQ35 DNM35 DXI35 EHE35 ERA35 FAW35 FKS35 FUO35 GEK35 GOG35 GYC35 HHY35 HRU35 IBQ35 ILM35 IVI35 JFE35 JPA35 JYW35 KIS35 KSO35 LCK35 LMG35 LWC35 MFY35 MPU35 MZQ35 NJM35 NTI35 ODE35 ONA35 OWW35 PGS35 PQO35 QAK35 QKG35 QUC35 RDY35 RNU35 RXQ35 SHM35 SRI35 TBE35 TLA35 TUW35 UES35 UOO35 UYK35 VIG35 VSC35 WBY35 WLU35 WVQ35 JJ65572 TF65572 ADB65572 AMX65572 AWT65572 BGP65572 BQL65572 CAH65572 CKD65572 CTZ65572 DDV65572 DNR65572 DXN65572 EHJ65572 ERF65572 FBB65572 FKX65572 FUT65572 GEP65572 GOL65572 GYH65572 HID65572 HRZ65572 IBV65572 ILR65572 IVN65572 JFJ65572 JPF65572 JZB65572 KIX65572 KST65572 LCP65572 LML65572 LWH65572 MGD65572 MPZ65572 MZV65572 NJR65572 NTN65572 ODJ65572 ONF65572 OXB65572 PGX65572 PQT65572 QAP65572 QKL65572 QUH65572 RED65572 RNZ65572 RXV65572 SHR65572 SRN65572 TBJ65572 TLF65572 TVB65572 UEX65572 UOT65572 UYP65572 VIL65572 VSH65572 WCD65572 WLZ65572 WVV65572 JJ131108 TF131108 ADB131108 AMX131108 AWT131108 BGP131108 BQL131108 CAH131108 CKD131108 CTZ131108 DDV131108 DNR131108 DXN131108 EHJ131108 ERF131108 FBB131108 FKX131108 FUT131108 GEP131108 GOL131108 GYH131108 HID131108 HRZ131108 IBV131108 ILR131108 IVN131108 JFJ131108 JPF131108 JZB131108 KIX131108 KST131108 LCP131108 LML131108 LWH131108 MGD131108 MPZ131108 MZV131108 NJR131108 NTN131108 ODJ131108 ONF131108 OXB131108 PGX131108 PQT131108 QAP131108 QKL131108 QUH131108 RED131108 RNZ131108 RXV131108 SHR131108 SRN131108 TBJ131108 TLF131108 TVB131108 UEX131108 UOT131108 UYP131108 VIL131108 VSH131108 WCD131108 WLZ131108 WVV131108 JJ196644 TF196644 ADB196644 AMX196644 AWT196644 BGP196644 BQL196644 CAH196644 CKD196644 CTZ196644 DDV196644 DNR196644 DXN196644 EHJ196644 ERF196644 FBB196644 FKX196644 FUT196644 GEP196644 GOL196644 GYH196644 HID196644 HRZ196644 IBV196644 ILR196644 IVN196644 JFJ196644 JPF196644 JZB196644 KIX196644 KST196644 LCP196644 LML196644 LWH196644 MGD196644 MPZ196644 MZV196644 NJR196644 NTN196644 ODJ196644 ONF196644 OXB196644 PGX196644 PQT196644 QAP196644 QKL196644 QUH196644 RED196644 RNZ196644 RXV196644 SHR196644 SRN196644 TBJ196644 TLF196644 TVB196644 UEX196644 UOT196644 UYP196644 VIL196644 VSH196644 WCD196644 WLZ196644 WVV196644 JJ262180 TF262180 ADB262180 AMX262180 AWT262180 BGP262180 BQL262180 CAH262180 CKD262180 CTZ262180 DDV262180 DNR262180 DXN262180 EHJ262180 ERF262180 FBB262180 FKX262180 FUT262180 GEP262180 GOL262180 GYH262180 HID262180 HRZ262180 IBV262180 ILR262180 IVN262180 JFJ262180 JPF262180 JZB262180 KIX262180 KST262180 LCP262180 LML262180 LWH262180 MGD262180 MPZ262180 MZV262180 NJR262180 NTN262180 ODJ262180 ONF262180 OXB262180 PGX262180 PQT262180 QAP262180 QKL262180 QUH262180 RED262180 RNZ262180 RXV262180 SHR262180 SRN262180 TBJ262180 TLF262180 TVB262180 UEX262180 UOT262180 UYP262180 VIL262180 VSH262180 WCD262180 WLZ262180 WVV262180 JJ327716 TF327716 ADB327716 AMX327716 AWT327716 BGP327716 BQL327716 CAH327716 CKD327716 CTZ327716 DDV327716 DNR327716 DXN327716 EHJ327716 ERF327716 FBB327716 FKX327716 FUT327716 GEP327716 GOL327716 GYH327716 HID327716 HRZ327716 IBV327716 ILR327716 IVN327716 JFJ327716 JPF327716 JZB327716 KIX327716 KST327716 LCP327716 LML327716 LWH327716 MGD327716 MPZ327716 MZV327716 NJR327716 NTN327716 ODJ327716 ONF327716 OXB327716 PGX327716 PQT327716 QAP327716 QKL327716 QUH327716 RED327716 RNZ327716 RXV327716 SHR327716 SRN327716 TBJ327716 TLF327716 TVB327716 UEX327716 UOT327716 UYP327716 VIL327716 VSH327716 WCD327716 WLZ327716 WVV327716 JJ393252 TF393252 ADB393252 AMX393252 AWT393252 BGP393252 BQL393252 CAH393252 CKD393252 CTZ393252 DDV393252 DNR393252 DXN393252 EHJ393252 ERF393252 FBB393252 FKX393252 FUT393252 GEP393252 GOL393252 GYH393252 HID393252 HRZ393252 IBV393252 ILR393252 IVN393252 JFJ393252 JPF393252 JZB393252 KIX393252 KST393252 LCP393252 LML393252 LWH393252 MGD393252 MPZ393252 MZV393252 NJR393252 NTN393252 ODJ393252 ONF393252 OXB393252 PGX393252 PQT393252 QAP393252 QKL393252 QUH393252 RED393252 RNZ393252 RXV393252 SHR393252 SRN393252 TBJ393252 TLF393252 TVB393252 UEX393252 UOT393252 UYP393252 VIL393252 VSH393252 WCD393252 WLZ393252 WVV393252 JJ458788 TF458788 ADB458788 AMX458788 AWT458788 BGP458788 BQL458788 CAH458788 CKD458788 CTZ458788 DDV458788 DNR458788 DXN458788 EHJ458788 ERF458788 FBB458788 FKX458788 FUT458788 GEP458788 GOL458788 GYH458788 HID458788 HRZ458788 IBV458788 ILR458788 IVN458788 JFJ458788 JPF458788 JZB458788 KIX458788 KST458788 LCP458788 LML458788 LWH458788 MGD458788 MPZ458788 MZV458788 NJR458788 NTN458788 ODJ458788 ONF458788 OXB458788 PGX458788 PQT458788 QAP458788 QKL458788 QUH458788 RED458788 RNZ458788 RXV458788 SHR458788 SRN458788 TBJ458788 TLF458788 TVB458788 UEX458788 UOT458788 UYP458788 VIL458788 VSH458788 WCD458788 WLZ458788 WVV458788 JJ524324 TF524324 ADB524324 AMX524324 AWT524324 BGP524324 BQL524324 CAH524324 CKD524324 CTZ524324 DDV524324 DNR524324 DXN524324 EHJ524324 ERF524324 FBB524324 FKX524324 FUT524324 GEP524324 GOL524324 GYH524324 HID524324 HRZ524324 IBV524324 ILR524324 IVN524324 JFJ524324 JPF524324 JZB524324 KIX524324 KST524324 LCP524324 LML524324 LWH524324 MGD524324 MPZ524324 MZV524324 NJR524324 NTN524324 ODJ524324 ONF524324 OXB524324 PGX524324 PQT524324 QAP524324 QKL524324 QUH524324 RED524324 RNZ524324 RXV524324 SHR524324 SRN524324 TBJ524324 TLF524324 TVB524324 UEX524324 UOT524324 UYP524324 VIL524324 VSH524324 WCD524324 WLZ524324 WVV524324 JJ589860 TF589860 ADB589860 AMX589860 AWT589860 BGP589860 BQL589860 CAH589860 CKD589860 CTZ589860 DDV589860 DNR589860 DXN589860 EHJ589860 ERF589860 FBB589860 FKX589860 FUT589860 GEP589860 GOL589860 GYH589860 HID589860 HRZ589860 IBV589860 ILR589860 IVN589860 JFJ589860 JPF589860 JZB589860 KIX589860 KST589860 LCP589860 LML589860 LWH589860 MGD589860 MPZ589860 MZV589860 NJR589860 NTN589860 ODJ589860 ONF589860 OXB589860 PGX589860 PQT589860 QAP589860 QKL589860 QUH589860 RED589860 RNZ589860 RXV589860 SHR589860 SRN589860 TBJ589860 TLF589860 TVB589860 UEX589860 UOT589860 UYP589860 VIL589860 VSH589860 WCD589860 WLZ589860 WVV589860 JJ655396 TF655396 ADB655396 AMX655396 AWT655396 BGP655396 BQL655396 CAH655396 CKD655396 CTZ655396 DDV655396 DNR655396 DXN655396 EHJ655396 ERF655396 FBB655396 FKX655396 FUT655396 GEP655396 GOL655396 GYH655396 HID655396 HRZ655396 IBV655396 ILR655396 IVN655396 JFJ655396 JPF655396 JZB655396 KIX655396 KST655396 LCP655396 LML655396 LWH655396 MGD655396 MPZ655396 MZV655396 NJR655396 NTN655396 ODJ655396 ONF655396 OXB655396 PGX655396 PQT655396 QAP655396 QKL655396 QUH655396 RED655396 RNZ655396 RXV655396 SHR655396 SRN655396 TBJ655396 TLF655396 TVB655396 UEX655396 UOT655396 UYP655396 VIL655396 VSH655396 WCD655396 WLZ655396 WVV655396 JJ720932 TF720932 ADB720932 AMX720932 AWT720932 BGP720932 BQL720932 CAH720932 CKD720932 CTZ720932 DDV720932 DNR720932 DXN720932 EHJ720932 ERF720932 FBB720932 FKX720932 FUT720932 GEP720932 GOL720932 GYH720932 HID720932 HRZ720932 IBV720932 ILR720932 IVN720932 JFJ720932 JPF720932 JZB720932 KIX720932 KST720932 LCP720932 LML720932 LWH720932 MGD720932 MPZ720932 MZV720932 NJR720932 NTN720932 ODJ720932 ONF720932 OXB720932 PGX720932 PQT720932 QAP720932 QKL720932 QUH720932 RED720932 RNZ720932 RXV720932 SHR720932 SRN720932 TBJ720932 TLF720932 TVB720932 UEX720932 UOT720932 UYP720932 VIL720932 VSH720932 WCD720932 WLZ720932 WVV720932 JJ786468 TF786468 ADB786468 AMX786468 AWT786468 BGP786468 BQL786468 CAH786468 CKD786468 CTZ786468 DDV786468 DNR786468 DXN786468 EHJ786468 ERF786468 FBB786468 FKX786468 FUT786468 GEP786468 GOL786468 GYH786468 HID786468 HRZ786468 IBV786468 ILR786468 IVN786468 JFJ786468 JPF786468 JZB786468 KIX786468 KST786468 LCP786468 LML786468 LWH786468 MGD786468 MPZ786468 MZV786468 NJR786468 NTN786468 ODJ786468 ONF786468 OXB786468 PGX786468 PQT786468 QAP786468 QKL786468 QUH786468 RED786468 RNZ786468 RXV786468 SHR786468 SRN786468 TBJ786468 TLF786468 TVB786468 UEX786468 UOT786468 UYP786468 VIL786468 VSH786468 WCD786468 WLZ786468 WVV786468 JJ852004 TF852004 ADB852004 AMX852004 AWT852004 BGP852004 BQL852004 CAH852004 CKD852004 CTZ852004 DDV852004 DNR852004 DXN852004 EHJ852004 ERF852004 FBB852004 FKX852004 FUT852004 GEP852004 GOL852004 GYH852004 HID852004 HRZ852004 IBV852004 ILR852004 IVN852004 JFJ852004 JPF852004 JZB852004 KIX852004 KST852004 LCP852004 LML852004 LWH852004 MGD852004 MPZ852004 MZV852004 NJR852004 NTN852004 ODJ852004 ONF852004 OXB852004 PGX852004 PQT852004 QAP852004 QKL852004 QUH852004 RED852004 RNZ852004 RXV852004 SHR852004 SRN852004 TBJ852004 TLF852004 TVB852004 UEX852004 UOT852004 UYP852004 VIL852004 VSH852004 WCD852004 WLZ852004 WVV852004 JJ917540 TF917540 ADB917540 AMX917540 AWT917540 BGP917540 BQL917540 CAH917540 CKD917540 CTZ917540 DDV917540 DNR917540 DXN917540 EHJ917540 ERF917540 FBB917540 FKX917540 FUT917540 GEP917540 GOL917540 GYH917540 HID917540 HRZ917540 IBV917540 ILR917540 IVN917540 JFJ917540 JPF917540 JZB917540 KIX917540 KST917540 LCP917540 LML917540 LWH917540 MGD917540 MPZ917540 MZV917540 NJR917540 NTN917540 ODJ917540 ONF917540 OXB917540 PGX917540 PQT917540 QAP917540 QKL917540 QUH917540 RED917540 RNZ917540 RXV917540 SHR917540 SRN917540 TBJ917540 TLF917540 TVB917540 UEX917540 UOT917540 UYP917540 VIL917540 VSH917540 WCD917540 WLZ917540 WVV917540 JJ983076 TF983076 ADB983076 AMX983076 AWT983076 BGP983076 BQL983076 CAH983076 CKD983076 CTZ983076 DDV983076 DNR983076 DXN983076 EHJ983076 ERF983076 FBB983076 FKX983076 FUT983076 GEP983076 GOL983076 GYH983076 HID983076 HRZ983076 IBV983076 ILR983076 IVN983076 JFJ983076 JPF983076 JZB983076 KIX983076 KST983076 LCP983076 LML983076 LWH983076 MGD983076 MPZ983076 MZV983076 NJR983076 NTN983076 ODJ983076 ONF983076 OXB983076 PGX983076 PQT983076 QAP983076 QKL983076 QUH983076 RED983076 RNZ983076 RXV983076 SHR983076 SRN983076 TBJ983076 TLF983076 TVB983076 UEX983076 UOT983076 UYP983076 VIL983076 VSH983076 WCD983076 WLZ983076 WVV983076 WLZ983084 JJ65580 TF65580 ADB65580 AMX65580 AWT65580 BGP65580 BQL65580 CAH65580 CKD65580 CTZ65580 DDV65580 DNR65580 DXN65580 EHJ65580 ERF65580 FBB65580 FKX65580 FUT65580 GEP65580 GOL65580 GYH65580 HID65580 HRZ65580 IBV65580 ILR65580 IVN65580 JFJ65580 JPF65580 JZB65580 KIX65580 KST65580 LCP65580 LML65580 LWH65580 MGD65580 MPZ65580 MZV65580 NJR65580 NTN65580 ODJ65580 ONF65580 OXB65580 PGX65580 PQT65580 QAP65580 QKL65580 QUH65580 RED65580 RNZ65580 RXV65580 SHR65580 SRN65580 TBJ65580 TLF65580 TVB65580 UEX65580 UOT65580 UYP65580 VIL65580 VSH65580 WCD65580 WLZ65580 WVV65580 JJ131116 TF131116 ADB131116 AMX131116 AWT131116 BGP131116 BQL131116 CAH131116 CKD131116 CTZ131116 DDV131116 DNR131116 DXN131116 EHJ131116 ERF131116 FBB131116 FKX131116 FUT131116 GEP131116 GOL131116 GYH131116 HID131116 HRZ131116 IBV131116 ILR131116 IVN131116 JFJ131116 JPF131116 JZB131116 KIX131116 KST131116 LCP131116 LML131116 LWH131116 MGD131116 MPZ131116 MZV131116 NJR131116 NTN131116 ODJ131116 ONF131116 OXB131116 PGX131116 PQT131116 QAP131116 QKL131116 QUH131116 RED131116 RNZ131116 RXV131116 SHR131116 SRN131116 TBJ131116 TLF131116 TVB131116 UEX131116 UOT131116 UYP131116 VIL131116 VSH131116 WCD131116 WLZ131116 WVV131116 JJ196652 TF196652 ADB196652 AMX196652 AWT196652 BGP196652 BQL196652 CAH196652 CKD196652 CTZ196652 DDV196652 DNR196652 DXN196652 EHJ196652 ERF196652 FBB196652 FKX196652 FUT196652 GEP196652 GOL196652 GYH196652 HID196652 HRZ196652 IBV196652 ILR196652 IVN196652 JFJ196652 JPF196652 JZB196652 KIX196652 KST196652 LCP196652 LML196652 LWH196652 MGD196652 MPZ196652 MZV196652 NJR196652 NTN196652 ODJ196652 ONF196652 OXB196652 PGX196652 PQT196652 QAP196652 QKL196652 QUH196652 RED196652 RNZ196652 RXV196652 SHR196652 SRN196652 TBJ196652 TLF196652 TVB196652 UEX196652 UOT196652 UYP196652 VIL196652 VSH196652 WCD196652 WLZ196652 WVV196652 JJ262188 TF262188 ADB262188 AMX262188 AWT262188 BGP262188 BQL262188 CAH262188 CKD262188 CTZ262188 DDV262188 DNR262188 DXN262188 EHJ262188 ERF262188 FBB262188 FKX262188 FUT262188 GEP262188 GOL262188 GYH262188 HID262188 HRZ262188 IBV262188 ILR262188 IVN262188 JFJ262188 JPF262188 JZB262188 KIX262188 KST262188 LCP262188 LML262188 LWH262188 MGD262188 MPZ262188 MZV262188 NJR262188 NTN262188 ODJ262188 ONF262188 OXB262188 PGX262188 PQT262188 QAP262188 QKL262188 QUH262188 RED262188 RNZ262188 RXV262188 SHR262188 SRN262188 TBJ262188 TLF262188 TVB262188 UEX262188 UOT262188 UYP262188 VIL262188 VSH262188 WCD262188 WLZ262188 WVV262188 JJ327724 TF327724 ADB327724 AMX327724 AWT327724 BGP327724 BQL327724 CAH327724 CKD327724 CTZ327724 DDV327724 DNR327724 DXN327724 EHJ327724 ERF327724 FBB327724 FKX327724 FUT327724 GEP327724 GOL327724 GYH327724 HID327724 HRZ327724 IBV327724 ILR327724 IVN327724 JFJ327724 JPF327724 JZB327724 KIX327724 KST327724 LCP327724 LML327724 LWH327724 MGD327724 MPZ327724 MZV327724 NJR327724 NTN327724 ODJ327724 ONF327724 OXB327724 PGX327724 PQT327724 QAP327724 QKL327724 QUH327724 RED327724 RNZ327724 RXV327724 SHR327724 SRN327724 TBJ327724 TLF327724 TVB327724 UEX327724 UOT327724 UYP327724 VIL327724 VSH327724 WCD327724 WLZ327724 WVV327724 JJ393260 TF393260 ADB393260 AMX393260 AWT393260 BGP393260 BQL393260 CAH393260 CKD393260 CTZ393260 DDV393260 DNR393260 DXN393260 EHJ393260 ERF393260 FBB393260 FKX393260 FUT393260 GEP393260 GOL393260 GYH393260 HID393260 HRZ393260 IBV393260 ILR393260 IVN393260 JFJ393260 JPF393260 JZB393260 KIX393260 KST393260 LCP393260 LML393260 LWH393260 MGD393260 MPZ393260 MZV393260 NJR393260 NTN393260 ODJ393260 ONF393260 OXB393260 PGX393260 PQT393260 QAP393260 QKL393260 QUH393260 RED393260 RNZ393260 RXV393260 SHR393260 SRN393260 TBJ393260 TLF393260 TVB393260 UEX393260 UOT393260 UYP393260 VIL393260 VSH393260 WCD393260 WLZ393260 WVV393260 JJ458796 TF458796 ADB458796 AMX458796 AWT458796 BGP458796 BQL458796 CAH458796 CKD458796 CTZ458796 DDV458796 DNR458796 DXN458796 EHJ458796 ERF458796 FBB458796 FKX458796 FUT458796 GEP458796 GOL458796 GYH458796 HID458796 HRZ458796 IBV458796 ILR458796 IVN458796 JFJ458796 JPF458796 JZB458796 KIX458796 KST458796 LCP458796 LML458796 LWH458796 MGD458796 MPZ458796 MZV458796 NJR458796 NTN458796 ODJ458796 ONF458796 OXB458796 PGX458796 PQT458796 QAP458796 QKL458796 QUH458796 RED458796 RNZ458796 RXV458796 SHR458796 SRN458796 TBJ458796 TLF458796 TVB458796 UEX458796 UOT458796 UYP458796 VIL458796 VSH458796 WCD458796 WLZ458796 WVV458796 JJ524332 TF524332 ADB524332 AMX524332 AWT524332 BGP524332 BQL524332 CAH524332 CKD524332 CTZ524332 DDV524332 DNR524332 DXN524332 EHJ524332 ERF524332 FBB524332 FKX524332 FUT524332 GEP524332 GOL524332 GYH524332 HID524332 HRZ524332 IBV524332 ILR524332 IVN524332 JFJ524332 JPF524332 JZB524332 KIX524332 KST524332 LCP524332 LML524332 LWH524332 MGD524332 MPZ524332 MZV524332 NJR524332 NTN524332 ODJ524332 ONF524332 OXB524332 PGX524332 PQT524332 QAP524332 QKL524332 QUH524332 RED524332 RNZ524332 RXV524332 SHR524332 SRN524332 TBJ524332 TLF524332 TVB524332 UEX524332 UOT524332 UYP524332 VIL524332 VSH524332 WCD524332 WLZ524332 WVV524332 JJ589868 TF589868 ADB589868 AMX589868 AWT589868 BGP589868 BQL589868 CAH589868 CKD589868 CTZ589868 DDV589868 DNR589868 DXN589868 EHJ589868 ERF589868 FBB589868 FKX589868 FUT589868 GEP589868 GOL589868 GYH589868 HID589868 HRZ589868 IBV589868 ILR589868 IVN589868 JFJ589868 JPF589868 JZB589868 KIX589868 KST589868 LCP589868 LML589868 LWH589868 MGD589868 MPZ589868 MZV589868 NJR589868 NTN589868 ODJ589868 ONF589868 OXB589868 PGX589868 PQT589868 QAP589868 QKL589868 QUH589868 RED589868 RNZ589868 RXV589868 SHR589868 SRN589868 TBJ589868 TLF589868 TVB589868 UEX589868 UOT589868 UYP589868 VIL589868 VSH589868 WCD589868 WLZ589868 WVV589868 JJ655404 TF655404 ADB655404 AMX655404 AWT655404 BGP655404 BQL655404 CAH655404 CKD655404 CTZ655404 DDV655404 DNR655404 DXN655404 EHJ655404 ERF655404 FBB655404 FKX655404 FUT655404 GEP655404 GOL655404 GYH655404 HID655404 HRZ655404 IBV655404 ILR655404 IVN655404 JFJ655404 JPF655404 JZB655404 KIX655404 KST655404 LCP655404 LML655404 LWH655404 MGD655404 MPZ655404 MZV655404 NJR655404 NTN655404 ODJ655404 ONF655404 OXB655404 PGX655404 PQT655404 QAP655404 QKL655404 QUH655404 RED655404 RNZ655404 RXV655404 SHR655404 SRN655404 TBJ655404 TLF655404 TVB655404 UEX655404 UOT655404 UYP655404 VIL655404 VSH655404 WCD655404 WLZ655404 WVV655404 JJ720940 TF720940 ADB720940 AMX720940 AWT720940 BGP720940 BQL720940 CAH720940 CKD720940 CTZ720940 DDV720940 DNR720940 DXN720940 EHJ720940 ERF720940 FBB720940 FKX720940 FUT720940 GEP720940 GOL720940 GYH720940 HID720940 HRZ720940 IBV720940 ILR720940 IVN720940 JFJ720940 JPF720940 JZB720940 KIX720940 KST720940 LCP720940 LML720940 LWH720940 MGD720940 MPZ720940 MZV720940 NJR720940 NTN720940 ODJ720940 ONF720940 OXB720940 PGX720940 PQT720940 QAP720940 QKL720940 QUH720940 RED720940 RNZ720940 RXV720940 SHR720940 SRN720940 TBJ720940 TLF720940 TVB720940 UEX720940 UOT720940 UYP720940 VIL720940 VSH720940 WCD720940 WLZ720940 WVV720940 JJ786476 TF786476 ADB786476 AMX786476 AWT786476 BGP786476 BQL786476 CAH786476 CKD786476 CTZ786476 DDV786476 DNR786476 DXN786476 EHJ786476 ERF786476 FBB786476 FKX786476 FUT786476 GEP786476 GOL786476 GYH786476 HID786476 HRZ786476 IBV786476 ILR786476 IVN786476 JFJ786476 JPF786476 JZB786476 KIX786476 KST786476 LCP786476 LML786476 LWH786476 MGD786476 MPZ786476 MZV786476 NJR786476 NTN786476 ODJ786476 ONF786476 OXB786476 PGX786476 PQT786476 QAP786476 QKL786476 QUH786476 RED786476 RNZ786476 RXV786476 SHR786476 SRN786476 TBJ786476 TLF786476 TVB786476 UEX786476 UOT786476 UYP786476 VIL786476 VSH786476 WCD786476 WLZ786476 WVV786476 JJ852012 TF852012 ADB852012 AMX852012 AWT852012 BGP852012 BQL852012 CAH852012 CKD852012 CTZ852012 DDV852012 DNR852012 DXN852012 EHJ852012 ERF852012 FBB852012 FKX852012 FUT852012 GEP852012 GOL852012 GYH852012 HID852012 HRZ852012 IBV852012 ILR852012 IVN852012 JFJ852012 JPF852012 JZB852012 KIX852012 KST852012 LCP852012 LML852012 LWH852012 MGD852012 MPZ852012 MZV852012 NJR852012 NTN852012 ODJ852012 ONF852012 OXB852012 PGX852012 PQT852012 QAP852012 QKL852012 QUH852012 RED852012 RNZ852012 RXV852012 SHR852012 SRN852012 TBJ852012 TLF852012 TVB852012 UEX852012 UOT852012 UYP852012 VIL852012 VSH852012 WCD852012 WLZ852012 WVV852012 JJ917548 TF917548 ADB917548 AMX917548 AWT917548 BGP917548 BQL917548 CAH917548 CKD917548 CTZ917548 DDV917548 DNR917548 DXN917548 EHJ917548 ERF917548 FBB917548 FKX917548 FUT917548 GEP917548 GOL917548 GYH917548 HID917548 HRZ917548 IBV917548 ILR917548 IVN917548 JFJ917548 JPF917548 JZB917548 KIX917548 KST917548 LCP917548 LML917548 LWH917548 MGD917548 MPZ917548 MZV917548 NJR917548 NTN917548 ODJ917548 ONF917548 OXB917548 PGX917548 PQT917548 QAP917548 QKL917548 QUH917548 RED917548 RNZ917548 RXV917548 SHR917548 SRN917548 TBJ917548 TLF917548 TVB917548 UEX917548 UOT917548 UYP917548 VIL917548 VSH917548 WCD917548 WLZ917548 WVV917548 JJ983084 TF983084 ADB983084 AMX983084 AWT983084 BGP983084 BQL983084 CAH983084 CKD983084 CTZ983084 DDV983084 DNR983084 DXN983084 EHJ983084 ERF983084 FBB983084 FKX983084 FUT983084 GEP983084 GOL983084 GYH983084 HID983084 HRZ983084 IBV983084 ILR983084 IVN983084 JFJ983084 JPF983084 JZB983084 KIX983084 KST983084 LCP983084 LML983084 LWH983084 MGD983084 MPZ983084 MZV983084 NJR983084 NTN983084 ODJ983084 ONF983084 OXB983084 PGX983084 PQT983084 QAP983084 QKL983084 QUH983084 RED983084 RNZ983084 RXV983084 SHR983084 SRN983084 TBJ983084 TLF983084 TVB983084 UEX983084 UOT983084 UYP983084 VIL983084 VSH983084 JE23 TA23 ACW23 AMS23 AWO23 BGK23 BQG23 CAC23 CJY23 CTU23 DDQ23 DNM23 DXI23 EHE23 ERA23 FAW23 FKS23 FUO23 GEK23 GOG23 GYC23 HHY23 HRU23 IBQ23 ILM23 IVI23 JFE23 JPA23 JYW23 KIS23 KSO23 LCK23 LMG23 LWC23 MFY23 MPU23 MZQ23 NJM23 NTI23 ODE23 ONA23 OWW23 PGS23 PQO23 QAK23 QKG23 QUC23 RDY23 RNU23 RXQ23 SHM23 SRI23 TBE23 TLA23 TUW23 UES23 UOO23 UYK23 VIG23 VSC23 WBY23 WLU23 WVQ23">
      <formula1>buy_type</formula1>
    </dataValidation>
  </dataValidations>
  <pageMargins left="0.2" right="0.22" top="0.16" bottom="0.18" header="0.16" footer="0.18"/>
  <pageSetup paperSize="9" scale="43" orientation="landscape" r:id="rId1"/>
  <headerFooter alignWithMargins="0"/>
  <legacyDrawing r:id="rId2"/>
  <extLst>
    <ext xmlns:x14="http://schemas.microsoft.com/office/spreadsheetml/2009/9/main" uri="{CCE6A557-97BC-4b89-ADB6-D9C93CAAB3DF}">
      <x14:dataValidations xmlns:xm="http://schemas.microsoft.com/office/excel/2006/main" disablePrompts="1" count="4">
        <x14:dataValidation type="list" allowBlank="1" showInputMessage="1" showErrorMessage="1">
          <x14:formula1>
            <xm:f>Data!$R$6:$R$24</xm:f>
          </x14:formula1>
          <xm:sqref>B35:B41</xm:sqref>
        </x14:dataValidation>
        <x14:dataValidation type="list" allowBlank="1" showInputMessage="1" showErrorMessage="1">
          <x14:formula1>
            <xm:f>Data!$S$6:$S$24</xm:f>
          </x14:formula1>
          <xm:sqref>B23:B28</xm:sqref>
        </x14:dataValidation>
        <x14:dataValidation type="list" errorStyle="warning" allowBlank="1" showInputMessage="1" showErrorMessage="1" errorTitle="No Gender Selected">
          <x14:formula1>
            <xm:f>[1]Data!#REF!</xm:f>
          </x14:formula1>
          <xm:sqref>WVL983066</xm:sqref>
        </x14:dataValidation>
        <x14:dataValidation type="list" allowBlank="1" showInputMessage="1" showErrorMessage="1">
          <x14:formula1>
            <xm:f>[1]Data!#REF!</xm:f>
          </x14:formula1>
          <xm:sqref>IZ65554:JC65555 SV65554:SY65555 ACR65554:ACU65555 AMN65554:AMQ65555 AWJ65554:AWM65555 BGF65554:BGI65555 BQB65554:BQE65555 BZX65554:CAA65555 CJT65554:CJW65555 CTP65554:CTS65555 DDL65554:DDO65555 DNH65554:DNK65555 DXD65554:DXG65555 EGZ65554:EHC65555 EQV65554:EQY65555 FAR65554:FAU65555 FKN65554:FKQ65555 FUJ65554:FUM65555 GEF65554:GEI65555 GOB65554:GOE65555 GXX65554:GYA65555 HHT65554:HHW65555 HRP65554:HRS65555 IBL65554:IBO65555 ILH65554:ILK65555 IVD65554:IVG65555 JEZ65554:JFC65555 JOV65554:JOY65555 JYR65554:JYU65555 KIN65554:KIQ65555 KSJ65554:KSM65555 LCF65554:LCI65555 LMB65554:LME65555 LVX65554:LWA65555 MFT65554:MFW65555 MPP65554:MPS65555 MZL65554:MZO65555 NJH65554:NJK65555 NTD65554:NTG65555 OCZ65554:ODC65555 OMV65554:OMY65555 OWR65554:OWU65555 PGN65554:PGQ65555 PQJ65554:PQM65555 QAF65554:QAI65555 QKB65554:QKE65555 QTX65554:QUA65555 RDT65554:RDW65555 RNP65554:RNS65555 RXL65554:RXO65555 SHH65554:SHK65555 SRD65554:SRG65555 TAZ65554:TBC65555 TKV65554:TKY65555 TUR65554:TUU65555 UEN65554:UEQ65555 UOJ65554:UOM65555 UYF65554:UYI65555 VIB65554:VIE65555 VRX65554:VSA65555 WBT65554:WBW65555 WLP65554:WLS65555 WVL65554:WVO65555 IZ131090:JC131091 SV131090:SY131091 ACR131090:ACU131091 AMN131090:AMQ131091 AWJ131090:AWM131091 BGF131090:BGI131091 BQB131090:BQE131091 BZX131090:CAA131091 CJT131090:CJW131091 CTP131090:CTS131091 DDL131090:DDO131091 DNH131090:DNK131091 DXD131090:DXG131091 EGZ131090:EHC131091 EQV131090:EQY131091 FAR131090:FAU131091 FKN131090:FKQ131091 FUJ131090:FUM131091 GEF131090:GEI131091 GOB131090:GOE131091 GXX131090:GYA131091 HHT131090:HHW131091 HRP131090:HRS131091 IBL131090:IBO131091 ILH131090:ILK131091 IVD131090:IVG131091 JEZ131090:JFC131091 JOV131090:JOY131091 JYR131090:JYU131091 KIN131090:KIQ131091 KSJ131090:KSM131091 LCF131090:LCI131091 LMB131090:LME131091 LVX131090:LWA131091 MFT131090:MFW131091 MPP131090:MPS131091 MZL131090:MZO131091 NJH131090:NJK131091 NTD131090:NTG131091 OCZ131090:ODC131091 OMV131090:OMY131091 OWR131090:OWU131091 PGN131090:PGQ131091 PQJ131090:PQM131091 QAF131090:QAI131091 QKB131090:QKE131091 QTX131090:QUA131091 RDT131090:RDW131091 RNP131090:RNS131091 RXL131090:RXO131091 SHH131090:SHK131091 SRD131090:SRG131091 TAZ131090:TBC131091 TKV131090:TKY131091 TUR131090:TUU131091 UEN131090:UEQ131091 UOJ131090:UOM131091 UYF131090:UYI131091 VIB131090:VIE131091 VRX131090:VSA131091 WBT131090:WBW131091 WLP131090:WLS131091 WVL131090:WVO131091 IZ196626:JC196627 SV196626:SY196627 ACR196626:ACU196627 AMN196626:AMQ196627 AWJ196626:AWM196627 BGF196626:BGI196627 BQB196626:BQE196627 BZX196626:CAA196627 CJT196626:CJW196627 CTP196626:CTS196627 DDL196626:DDO196627 DNH196626:DNK196627 DXD196626:DXG196627 EGZ196626:EHC196627 EQV196626:EQY196627 FAR196626:FAU196627 FKN196626:FKQ196627 FUJ196626:FUM196627 GEF196626:GEI196627 GOB196626:GOE196627 GXX196626:GYA196627 HHT196626:HHW196627 HRP196626:HRS196627 IBL196626:IBO196627 ILH196626:ILK196627 IVD196626:IVG196627 JEZ196626:JFC196627 JOV196626:JOY196627 JYR196626:JYU196627 KIN196626:KIQ196627 KSJ196626:KSM196627 LCF196626:LCI196627 LMB196626:LME196627 LVX196626:LWA196627 MFT196626:MFW196627 MPP196626:MPS196627 MZL196626:MZO196627 NJH196626:NJK196627 NTD196626:NTG196627 OCZ196626:ODC196627 OMV196626:OMY196627 OWR196626:OWU196627 PGN196626:PGQ196627 PQJ196626:PQM196627 QAF196626:QAI196627 QKB196626:QKE196627 QTX196626:QUA196627 RDT196626:RDW196627 RNP196626:RNS196627 RXL196626:RXO196627 SHH196626:SHK196627 SRD196626:SRG196627 TAZ196626:TBC196627 TKV196626:TKY196627 TUR196626:TUU196627 UEN196626:UEQ196627 UOJ196626:UOM196627 UYF196626:UYI196627 VIB196626:VIE196627 VRX196626:VSA196627 WBT196626:WBW196627 WLP196626:WLS196627 WVL196626:WVO196627 IZ262162:JC262163 SV262162:SY262163 ACR262162:ACU262163 AMN262162:AMQ262163 AWJ262162:AWM262163 BGF262162:BGI262163 BQB262162:BQE262163 BZX262162:CAA262163 CJT262162:CJW262163 CTP262162:CTS262163 DDL262162:DDO262163 DNH262162:DNK262163 DXD262162:DXG262163 EGZ262162:EHC262163 EQV262162:EQY262163 FAR262162:FAU262163 FKN262162:FKQ262163 FUJ262162:FUM262163 GEF262162:GEI262163 GOB262162:GOE262163 GXX262162:GYA262163 HHT262162:HHW262163 HRP262162:HRS262163 IBL262162:IBO262163 ILH262162:ILK262163 IVD262162:IVG262163 JEZ262162:JFC262163 JOV262162:JOY262163 JYR262162:JYU262163 KIN262162:KIQ262163 KSJ262162:KSM262163 LCF262162:LCI262163 LMB262162:LME262163 LVX262162:LWA262163 MFT262162:MFW262163 MPP262162:MPS262163 MZL262162:MZO262163 NJH262162:NJK262163 NTD262162:NTG262163 OCZ262162:ODC262163 OMV262162:OMY262163 OWR262162:OWU262163 PGN262162:PGQ262163 PQJ262162:PQM262163 QAF262162:QAI262163 QKB262162:QKE262163 QTX262162:QUA262163 RDT262162:RDW262163 RNP262162:RNS262163 RXL262162:RXO262163 SHH262162:SHK262163 SRD262162:SRG262163 TAZ262162:TBC262163 TKV262162:TKY262163 TUR262162:TUU262163 UEN262162:UEQ262163 UOJ262162:UOM262163 UYF262162:UYI262163 VIB262162:VIE262163 VRX262162:VSA262163 WBT262162:WBW262163 WLP262162:WLS262163 WVL262162:WVO262163 IZ327698:JC327699 SV327698:SY327699 ACR327698:ACU327699 AMN327698:AMQ327699 AWJ327698:AWM327699 BGF327698:BGI327699 BQB327698:BQE327699 BZX327698:CAA327699 CJT327698:CJW327699 CTP327698:CTS327699 DDL327698:DDO327699 DNH327698:DNK327699 DXD327698:DXG327699 EGZ327698:EHC327699 EQV327698:EQY327699 FAR327698:FAU327699 FKN327698:FKQ327699 FUJ327698:FUM327699 GEF327698:GEI327699 GOB327698:GOE327699 GXX327698:GYA327699 HHT327698:HHW327699 HRP327698:HRS327699 IBL327698:IBO327699 ILH327698:ILK327699 IVD327698:IVG327699 JEZ327698:JFC327699 JOV327698:JOY327699 JYR327698:JYU327699 KIN327698:KIQ327699 KSJ327698:KSM327699 LCF327698:LCI327699 LMB327698:LME327699 LVX327698:LWA327699 MFT327698:MFW327699 MPP327698:MPS327699 MZL327698:MZO327699 NJH327698:NJK327699 NTD327698:NTG327699 OCZ327698:ODC327699 OMV327698:OMY327699 OWR327698:OWU327699 PGN327698:PGQ327699 PQJ327698:PQM327699 QAF327698:QAI327699 QKB327698:QKE327699 QTX327698:QUA327699 RDT327698:RDW327699 RNP327698:RNS327699 RXL327698:RXO327699 SHH327698:SHK327699 SRD327698:SRG327699 TAZ327698:TBC327699 TKV327698:TKY327699 TUR327698:TUU327699 UEN327698:UEQ327699 UOJ327698:UOM327699 UYF327698:UYI327699 VIB327698:VIE327699 VRX327698:VSA327699 WBT327698:WBW327699 WLP327698:WLS327699 WVL327698:WVO327699 IZ393234:JC393235 SV393234:SY393235 ACR393234:ACU393235 AMN393234:AMQ393235 AWJ393234:AWM393235 BGF393234:BGI393235 BQB393234:BQE393235 BZX393234:CAA393235 CJT393234:CJW393235 CTP393234:CTS393235 DDL393234:DDO393235 DNH393234:DNK393235 DXD393234:DXG393235 EGZ393234:EHC393235 EQV393234:EQY393235 FAR393234:FAU393235 FKN393234:FKQ393235 FUJ393234:FUM393235 GEF393234:GEI393235 GOB393234:GOE393235 GXX393234:GYA393235 HHT393234:HHW393235 HRP393234:HRS393235 IBL393234:IBO393235 ILH393234:ILK393235 IVD393234:IVG393235 JEZ393234:JFC393235 JOV393234:JOY393235 JYR393234:JYU393235 KIN393234:KIQ393235 KSJ393234:KSM393235 LCF393234:LCI393235 LMB393234:LME393235 LVX393234:LWA393235 MFT393234:MFW393235 MPP393234:MPS393235 MZL393234:MZO393235 NJH393234:NJK393235 NTD393234:NTG393235 OCZ393234:ODC393235 OMV393234:OMY393235 OWR393234:OWU393235 PGN393234:PGQ393235 PQJ393234:PQM393235 QAF393234:QAI393235 QKB393234:QKE393235 QTX393234:QUA393235 RDT393234:RDW393235 RNP393234:RNS393235 RXL393234:RXO393235 SHH393234:SHK393235 SRD393234:SRG393235 TAZ393234:TBC393235 TKV393234:TKY393235 TUR393234:TUU393235 UEN393234:UEQ393235 UOJ393234:UOM393235 UYF393234:UYI393235 VIB393234:VIE393235 VRX393234:VSA393235 WBT393234:WBW393235 WLP393234:WLS393235 WVL393234:WVO393235 IZ458770:JC458771 SV458770:SY458771 ACR458770:ACU458771 AMN458770:AMQ458771 AWJ458770:AWM458771 BGF458770:BGI458771 BQB458770:BQE458771 BZX458770:CAA458771 CJT458770:CJW458771 CTP458770:CTS458771 DDL458770:DDO458771 DNH458770:DNK458771 DXD458770:DXG458771 EGZ458770:EHC458771 EQV458770:EQY458771 FAR458770:FAU458771 FKN458770:FKQ458771 FUJ458770:FUM458771 GEF458770:GEI458771 GOB458770:GOE458771 GXX458770:GYA458771 HHT458770:HHW458771 HRP458770:HRS458771 IBL458770:IBO458771 ILH458770:ILK458771 IVD458770:IVG458771 JEZ458770:JFC458771 JOV458770:JOY458771 JYR458770:JYU458771 KIN458770:KIQ458771 KSJ458770:KSM458771 LCF458770:LCI458771 LMB458770:LME458771 LVX458770:LWA458771 MFT458770:MFW458771 MPP458770:MPS458771 MZL458770:MZO458771 NJH458770:NJK458771 NTD458770:NTG458771 OCZ458770:ODC458771 OMV458770:OMY458771 OWR458770:OWU458771 PGN458770:PGQ458771 PQJ458770:PQM458771 QAF458770:QAI458771 QKB458770:QKE458771 QTX458770:QUA458771 RDT458770:RDW458771 RNP458770:RNS458771 RXL458770:RXO458771 SHH458770:SHK458771 SRD458770:SRG458771 TAZ458770:TBC458771 TKV458770:TKY458771 TUR458770:TUU458771 UEN458770:UEQ458771 UOJ458770:UOM458771 UYF458770:UYI458771 VIB458770:VIE458771 VRX458770:VSA458771 WBT458770:WBW458771 WLP458770:WLS458771 WVL458770:WVO458771 IZ524306:JC524307 SV524306:SY524307 ACR524306:ACU524307 AMN524306:AMQ524307 AWJ524306:AWM524307 BGF524306:BGI524307 BQB524306:BQE524307 BZX524306:CAA524307 CJT524306:CJW524307 CTP524306:CTS524307 DDL524306:DDO524307 DNH524306:DNK524307 DXD524306:DXG524307 EGZ524306:EHC524307 EQV524306:EQY524307 FAR524306:FAU524307 FKN524306:FKQ524307 FUJ524306:FUM524307 GEF524306:GEI524307 GOB524306:GOE524307 GXX524306:GYA524307 HHT524306:HHW524307 HRP524306:HRS524307 IBL524306:IBO524307 ILH524306:ILK524307 IVD524306:IVG524307 JEZ524306:JFC524307 JOV524306:JOY524307 JYR524306:JYU524307 KIN524306:KIQ524307 KSJ524306:KSM524307 LCF524306:LCI524307 LMB524306:LME524307 LVX524306:LWA524307 MFT524306:MFW524307 MPP524306:MPS524307 MZL524306:MZO524307 NJH524306:NJK524307 NTD524306:NTG524307 OCZ524306:ODC524307 OMV524306:OMY524307 OWR524306:OWU524307 PGN524306:PGQ524307 PQJ524306:PQM524307 QAF524306:QAI524307 QKB524306:QKE524307 QTX524306:QUA524307 RDT524306:RDW524307 RNP524306:RNS524307 RXL524306:RXO524307 SHH524306:SHK524307 SRD524306:SRG524307 TAZ524306:TBC524307 TKV524306:TKY524307 TUR524306:TUU524307 UEN524306:UEQ524307 UOJ524306:UOM524307 UYF524306:UYI524307 VIB524306:VIE524307 VRX524306:VSA524307 WBT524306:WBW524307 WLP524306:WLS524307 WVL524306:WVO524307 IZ589842:JC589843 SV589842:SY589843 ACR589842:ACU589843 AMN589842:AMQ589843 AWJ589842:AWM589843 BGF589842:BGI589843 BQB589842:BQE589843 BZX589842:CAA589843 CJT589842:CJW589843 CTP589842:CTS589843 DDL589842:DDO589843 DNH589842:DNK589843 DXD589842:DXG589843 EGZ589842:EHC589843 EQV589842:EQY589843 FAR589842:FAU589843 FKN589842:FKQ589843 FUJ589842:FUM589843 GEF589842:GEI589843 GOB589842:GOE589843 GXX589842:GYA589843 HHT589842:HHW589843 HRP589842:HRS589843 IBL589842:IBO589843 ILH589842:ILK589843 IVD589842:IVG589843 JEZ589842:JFC589843 JOV589842:JOY589843 JYR589842:JYU589843 KIN589842:KIQ589843 KSJ589842:KSM589843 LCF589842:LCI589843 LMB589842:LME589843 LVX589842:LWA589843 MFT589842:MFW589843 MPP589842:MPS589843 MZL589842:MZO589843 NJH589842:NJK589843 NTD589842:NTG589843 OCZ589842:ODC589843 OMV589842:OMY589843 OWR589842:OWU589843 PGN589842:PGQ589843 PQJ589842:PQM589843 QAF589842:QAI589843 QKB589842:QKE589843 QTX589842:QUA589843 RDT589842:RDW589843 RNP589842:RNS589843 RXL589842:RXO589843 SHH589842:SHK589843 SRD589842:SRG589843 TAZ589842:TBC589843 TKV589842:TKY589843 TUR589842:TUU589843 UEN589842:UEQ589843 UOJ589842:UOM589843 UYF589842:UYI589843 VIB589842:VIE589843 VRX589842:VSA589843 WBT589842:WBW589843 WLP589842:WLS589843 WVL589842:WVO589843 IZ655378:JC655379 SV655378:SY655379 ACR655378:ACU655379 AMN655378:AMQ655379 AWJ655378:AWM655379 BGF655378:BGI655379 BQB655378:BQE655379 BZX655378:CAA655379 CJT655378:CJW655379 CTP655378:CTS655379 DDL655378:DDO655379 DNH655378:DNK655379 DXD655378:DXG655379 EGZ655378:EHC655379 EQV655378:EQY655379 FAR655378:FAU655379 FKN655378:FKQ655379 FUJ655378:FUM655379 GEF655378:GEI655379 GOB655378:GOE655379 GXX655378:GYA655379 HHT655378:HHW655379 HRP655378:HRS655379 IBL655378:IBO655379 ILH655378:ILK655379 IVD655378:IVG655379 JEZ655378:JFC655379 JOV655378:JOY655379 JYR655378:JYU655379 KIN655378:KIQ655379 KSJ655378:KSM655379 LCF655378:LCI655379 LMB655378:LME655379 LVX655378:LWA655379 MFT655378:MFW655379 MPP655378:MPS655379 MZL655378:MZO655379 NJH655378:NJK655379 NTD655378:NTG655379 OCZ655378:ODC655379 OMV655378:OMY655379 OWR655378:OWU655379 PGN655378:PGQ655379 PQJ655378:PQM655379 QAF655378:QAI655379 QKB655378:QKE655379 QTX655378:QUA655379 RDT655378:RDW655379 RNP655378:RNS655379 RXL655378:RXO655379 SHH655378:SHK655379 SRD655378:SRG655379 TAZ655378:TBC655379 TKV655378:TKY655379 TUR655378:TUU655379 UEN655378:UEQ655379 UOJ655378:UOM655379 UYF655378:UYI655379 VIB655378:VIE655379 VRX655378:VSA655379 WBT655378:WBW655379 WLP655378:WLS655379 WVL655378:WVO655379 IZ720914:JC720915 SV720914:SY720915 ACR720914:ACU720915 AMN720914:AMQ720915 AWJ720914:AWM720915 BGF720914:BGI720915 BQB720914:BQE720915 BZX720914:CAA720915 CJT720914:CJW720915 CTP720914:CTS720915 DDL720914:DDO720915 DNH720914:DNK720915 DXD720914:DXG720915 EGZ720914:EHC720915 EQV720914:EQY720915 FAR720914:FAU720915 FKN720914:FKQ720915 FUJ720914:FUM720915 GEF720914:GEI720915 GOB720914:GOE720915 GXX720914:GYA720915 HHT720914:HHW720915 HRP720914:HRS720915 IBL720914:IBO720915 ILH720914:ILK720915 IVD720914:IVG720915 JEZ720914:JFC720915 JOV720914:JOY720915 JYR720914:JYU720915 KIN720914:KIQ720915 KSJ720914:KSM720915 LCF720914:LCI720915 LMB720914:LME720915 LVX720914:LWA720915 MFT720914:MFW720915 MPP720914:MPS720915 MZL720914:MZO720915 NJH720914:NJK720915 NTD720914:NTG720915 OCZ720914:ODC720915 OMV720914:OMY720915 OWR720914:OWU720915 PGN720914:PGQ720915 PQJ720914:PQM720915 QAF720914:QAI720915 QKB720914:QKE720915 QTX720914:QUA720915 RDT720914:RDW720915 RNP720914:RNS720915 RXL720914:RXO720915 SHH720914:SHK720915 SRD720914:SRG720915 TAZ720914:TBC720915 TKV720914:TKY720915 TUR720914:TUU720915 UEN720914:UEQ720915 UOJ720914:UOM720915 UYF720914:UYI720915 VIB720914:VIE720915 VRX720914:VSA720915 WBT720914:WBW720915 WLP720914:WLS720915 WVL720914:WVO720915 IZ786450:JC786451 SV786450:SY786451 ACR786450:ACU786451 AMN786450:AMQ786451 AWJ786450:AWM786451 BGF786450:BGI786451 BQB786450:BQE786451 BZX786450:CAA786451 CJT786450:CJW786451 CTP786450:CTS786451 DDL786450:DDO786451 DNH786450:DNK786451 DXD786450:DXG786451 EGZ786450:EHC786451 EQV786450:EQY786451 FAR786450:FAU786451 FKN786450:FKQ786451 FUJ786450:FUM786451 GEF786450:GEI786451 GOB786450:GOE786451 GXX786450:GYA786451 HHT786450:HHW786451 HRP786450:HRS786451 IBL786450:IBO786451 ILH786450:ILK786451 IVD786450:IVG786451 JEZ786450:JFC786451 JOV786450:JOY786451 JYR786450:JYU786451 KIN786450:KIQ786451 KSJ786450:KSM786451 LCF786450:LCI786451 LMB786450:LME786451 LVX786450:LWA786451 MFT786450:MFW786451 MPP786450:MPS786451 MZL786450:MZO786451 NJH786450:NJK786451 NTD786450:NTG786451 OCZ786450:ODC786451 OMV786450:OMY786451 OWR786450:OWU786451 PGN786450:PGQ786451 PQJ786450:PQM786451 QAF786450:QAI786451 QKB786450:QKE786451 QTX786450:QUA786451 RDT786450:RDW786451 RNP786450:RNS786451 RXL786450:RXO786451 SHH786450:SHK786451 SRD786450:SRG786451 TAZ786450:TBC786451 TKV786450:TKY786451 TUR786450:TUU786451 UEN786450:UEQ786451 UOJ786450:UOM786451 UYF786450:UYI786451 VIB786450:VIE786451 VRX786450:VSA786451 WBT786450:WBW786451 WLP786450:WLS786451 WVL786450:WVO786451 IZ851986:JC851987 SV851986:SY851987 ACR851986:ACU851987 AMN851986:AMQ851987 AWJ851986:AWM851987 BGF851986:BGI851987 BQB851986:BQE851987 BZX851986:CAA851987 CJT851986:CJW851987 CTP851986:CTS851987 DDL851986:DDO851987 DNH851986:DNK851987 DXD851986:DXG851987 EGZ851986:EHC851987 EQV851986:EQY851987 FAR851986:FAU851987 FKN851986:FKQ851987 FUJ851986:FUM851987 GEF851986:GEI851987 GOB851986:GOE851987 GXX851986:GYA851987 HHT851986:HHW851987 HRP851986:HRS851987 IBL851986:IBO851987 ILH851986:ILK851987 IVD851986:IVG851987 JEZ851986:JFC851987 JOV851986:JOY851987 JYR851986:JYU851987 KIN851986:KIQ851987 KSJ851986:KSM851987 LCF851986:LCI851987 LMB851986:LME851987 LVX851986:LWA851987 MFT851986:MFW851987 MPP851986:MPS851987 MZL851986:MZO851987 NJH851986:NJK851987 NTD851986:NTG851987 OCZ851986:ODC851987 OMV851986:OMY851987 OWR851986:OWU851987 PGN851986:PGQ851987 PQJ851986:PQM851987 QAF851986:QAI851987 QKB851986:QKE851987 QTX851986:QUA851987 RDT851986:RDW851987 RNP851986:RNS851987 RXL851986:RXO851987 SHH851986:SHK851987 SRD851986:SRG851987 TAZ851986:TBC851987 TKV851986:TKY851987 TUR851986:TUU851987 UEN851986:UEQ851987 UOJ851986:UOM851987 UYF851986:UYI851987 VIB851986:VIE851987 VRX851986:VSA851987 WBT851986:WBW851987 WLP851986:WLS851987 WVL851986:WVO851987 IZ917522:JC917523 SV917522:SY917523 ACR917522:ACU917523 AMN917522:AMQ917523 AWJ917522:AWM917523 BGF917522:BGI917523 BQB917522:BQE917523 BZX917522:CAA917523 CJT917522:CJW917523 CTP917522:CTS917523 DDL917522:DDO917523 DNH917522:DNK917523 DXD917522:DXG917523 EGZ917522:EHC917523 EQV917522:EQY917523 FAR917522:FAU917523 FKN917522:FKQ917523 FUJ917522:FUM917523 GEF917522:GEI917523 GOB917522:GOE917523 GXX917522:GYA917523 HHT917522:HHW917523 HRP917522:HRS917523 IBL917522:IBO917523 ILH917522:ILK917523 IVD917522:IVG917523 JEZ917522:JFC917523 JOV917522:JOY917523 JYR917522:JYU917523 KIN917522:KIQ917523 KSJ917522:KSM917523 LCF917522:LCI917523 LMB917522:LME917523 LVX917522:LWA917523 MFT917522:MFW917523 MPP917522:MPS917523 MZL917522:MZO917523 NJH917522:NJK917523 NTD917522:NTG917523 OCZ917522:ODC917523 OMV917522:OMY917523 OWR917522:OWU917523 PGN917522:PGQ917523 PQJ917522:PQM917523 QAF917522:QAI917523 QKB917522:QKE917523 QTX917522:QUA917523 RDT917522:RDW917523 RNP917522:RNS917523 RXL917522:RXO917523 SHH917522:SHK917523 SRD917522:SRG917523 TAZ917522:TBC917523 TKV917522:TKY917523 TUR917522:TUU917523 UEN917522:UEQ917523 UOJ917522:UOM917523 UYF917522:UYI917523 VIB917522:VIE917523 VRX917522:VSA917523 WBT917522:WBW917523 WLP917522:WLS917523 WVL917522:WVO917523 IZ983058:JC983059 SV983058:SY983059 ACR983058:ACU983059 AMN983058:AMQ983059 AWJ983058:AWM983059 BGF983058:BGI983059 BQB983058:BQE983059 BZX983058:CAA983059 CJT983058:CJW983059 CTP983058:CTS983059 DDL983058:DDO983059 DNH983058:DNK983059 DXD983058:DXG983059 EGZ983058:EHC983059 EQV983058:EQY983059 FAR983058:FAU983059 FKN983058:FKQ983059 FUJ983058:FUM983059 GEF983058:GEI983059 GOB983058:GOE983059 GXX983058:GYA983059 HHT983058:HHW983059 HRP983058:HRS983059 IBL983058:IBO983059 ILH983058:ILK983059 IVD983058:IVG983059 JEZ983058:JFC983059 JOV983058:JOY983059 JYR983058:JYU983059 KIN983058:KIQ983059 KSJ983058:KSM983059 LCF983058:LCI983059 LMB983058:LME983059 LVX983058:LWA983059 MFT983058:MFW983059 MPP983058:MPS983059 MZL983058:MZO983059 NJH983058:NJK983059 NTD983058:NTG983059 OCZ983058:ODC983059 OMV983058:OMY983059 OWR983058:OWU983059 PGN983058:PGQ983059 PQJ983058:PQM983059 QAF983058:QAI983059 QKB983058:QKE983059 QTX983058:QUA983059 RDT983058:RDW983059 RNP983058:RNS983059 RXL983058:RXO983059 SHH983058:SHK983059 SRD983058:SRG983059 TAZ983058:TBC983059 TKV983058:TKY983059 TUR983058:TUU983059 UEN983058:UEQ983059 UOJ983058:UOM983059 UYF983058:UYI983059 VIB983058:VIE983059 VRX983058:VSA983059 WBT983058:WBW983059 WLP983058:WLS983059 WVL983058:WVO983059 IZ65557:JC65558 SV65557:SY65558 ACR65557:ACU65558 AMN65557:AMQ65558 AWJ65557:AWM65558 BGF65557:BGI65558 BQB65557:BQE65558 BZX65557:CAA65558 CJT65557:CJW65558 CTP65557:CTS65558 DDL65557:DDO65558 DNH65557:DNK65558 DXD65557:DXG65558 EGZ65557:EHC65558 EQV65557:EQY65558 FAR65557:FAU65558 FKN65557:FKQ65558 FUJ65557:FUM65558 GEF65557:GEI65558 GOB65557:GOE65558 GXX65557:GYA65558 HHT65557:HHW65558 HRP65557:HRS65558 IBL65557:IBO65558 ILH65557:ILK65558 IVD65557:IVG65558 JEZ65557:JFC65558 JOV65557:JOY65558 JYR65557:JYU65558 KIN65557:KIQ65558 KSJ65557:KSM65558 LCF65557:LCI65558 LMB65557:LME65558 LVX65557:LWA65558 MFT65557:MFW65558 MPP65557:MPS65558 MZL65557:MZO65558 NJH65557:NJK65558 NTD65557:NTG65558 OCZ65557:ODC65558 OMV65557:OMY65558 OWR65557:OWU65558 PGN65557:PGQ65558 PQJ65557:PQM65558 QAF65557:QAI65558 QKB65557:QKE65558 QTX65557:QUA65558 RDT65557:RDW65558 RNP65557:RNS65558 RXL65557:RXO65558 SHH65557:SHK65558 SRD65557:SRG65558 TAZ65557:TBC65558 TKV65557:TKY65558 TUR65557:TUU65558 UEN65557:UEQ65558 UOJ65557:UOM65558 UYF65557:UYI65558 VIB65557:VIE65558 VRX65557:VSA65558 WBT65557:WBW65558 WLP65557:WLS65558 WVL65557:WVO65558 IZ131093:JC131094 SV131093:SY131094 ACR131093:ACU131094 AMN131093:AMQ131094 AWJ131093:AWM131094 BGF131093:BGI131094 BQB131093:BQE131094 BZX131093:CAA131094 CJT131093:CJW131094 CTP131093:CTS131094 DDL131093:DDO131094 DNH131093:DNK131094 DXD131093:DXG131094 EGZ131093:EHC131094 EQV131093:EQY131094 FAR131093:FAU131094 FKN131093:FKQ131094 FUJ131093:FUM131094 GEF131093:GEI131094 GOB131093:GOE131094 GXX131093:GYA131094 HHT131093:HHW131094 HRP131093:HRS131094 IBL131093:IBO131094 ILH131093:ILK131094 IVD131093:IVG131094 JEZ131093:JFC131094 JOV131093:JOY131094 JYR131093:JYU131094 KIN131093:KIQ131094 KSJ131093:KSM131094 LCF131093:LCI131094 LMB131093:LME131094 LVX131093:LWA131094 MFT131093:MFW131094 MPP131093:MPS131094 MZL131093:MZO131094 NJH131093:NJK131094 NTD131093:NTG131094 OCZ131093:ODC131094 OMV131093:OMY131094 OWR131093:OWU131094 PGN131093:PGQ131094 PQJ131093:PQM131094 QAF131093:QAI131094 QKB131093:QKE131094 QTX131093:QUA131094 RDT131093:RDW131094 RNP131093:RNS131094 RXL131093:RXO131094 SHH131093:SHK131094 SRD131093:SRG131094 TAZ131093:TBC131094 TKV131093:TKY131094 TUR131093:TUU131094 UEN131093:UEQ131094 UOJ131093:UOM131094 UYF131093:UYI131094 VIB131093:VIE131094 VRX131093:VSA131094 WBT131093:WBW131094 WLP131093:WLS131094 WVL131093:WVO131094 IZ196629:JC196630 SV196629:SY196630 ACR196629:ACU196630 AMN196629:AMQ196630 AWJ196629:AWM196630 BGF196629:BGI196630 BQB196629:BQE196630 BZX196629:CAA196630 CJT196629:CJW196630 CTP196629:CTS196630 DDL196629:DDO196630 DNH196629:DNK196630 DXD196629:DXG196630 EGZ196629:EHC196630 EQV196629:EQY196630 FAR196629:FAU196630 FKN196629:FKQ196630 FUJ196629:FUM196630 GEF196629:GEI196630 GOB196629:GOE196630 GXX196629:GYA196630 HHT196629:HHW196630 HRP196629:HRS196630 IBL196629:IBO196630 ILH196629:ILK196630 IVD196629:IVG196630 JEZ196629:JFC196630 JOV196629:JOY196630 JYR196629:JYU196630 KIN196629:KIQ196630 KSJ196629:KSM196630 LCF196629:LCI196630 LMB196629:LME196630 LVX196629:LWA196630 MFT196629:MFW196630 MPP196629:MPS196630 MZL196629:MZO196630 NJH196629:NJK196630 NTD196629:NTG196630 OCZ196629:ODC196630 OMV196629:OMY196630 OWR196629:OWU196630 PGN196629:PGQ196630 PQJ196629:PQM196630 QAF196629:QAI196630 QKB196629:QKE196630 QTX196629:QUA196630 RDT196629:RDW196630 RNP196629:RNS196630 RXL196629:RXO196630 SHH196629:SHK196630 SRD196629:SRG196630 TAZ196629:TBC196630 TKV196629:TKY196630 TUR196629:TUU196630 UEN196629:UEQ196630 UOJ196629:UOM196630 UYF196629:UYI196630 VIB196629:VIE196630 VRX196629:VSA196630 WBT196629:WBW196630 WLP196629:WLS196630 WVL196629:WVO196630 IZ262165:JC262166 SV262165:SY262166 ACR262165:ACU262166 AMN262165:AMQ262166 AWJ262165:AWM262166 BGF262165:BGI262166 BQB262165:BQE262166 BZX262165:CAA262166 CJT262165:CJW262166 CTP262165:CTS262166 DDL262165:DDO262166 DNH262165:DNK262166 DXD262165:DXG262166 EGZ262165:EHC262166 EQV262165:EQY262166 FAR262165:FAU262166 FKN262165:FKQ262166 FUJ262165:FUM262166 GEF262165:GEI262166 GOB262165:GOE262166 GXX262165:GYA262166 HHT262165:HHW262166 HRP262165:HRS262166 IBL262165:IBO262166 ILH262165:ILK262166 IVD262165:IVG262166 JEZ262165:JFC262166 JOV262165:JOY262166 JYR262165:JYU262166 KIN262165:KIQ262166 KSJ262165:KSM262166 LCF262165:LCI262166 LMB262165:LME262166 LVX262165:LWA262166 MFT262165:MFW262166 MPP262165:MPS262166 MZL262165:MZO262166 NJH262165:NJK262166 NTD262165:NTG262166 OCZ262165:ODC262166 OMV262165:OMY262166 OWR262165:OWU262166 PGN262165:PGQ262166 PQJ262165:PQM262166 QAF262165:QAI262166 QKB262165:QKE262166 QTX262165:QUA262166 RDT262165:RDW262166 RNP262165:RNS262166 RXL262165:RXO262166 SHH262165:SHK262166 SRD262165:SRG262166 TAZ262165:TBC262166 TKV262165:TKY262166 TUR262165:TUU262166 UEN262165:UEQ262166 UOJ262165:UOM262166 UYF262165:UYI262166 VIB262165:VIE262166 VRX262165:VSA262166 WBT262165:WBW262166 WLP262165:WLS262166 WVL262165:WVO262166 IZ327701:JC327702 SV327701:SY327702 ACR327701:ACU327702 AMN327701:AMQ327702 AWJ327701:AWM327702 BGF327701:BGI327702 BQB327701:BQE327702 BZX327701:CAA327702 CJT327701:CJW327702 CTP327701:CTS327702 DDL327701:DDO327702 DNH327701:DNK327702 DXD327701:DXG327702 EGZ327701:EHC327702 EQV327701:EQY327702 FAR327701:FAU327702 FKN327701:FKQ327702 FUJ327701:FUM327702 GEF327701:GEI327702 GOB327701:GOE327702 GXX327701:GYA327702 HHT327701:HHW327702 HRP327701:HRS327702 IBL327701:IBO327702 ILH327701:ILK327702 IVD327701:IVG327702 JEZ327701:JFC327702 JOV327701:JOY327702 JYR327701:JYU327702 KIN327701:KIQ327702 KSJ327701:KSM327702 LCF327701:LCI327702 LMB327701:LME327702 LVX327701:LWA327702 MFT327701:MFW327702 MPP327701:MPS327702 MZL327701:MZO327702 NJH327701:NJK327702 NTD327701:NTG327702 OCZ327701:ODC327702 OMV327701:OMY327702 OWR327701:OWU327702 PGN327701:PGQ327702 PQJ327701:PQM327702 QAF327701:QAI327702 QKB327701:QKE327702 QTX327701:QUA327702 RDT327701:RDW327702 RNP327701:RNS327702 RXL327701:RXO327702 SHH327701:SHK327702 SRD327701:SRG327702 TAZ327701:TBC327702 TKV327701:TKY327702 TUR327701:TUU327702 UEN327701:UEQ327702 UOJ327701:UOM327702 UYF327701:UYI327702 VIB327701:VIE327702 VRX327701:VSA327702 WBT327701:WBW327702 WLP327701:WLS327702 WVL327701:WVO327702 IZ393237:JC393238 SV393237:SY393238 ACR393237:ACU393238 AMN393237:AMQ393238 AWJ393237:AWM393238 BGF393237:BGI393238 BQB393237:BQE393238 BZX393237:CAA393238 CJT393237:CJW393238 CTP393237:CTS393238 DDL393237:DDO393238 DNH393237:DNK393238 DXD393237:DXG393238 EGZ393237:EHC393238 EQV393237:EQY393238 FAR393237:FAU393238 FKN393237:FKQ393238 FUJ393237:FUM393238 GEF393237:GEI393238 GOB393237:GOE393238 GXX393237:GYA393238 HHT393237:HHW393238 HRP393237:HRS393238 IBL393237:IBO393238 ILH393237:ILK393238 IVD393237:IVG393238 JEZ393237:JFC393238 JOV393237:JOY393238 JYR393237:JYU393238 KIN393237:KIQ393238 KSJ393237:KSM393238 LCF393237:LCI393238 LMB393237:LME393238 LVX393237:LWA393238 MFT393237:MFW393238 MPP393237:MPS393238 MZL393237:MZO393238 NJH393237:NJK393238 NTD393237:NTG393238 OCZ393237:ODC393238 OMV393237:OMY393238 OWR393237:OWU393238 PGN393237:PGQ393238 PQJ393237:PQM393238 QAF393237:QAI393238 QKB393237:QKE393238 QTX393237:QUA393238 RDT393237:RDW393238 RNP393237:RNS393238 RXL393237:RXO393238 SHH393237:SHK393238 SRD393237:SRG393238 TAZ393237:TBC393238 TKV393237:TKY393238 TUR393237:TUU393238 UEN393237:UEQ393238 UOJ393237:UOM393238 UYF393237:UYI393238 VIB393237:VIE393238 VRX393237:VSA393238 WBT393237:WBW393238 WLP393237:WLS393238 WVL393237:WVO393238 IZ458773:JC458774 SV458773:SY458774 ACR458773:ACU458774 AMN458773:AMQ458774 AWJ458773:AWM458774 BGF458773:BGI458774 BQB458773:BQE458774 BZX458773:CAA458774 CJT458773:CJW458774 CTP458773:CTS458774 DDL458773:DDO458774 DNH458773:DNK458774 DXD458773:DXG458774 EGZ458773:EHC458774 EQV458773:EQY458774 FAR458773:FAU458774 FKN458773:FKQ458774 FUJ458773:FUM458774 GEF458773:GEI458774 GOB458773:GOE458774 GXX458773:GYA458774 HHT458773:HHW458774 HRP458773:HRS458774 IBL458773:IBO458774 ILH458773:ILK458774 IVD458773:IVG458774 JEZ458773:JFC458774 JOV458773:JOY458774 JYR458773:JYU458774 KIN458773:KIQ458774 KSJ458773:KSM458774 LCF458773:LCI458774 LMB458773:LME458774 LVX458773:LWA458774 MFT458773:MFW458774 MPP458773:MPS458774 MZL458773:MZO458774 NJH458773:NJK458774 NTD458773:NTG458774 OCZ458773:ODC458774 OMV458773:OMY458774 OWR458773:OWU458774 PGN458773:PGQ458774 PQJ458773:PQM458774 QAF458773:QAI458774 QKB458773:QKE458774 QTX458773:QUA458774 RDT458773:RDW458774 RNP458773:RNS458774 RXL458773:RXO458774 SHH458773:SHK458774 SRD458773:SRG458774 TAZ458773:TBC458774 TKV458773:TKY458774 TUR458773:TUU458774 UEN458773:UEQ458774 UOJ458773:UOM458774 UYF458773:UYI458774 VIB458773:VIE458774 VRX458773:VSA458774 WBT458773:WBW458774 WLP458773:WLS458774 WVL458773:WVO458774 IZ524309:JC524310 SV524309:SY524310 ACR524309:ACU524310 AMN524309:AMQ524310 AWJ524309:AWM524310 BGF524309:BGI524310 BQB524309:BQE524310 BZX524309:CAA524310 CJT524309:CJW524310 CTP524309:CTS524310 DDL524309:DDO524310 DNH524309:DNK524310 DXD524309:DXG524310 EGZ524309:EHC524310 EQV524309:EQY524310 FAR524309:FAU524310 FKN524309:FKQ524310 FUJ524309:FUM524310 GEF524309:GEI524310 GOB524309:GOE524310 GXX524309:GYA524310 HHT524309:HHW524310 HRP524309:HRS524310 IBL524309:IBO524310 ILH524309:ILK524310 IVD524309:IVG524310 JEZ524309:JFC524310 JOV524309:JOY524310 JYR524309:JYU524310 KIN524309:KIQ524310 KSJ524309:KSM524310 LCF524309:LCI524310 LMB524309:LME524310 LVX524309:LWA524310 MFT524309:MFW524310 MPP524309:MPS524310 MZL524309:MZO524310 NJH524309:NJK524310 NTD524309:NTG524310 OCZ524309:ODC524310 OMV524309:OMY524310 OWR524309:OWU524310 PGN524309:PGQ524310 PQJ524309:PQM524310 QAF524309:QAI524310 QKB524309:QKE524310 QTX524309:QUA524310 RDT524309:RDW524310 RNP524309:RNS524310 RXL524309:RXO524310 SHH524309:SHK524310 SRD524309:SRG524310 TAZ524309:TBC524310 TKV524309:TKY524310 TUR524309:TUU524310 UEN524309:UEQ524310 UOJ524309:UOM524310 UYF524309:UYI524310 VIB524309:VIE524310 VRX524309:VSA524310 WBT524309:WBW524310 WLP524309:WLS524310 WVL524309:WVO524310 IZ589845:JC589846 SV589845:SY589846 ACR589845:ACU589846 AMN589845:AMQ589846 AWJ589845:AWM589846 BGF589845:BGI589846 BQB589845:BQE589846 BZX589845:CAA589846 CJT589845:CJW589846 CTP589845:CTS589846 DDL589845:DDO589846 DNH589845:DNK589846 DXD589845:DXG589846 EGZ589845:EHC589846 EQV589845:EQY589846 FAR589845:FAU589846 FKN589845:FKQ589846 FUJ589845:FUM589846 GEF589845:GEI589846 GOB589845:GOE589846 GXX589845:GYA589846 HHT589845:HHW589846 HRP589845:HRS589846 IBL589845:IBO589846 ILH589845:ILK589846 IVD589845:IVG589846 JEZ589845:JFC589846 JOV589845:JOY589846 JYR589845:JYU589846 KIN589845:KIQ589846 KSJ589845:KSM589846 LCF589845:LCI589846 LMB589845:LME589846 LVX589845:LWA589846 MFT589845:MFW589846 MPP589845:MPS589846 MZL589845:MZO589846 NJH589845:NJK589846 NTD589845:NTG589846 OCZ589845:ODC589846 OMV589845:OMY589846 OWR589845:OWU589846 PGN589845:PGQ589846 PQJ589845:PQM589846 QAF589845:QAI589846 QKB589845:QKE589846 QTX589845:QUA589846 RDT589845:RDW589846 RNP589845:RNS589846 RXL589845:RXO589846 SHH589845:SHK589846 SRD589845:SRG589846 TAZ589845:TBC589846 TKV589845:TKY589846 TUR589845:TUU589846 UEN589845:UEQ589846 UOJ589845:UOM589846 UYF589845:UYI589846 VIB589845:VIE589846 VRX589845:VSA589846 WBT589845:WBW589846 WLP589845:WLS589846 WVL589845:WVO589846 IZ655381:JC655382 SV655381:SY655382 ACR655381:ACU655382 AMN655381:AMQ655382 AWJ655381:AWM655382 BGF655381:BGI655382 BQB655381:BQE655382 BZX655381:CAA655382 CJT655381:CJW655382 CTP655381:CTS655382 DDL655381:DDO655382 DNH655381:DNK655382 DXD655381:DXG655382 EGZ655381:EHC655382 EQV655381:EQY655382 FAR655381:FAU655382 FKN655381:FKQ655382 FUJ655381:FUM655382 GEF655381:GEI655382 GOB655381:GOE655382 GXX655381:GYA655382 HHT655381:HHW655382 HRP655381:HRS655382 IBL655381:IBO655382 ILH655381:ILK655382 IVD655381:IVG655382 JEZ655381:JFC655382 JOV655381:JOY655382 JYR655381:JYU655382 KIN655381:KIQ655382 KSJ655381:KSM655382 LCF655381:LCI655382 LMB655381:LME655382 LVX655381:LWA655382 MFT655381:MFW655382 MPP655381:MPS655382 MZL655381:MZO655382 NJH655381:NJK655382 NTD655381:NTG655382 OCZ655381:ODC655382 OMV655381:OMY655382 OWR655381:OWU655382 PGN655381:PGQ655382 PQJ655381:PQM655382 QAF655381:QAI655382 QKB655381:QKE655382 QTX655381:QUA655382 RDT655381:RDW655382 RNP655381:RNS655382 RXL655381:RXO655382 SHH655381:SHK655382 SRD655381:SRG655382 TAZ655381:TBC655382 TKV655381:TKY655382 TUR655381:TUU655382 UEN655381:UEQ655382 UOJ655381:UOM655382 UYF655381:UYI655382 VIB655381:VIE655382 VRX655381:VSA655382 WBT655381:WBW655382 WLP655381:WLS655382 WVL655381:WVO655382 IZ720917:JC720918 SV720917:SY720918 ACR720917:ACU720918 AMN720917:AMQ720918 AWJ720917:AWM720918 BGF720917:BGI720918 BQB720917:BQE720918 BZX720917:CAA720918 CJT720917:CJW720918 CTP720917:CTS720918 DDL720917:DDO720918 DNH720917:DNK720918 DXD720917:DXG720918 EGZ720917:EHC720918 EQV720917:EQY720918 FAR720917:FAU720918 FKN720917:FKQ720918 FUJ720917:FUM720918 GEF720917:GEI720918 GOB720917:GOE720918 GXX720917:GYA720918 HHT720917:HHW720918 HRP720917:HRS720918 IBL720917:IBO720918 ILH720917:ILK720918 IVD720917:IVG720918 JEZ720917:JFC720918 JOV720917:JOY720918 JYR720917:JYU720918 KIN720917:KIQ720918 KSJ720917:KSM720918 LCF720917:LCI720918 LMB720917:LME720918 LVX720917:LWA720918 MFT720917:MFW720918 MPP720917:MPS720918 MZL720917:MZO720918 NJH720917:NJK720918 NTD720917:NTG720918 OCZ720917:ODC720918 OMV720917:OMY720918 OWR720917:OWU720918 PGN720917:PGQ720918 PQJ720917:PQM720918 QAF720917:QAI720918 QKB720917:QKE720918 QTX720917:QUA720918 RDT720917:RDW720918 RNP720917:RNS720918 RXL720917:RXO720918 SHH720917:SHK720918 SRD720917:SRG720918 TAZ720917:TBC720918 TKV720917:TKY720918 TUR720917:TUU720918 UEN720917:UEQ720918 UOJ720917:UOM720918 UYF720917:UYI720918 VIB720917:VIE720918 VRX720917:VSA720918 WBT720917:WBW720918 WLP720917:WLS720918 WVL720917:WVO720918 IZ786453:JC786454 SV786453:SY786454 ACR786453:ACU786454 AMN786453:AMQ786454 AWJ786453:AWM786454 BGF786453:BGI786454 BQB786453:BQE786454 BZX786453:CAA786454 CJT786453:CJW786454 CTP786453:CTS786454 DDL786453:DDO786454 DNH786453:DNK786454 DXD786453:DXG786454 EGZ786453:EHC786454 EQV786453:EQY786454 FAR786453:FAU786454 FKN786453:FKQ786454 FUJ786453:FUM786454 GEF786453:GEI786454 GOB786453:GOE786454 GXX786453:GYA786454 HHT786453:HHW786454 HRP786453:HRS786454 IBL786453:IBO786454 ILH786453:ILK786454 IVD786453:IVG786454 JEZ786453:JFC786454 JOV786453:JOY786454 JYR786453:JYU786454 KIN786453:KIQ786454 KSJ786453:KSM786454 LCF786453:LCI786454 LMB786453:LME786454 LVX786453:LWA786454 MFT786453:MFW786454 MPP786453:MPS786454 MZL786453:MZO786454 NJH786453:NJK786454 NTD786453:NTG786454 OCZ786453:ODC786454 OMV786453:OMY786454 OWR786453:OWU786454 PGN786453:PGQ786454 PQJ786453:PQM786454 QAF786453:QAI786454 QKB786453:QKE786454 QTX786453:QUA786454 RDT786453:RDW786454 RNP786453:RNS786454 RXL786453:RXO786454 SHH786453:SHK786454 SRD786453:SRG786454 TAZ786453:TBC786454 TKV786453:TKY786454 TUR786453:TUU786454 UEN786453:UEQ786454 UOJ786453:UOM786454 UYF786453:UYI786454 VIB786453:VIE786454 VRX786453:VSA786454 WBT786453:WBW786454 WLP786453:WLS786454 WVL786453:WVO786454 IZ851989:JC851990 SV851989:SY851990 ACR851989:ACU851990 AMN851989:AMQ851990 AWJ851989:AWM851990 BGF851989:BGI851990 BQB851989:BQE851990 BZX851989:CAA851990 CJT851989:CJW851990 CTP851989:CTS851990 DDL851989:DDO851990 DNH851989:DNK851990 DXD851989:DXG851990 EGZ851989:EHC851990 EQV851989:EQY851990 FAR851989:FAU851990 FKN851989:FKQ851990 FUJ851989:FUM851990 GEF851989:GEI851990 GOB851989:GOE851990 GXX851989:GYA851990 HHT851989:HHW851990 HRP851989:HRS851990 IBL851989:IBO851990 ILH851989:ILK851990 IVD851989:IVG851990 JEZ851989:JFC851990 JOV851989:JOY851990 JYR851989:JYU851990 KIN851989:KIQ851990 KSJ851989:KSM851990 LCF851989:LCI851990 LMB851989:LME851990 LVX851989:LWA851990 MFT851989:MFW851990 MPP851989:MPS851990 MZL851989:MZO851990 NJH851989:NJK851990 NTD851989:NTG851990 OCZ851989:ODC851990 OMV851989:OMY851990 OWR851989:OWU851990 PGN851989:PGQ851990 PQJ851989:PQM851990 QAF851989:QAI851990 QKB851989:QKE851990 QTX851989:QUA851990 RDT851989:RDW851990 RNP851989:RNS851990 RXL851989:RXO851990 SHH851989:SHK851990 SRD851989:SRG851990 TAZ851989:TBC851990 TKV851989:TKY851990 TUR851989:TUU851990 UEN851989:UEQ851990 UOJ851989:UOM851990 UYF851989:UYI851990 VIB851989:VIE851990 VRX851989:VSA851990 WBT851989:WBW851990 WLP851989:WLS851990 WVL851989:WVO851990 IZ917525:JC917526 SV917525:SY917526 ACR917525:ACU917526 AMN917525:AMQ917526 AWJ917525:AWM917526 BGF917525:BGI917526 BQB917525:BQE917526 BZX917525:CAA917526 CJT917525:CJW917526 CTP917525:CTS917526 DDL917525:DDO917526 DNH917525:DNK917526 DXD917525:DXG917526 EGZ917525:EHC917526 EQV917525:EQY917526 FAR917525:FAU917526 FKN917525:FKQ917526 FUJ917525:FUM917526 GEF917525:GEI917526 GOB917525:GOE917526 GXX917525:GYA917526 HHT917525:HHW917526 HRP917525:HRS917526 IBL917525:IBO917526 ILH917525:ILK917526 IVD917525:IVG917526 JEZ917525:JFC917526 JOV917525:JOY917526 JYR917525:JYU917526 KIN917525:KIQ917526 KSJ917525:KSM917526 LCF917525:LCI917526 LMB917525:LME917526 LVX917525:LWA917526 MFT917525:MFW917526 MPP917525:MPS917526 MZL917525:MZO917526 NJH917525:NJK917526 NTD917525:NTG917526 OCZ917525:ODC917526 OMV917525:OMY917526 OWR917525:OWU917526 PGN917525:PGQ917526 PQJ917525:PQM917526 QAF917525:QAI917526 QKB917525:QKE917526 QTX917525:QUA917526 RDT917525:RDW917526 RNP917525:RNS917526 RXL917525:RXO917526 SHH917525:SHK917526 SRD917525:SRG917526 TAZ917525:TBC917526 TKV917525:TKY917526 TUR917525:TUU917526 UEN917525:UEQ917526 UOJ917525:UOM917526 UYF917525:UYI917526 VIB917525:VIE917526 VRX917525:VSA917526 WBT917525:WBW917526 WLP917525:WLS917526 WVL917525:WVO917526 IZ983061:JC983062 SV983061:SY983062 ACR983061:ACU983062 AMN983061:AMQ983062 AWJ983061:AWM983062 BGF983061:BGI983062 BQB983061:BQE983062 BZX983061:CAA983062 CJT983061:CJW983062 CTP983061:CTS983062 DDL983061:DDO983062 DNH983061:DNK983062 DXD983061:DXG983062 EGZ983061:EHC983062 EQV983061:EQY983062 FAR983061:FAU983062 FKN983061:FKQ983062 FUJ983061:FUM983062 GEF983061:GEI983062 GOB983061:GOE983062 GXX983061:GYA983062 HHT983061:HHW983062 HRP983061:HRS983062 IBL983061:IBO983062 ILH983061:ILK983062 IVD983061:IVG983062 JEZ983061:JFC983062 JOV983061:JOY983062 JYR983061:JYU983062 KIN983061:KIQ983062 KSJ983061:KSM983062 LCF983061:LCI983062 LMB983061:LME983062 LVX983061:LWA983062 MFT983061:MFW983062 MPP983061:MPS983062 MZL983061:MZO983062 NJH983061:NJK983062 NTD983061:NTG983062 OCZ983061:ODC983062 OMV983061:OMY983062 OWR983061:OWU983062 PGN983061:PGQ983062 PQJ983061:PQM983062 QAF983061:QAI983062 QKB983061:QKE983062 QTX983061:QUA983062 RDT983061:RDW983062 RNP983061:RNS983062 RXL983061:RXO983062 SHH983061:SHK983062 SRD983061:SRG983062 TAZ983061:TBC983062 TKV983061:TKY983062 TUR983061:TUU983062 UEN983061:UEQ983062 UOJ983061:UOM983062 UYF983061:UYI983062 VIB983061:VIE983062 VRX983061:VSA983062 WBT983061:WBW983062 WLP983061:WLS983062 WVL983061:WVO983062 SV19:SY19 ACR19:ACU19 AMN19:AMQ19 AWJ19:AWM19 BGF19:BGI19 BQB19:BQE19 BZX19:CAA19 CJT19:CJW19 CTP19:CTS19 DDL19:DDO19 DNH19:DNK19 DXD19:DXG19 EGZ19:EHC19 EQV19:EQY19 FAR19:FAU19 FKN19:FKQ19 FUJ19:FUM19 GEF19:GEI19 GOB19:GOE19 GXX19:GYA19 HHT19:HHW19 HRP19:HRS19 IBL19:IBO19 ILH19:ILK19 IVD19:IVG19 JEZ19:JFC19 JOV19:JOY19 JYR19:JYU19 KIN19:KIQ19 KSJ19:KSM19 LCF19:LCI19 LMB19:LME19 LVX19:LWA19 MFT19:MFW19 MPP19:MPS19 MZL19:MZO19 NJH19:NJK19 NTD19:NTG19 OCZ19:ODC19 OMV19:OMY19 OWR19:OWU19 PGN19:PGQ19 PQJ19:PQM19 QAF19:QAI19 QKB19:QKE19 QTX19:QUA19 RDT19:RDW19 RNP19:RNS19 RXL19:RXO19 SHH19:SHK19 SRD19:SRG19 TAZ19:TBC19 TKV19:TKY19 TUR19:TUU19 UEN19:UEQ19 UOJ19:UOM19 UYF19:UYI19 VIB19:VIE19 VRX19:VSA19 WBT19:WBW19 WLP19:WLS19 WVL19:WVO19 IZ65563:JC65563 SV65563:SY65563 ACR65563:ACU65563 AMN65563:AMQ65563 AWJ65563:AWM65563 BGF65563:BGI65563 BQB65563:BQE65563 BZX65563:CAA65563 CJT65563:CJW65563 CTP65563:CTS65563 DDL65563:DDO65563 DNH65563:DNK65563 DXD65563:DXG65563 EGZ65563:EHC65563 EQV65563:EQY65563 FAR65563:FAU65563 FKN65563:FKQ65563 FUJ65563:FUM65563 GEF65563:GEI65563 GOB65563:GOE65563 GXX65563:GYA65563 HHT65563:HHW65563 HRP65563:HRS65563 IBL65563:IBO65563 ILH65563:ILK65563 IVD65563:IVG65563 JEZ65563:JFC65563 JOV65563:JOY65563 JYR65563:JYU65563 KIN65563:KIQ65563 KSJ65563:KSM65563 LCF65563:LCI65563 LMB65563:LME65563 LVX65563:LWA65563 MFT65563:MFW65563 MPP65563:MPS65563 MZL65563:MZO65563 NJH65563:NJK65563 NTD65563:NTG65563 OCZ65563:ODC65563 OMV65563:OMY65563 OWR65563:OWU65563 PGN65563:PGQ65563 PQJ65563:PQM65563 QAF65563:QAI65563 QKB65563:QKE65563 QTX65563:QUA65563 RDT65563:RDW65563 RNP65563:RNS65563 RXL65563:RXO65563 SHH65563:SHK65563 SRD65563:SRG65563 TAZ65563:TBC65563 TKV65563:TKY65563 TUR65563:TUU65563 UEN65563:UEQ65563 UOJ65563:UOM65563 UYF65563:UYI65563 VIB65563:VIE65563 VRX65563:VSA65563 WBT65563:WBW65563 WLP65563:WLS65563 WVL65563:WVO65563 IZ131099:JC131099 SV131099:SY131099 ACR131099:ACU131099 AMN131099:AMQ131099 AWJ131099:AWM131099 BGF131099:BGI131099 BQB131099:BQE131099 BZX131099:CAA131099 CJT131099:CJW131099 CTP131099:CTS131099 DDL131099:DDO131099 DNH131099:DNK131099 DXD131099:DXG131099 EGZ131099:EHC131099 EQV131099:EQY131099 FAR131099:FAU131099 FKN131099:FKQ131099 FUJ131099:FUM131099 GEF131099:GEI131099 GOB131099:GOE131099 GXX131099:GYA131099 HHT131099:HHW131099 HRP131099:HRS131099 IBL131099:IBO131099 ILH131099:ILK131099 IVD131099:IVG131099 JEZ131099:JFC131099 JOV131099:JOY131099 JYR131099:JYU131099 KIN131099:KIQ131099 KSJ131099:KSM131099 LCF131099:LCI131099 LMB131099:LME131099 LVX131099:LWA131099 MFT131099:MFW131099 MPP131099:MPS131099 MZL131099:MZO131099 NJH131099:NJK131099 NTD131099:NTG131099 OCZ131099:ODC131099 OMV131099:OMY131099 OWR131099:OWU131099 PGN131099:PGQ131099 PQJ131099:PQM131099 QAF131099:QAI131099 QKB131099:QKE131099 QTX131099:QUA131099 RDT131099:RDW131099 RNP131099:RNS131099 RXL131099:RXO131099 SHH131099:SHK131099 SRD131099:SRG131099 TAZ131099:TBC131099 TKV131099:TKY131099 TUR131099:TUU131099 UEN131099:UEQ131099 UOJ131099:UOM131099 UYF131099:UYI131099 VIB131099:VIE131099 VRX131099:VSA131099 WBT131099:WBW131099 WLP131099:WLS131099 WVL131099:WVO131099 IZ196635:JC196635 SV196635:SY196635 ACR196635:ACU196635 AMN196635:AMQ196635 AWJ196635:AWM196635 BGF196635:BGI196635 BQB196635:BQE196635 BZX196635:CAA196635 CJT196635:CJW196635 CTP196635:CTS196635 DDL196635:DDO196635 DNH196635:DNK196635 DXD196635:DXG196635 EGZ196635:EHC196635 EQV196635:EQY196635 FAR196635:FAU196635 FKN196635:FKQ196635 FUJ196635:FUM196635 GEF196635:GEI196635 GOB196635:GOE196635 GXX196635:GYA196635 HHT196635:HHW196635 HRP196635:HRS196635 IBL196635:IBO196635 ILH196635:ILK196635 IVD196635:IVG196635 JEZ196635:JFC196635 JOV196635:JOY196635 JYR196635:JYU196635 KIN196635:KIQ196635 KSJ196635:KSM196635 LCF196635:LCI196635 LMB196635:LME196635 LVX196635:LWA196635 MFT196635:MFW196635 MPP196635:MPS196635 MZL196635:MZO196635 NJH196635:NJK196635 NTD196635:NTG196635 OCZ196635:ODC196635 OMV196635:OMY196635 OWR196635:OWU196635 PGN196635:PGQ196635 PQJ196635:PQM196635 QAF196635:QAI196635 QKB196635:QKE196635 QTX196635:QUA196635 RDT196635:RDW196635 RNP196635:RNS196635 RXL196635:RXO196635 SHH196635:SHK196635 SRD196635:SRG196635 TAZ196635:TBC196635 TKV196635:TKY196635 TUR196635:TUU196635 UEN196635:UEQ196635 UOJ196635:UOM196635 UYF196635:UYI196635 VIB196635:VIE196635 VRX196635:VSA196635 WBT196635:WBW196635 WLP196635:WLS196635 WVL196635:WVO196635 IZ262171:JC262171 SV262171:SY262171 ACR262171:ACU262171 AMN262171:AMQ262171 AWJ262171:AWM262171 BGF262171:BGI262171 BQB262171:BQE262171 BZX262171:CAA262171 CJT262171:CJW262171 CTP262171:CTS262171 DDL262171:DDO262171 DNH262171:DNK262171 DXD262171:DXG262171 EGZ262171:EHC262171 EQV262171:EQY262171 FAR262171:FAU262171 FKN262171:FKQ262171 FUJ262171:FUM262171 GEF262171:GEI262171 GOB262171:GOE262171 GXX262171:GYA262171 HHT262171:HHW262171 HRP262171:HRS262171 IBL262171:IBO262171 ILH262171:ILK262171 IVD262171:IVG262171 JEZ262171:JFC262171 JOV262171:JOY262171 JYR262171:JYU262171 KIN262171:KIQ262171 KSJ262171:KSM262171 LCF262171:LCI262171 LMB262171:LME262171 LVX262171:LWA262171 MFT262171:MFW262171 MPP262171:MPS262171 MZL262171:MZO262171 NJH262171:NJK262171 NTD262171:NTG262171 OCZ262171:ODC262171 OMV262171:OMY262171 OWR262171:OWU262171 PGN262171:PGQ262171 PQJ262171:PQM262171 QAF262171:QAI262171 QKB262171:QKE262171 QTX262171:QUA262171 RDT262171:RDW262171 RNP262171:RNS262171 RXL262171:RXO262171 SHH262171:SHK262171 SRD262171:SRG262171 TAZ262171:TBC262171 TKV262171:TKY262171 TUR262171:TUU262171 UEN262171:UEQ262171 UOJ262171:UOM262171 UYF262171:UYI262171 VIB262171:VIE262171 VRX262171:VSA262171 WBT262171:WBW262171 WLP262171:WLS262171 WVL262171:WVO262171 IZ327707:JC327707 SV327707:SY327707 ACR327707:ACU327707 AMN327707:AMQ327707 AWJ327707:AWM327707 BGF327707:BGI327707 BQB327707:BQE327707 BZX327707:CAA327707 CJT327707:CJW327707 CTP327707:CTS327707 DDL327707:DDO327707 DNH327707:DNK327707 DXD327707:DXG327707 EGZ327707:EHC327707 EQV327707:EQY327707 FAR327707:FAU327707 FKN327707:FKQ327707 FUJ327707:FUM327707 GEF327707:GEI327707 GOB327707:GOE327707 GXX327707:GYA327707 HHT327707:HHW327707 HRP327707:HRS327707 IBL327707:IBO327707 ILH327707:ILK327707 IVD327707:IVG327707 JEZ327707:JFC327707 JOV327707:JOY327707 JYR327707:JYU327707 KIN327707:KIQ327707 KSJ327707:KSM327707 LCF327707:LCI327707 LMB327707:LME327707 LVX327707:LWA327707 MFT327707:MFW327707 MPP327707:MPS327707 MZL327707:MZO327707 NJH327707:NJK327707 NTD327707:NTG327707 OCZ327707:ODC327707 OMV327707:OMY327707 OWR327707:OWU327707 PGN327707:PGQ327707 PQJ327707:PQM327707 QAF327707:QAI327707 QKB327707:QKE327707 QTX327707:QUA327707 RDT327707:RDW327707 RNP327707:RNS327707 RXL327707:RXO327707 SHH327707:SHK327707 SRD327707:SRG327707 TAZ327707:TBC327707 TKV327707:TKY327707 TUR327707:TUU327707 UEN327707:UEQ327707 UOJ327707:UOM327707 UYF327707:UYI327707 VIB327707:VIE327707 VRX327707:VSA327707 WBT327707:WBW327707 WLP327707:WLS327707 WVL327707:WVO327707 IZ393243:JC393243 SV393243:SY393243 ACR393243:ACU393243 AMN393243:AMQ393243 AWJ393243:AWM393243 BGF393243:BGI393243 BQB393243:BQE393243 BZX393243:CAA393243 CJT393243:CJW393243 CTP393243:CTS393243 DDL393243:DDO393243 DNH393243:DNK393243 DXD393243:DXG393243 EGZ393243:EHC393243 EQV393243:EQY393243 FAR393243:FAU393243 FKN393243:FKQ393243 FUJ393243:FUM393243 GEF393243:GEI393243 GOB393243:GOE393243 GXX393243:GYA393243 HHT393243:HHW393243 HRP393243:HRS393243 IBL393243:IBO393243 ILH393243:ILK393243 IVD393243:IVG393243 JEZ393243:JFC393243 JOV393243:JOY393243 JYR393243:JYU393243 KIN393243:KIQ393243 KSJ393243:KSM393243 LCF393243:LCI393243 LMB393243:LME393243 LVX393243:LWA393243 MFT393243:MFW393243 MPP393243:MPS393243 MZL393243:MZO393243 NJH393243:NJK393243 NTD393243:NTG393243 OCZ393243:ODC393243 OMV393243:OMY393243 OWR393243:OWU393243 PGN393243:PGQ393243 PQJ393243:PQM393243 QAF393243:QAI393243 QKB393243:QKE393243 QTX393243:QUA393243 RDT393243:RDW393243 RNP393243:RNS393243 RXL393243:RXO393243 SHH393243:SHK393243 SRD393243:SRG393243 TAZ393243:TBC393243 TKV393243:TKY393243 TUR393243:TUU393243 UEN393243:UEQ393243 UOJ393243:UOM393243 UYF393243:UYI393243 VIB393243:VIE393243 VRX393243:VSA393243 WBT393243:WBW393243 WLP393243:WLS393243 WVL393243:WVO393243 IZ458779:JC458779 SV458779:SY458779 ACR458779:ACU458779 AMN458779:AMQ458779 AWJ458779:AWM458779 BGF458779:BGI458779 BQB458779:BQE458779 BZX458779:CAA458779 CJT458779:CJW458779 CTP458779:CTS458779 DDL458779:DDO458779 DNH458779:DNK458779 DXD458779:DXG458779 EGZ458779:EHC458779 EQV458779:EQY458779 FAR458779:FAU458779 FKN458779:FKQ458779 FUJ458779:FUM458779 GEF458779:GEI458779 GOB458779:GOE458779 GXX458779:GYA458779 HHT458779:HHW458779 HRP458779:HRS458779 IBL458779:IBO458779 ILH458779:ILK458779 IVD458779:IVG458779 JEZ458779:JFC458779 JOV458779:JOY458779 JYR458779:JYU458779 KIN458779:KIQ458779 KSJ458779:KSM458779 LCF458779:LCI458779 LMB458779:LME458779 LVX458779:LWA458779 MFT458779:MFW458779 MPP458779:MPS458779 MZL458779:MZO458779 NJH458779:NJK458779 NTD458779:NTG458779 OCZ458779:ODC458779 OMV458779:OMY458779 OWR458779:OWU458779 PGN458779:PGQ458779 PQJ458779:PQM458779 QAF458779:QAI458779 QKB458779:QKE458779 QTX458779:QUA458779 RDT458779:RDW458779 RNP458779:RNS458779 RXL458779:RXO458779 SHH458779:SHK458779 SRD458779:SRG458779 TAZ458779:TBC458779 TKV458779:TKY458779 TUR458779:TUU458779 UEN458779:UEQ458779 UOJ458779:UOM458779 UYF458779:UYI458779 VIB458779:VIE458779 VRX458779:VSA458779 WBT458779:WBW458779 WLP458779:WLS458779 WVL458779:WVO458779 IZ524315:JC524315 SV524315:SY524315 ACR524315:ACU524315 AMN524315:AMQ524315 AWJ524315:AWM524315 BGF524315:BGI524315 BQB524315:BQE524315 BZX524315:CAA524315 CJT524315:CJW524315 CTP524315:CTS524315 DDL524315:DDO524315 DNH524315:DNK524315 DXD524315:DXG524315 EGZ524315:EHC524315 EQV524315:EQY524315 FAR524315:FAU524315 FKN524315:FKQ524315 FUJ524315:FUM524315 GEF524315:GEI524315 GOB524315:GOE524315 GXX524315:GYA524315 HHT524315:HHW524315 HRP524315:HRS524315 IBL524315:IBO524315 ILH524315:ILK524315 IVD524315:IVG524315 JEZ524315:JFC524315 JOV524315:JOY524315 JYR524315:JYU524315 KIN524315:KIQ524315 KSJ524315:KSM524315 LCF524315:LCI524315 LMB524315:LME524315 LVX524315:LWA524315 MFT524315:MFW524315 MPP524315:MPS524315 MZL524315:MZO524315 NJH524315:NJK524315 NTD524315:NTG524315 OCZ524315:ODC524315 OMV524315:OMY524315 OWR524315:OWU524315 PGN524315:PGQ524315 PQJ524315:PQM524315 QAF524315:QAI524315 QKB524315:QKE524315 QTX524315:QUA524315 RDT524315:RDW524315 RNP524315:RNS524315 RXL524315:RXO524315 SHH524315:SHK524315 SRD524315:SRG524315 TAZ524315:TBC524315 TKV524315:TKY524315 TUR524315:TUU524315 UEN524315:UEQ524315 UOJ524315:UOM524315 UYF524315:UYI524315 VIB524315:VIE524315 VRX524315:VSA524315 WBT524315:WBW524315 WLP524315:WLS524315 WVL524315:WVO524315 IZ589851:JC589851 SV589851:SY589851 ACR589851:ACU589851 AMN589851:AMQ589851 AWJ589851:AWM589851 BGF589851:BGI589851 BQB589851:BQE589851 BZX589851:CAA589851 CJT589851:CJW589851 CTP589851:CTS589851 DDL589851:DDO589851 DNH589851:DNK589851 DXD589851:DXG589851 EGZ589851:EHC589851 EQV589851:EQY589851 FAR589851:FAU589851 FKN589851:FKQ589851 FUJ589851:FUM589851 GEF589851:GEI589851 GOB589851:GOE589851 GXX589851:GYA589851 HHT589851:HHW589851 HRP589851:HRS589851 IBL589851:IBO589851 ILH589851:ILK589851 IVD589851:IVG589851 JEZ589851:JFC589851 JOV589851:JOY589851 JYR589851:JYU589851 KIN589851:KIQ589851 KSJ589851:KSM589851 LCF589851:LCI589851 LMB589851:LME589851 LVX589851:LWA589851 MFT589851:MFW589851 MPP589851:MPS589851 MZL589851:MZO589851 NJH589851:NJK589851 NTD589851:NTG589851 OCZ589851:ODC589851 OMV589851:OMY589851 OWR589851:OWU589851 PGN589851:PGQ589851 PQJ589851:PQM589851 QAF589851:QAI589851 QKB589851:QKE589851 QTX589851:QUA589851 RDT589851:RDW589851 RNP589851:RNS589851 RXL589851:RXO589851 SHH589851:SHK589851 SRD589851:SRG589851 TAZ589851:TBC589851 TKV589851:TKY589851 TUR589851:TUU589851 UEN589851:UEQ589851 UOJ589851:UOM589851 UYF589851:UYI589851 VIB589851:VIE589851 VRX589851:VSA589851 WBT589851:WBW589851 WLP589851:WLS589851 WVL589851:WVO589851 IZ655387:JC655387 SV655387:SY655387 ACR655387:ACU655387 AMN655387:AMQ655387 AWJ655387:AWM655387 BGF655387:BGI655387 BQB655387:BQE655387 BZX655387:CAA655387 CJT655387:CJW655387 CTP655387:CTS655387 DDL655387:DDO655387 DNH655387:DNK655387 DXD655387:DXG655387 EGZ655387:EHC655387 EQV655387:EQY655387 FAR655387:FAU655387 FKN655387:FKQ655387 FUJ655387:FUM655387 GEF655387:GEI655387 GOB655387:GOE655387 GXX655387:GYA655387 HHT655387:HHW655387 HRP655387:HRS655387 IBL655387:IBO655387 ILH655387:ILK655387 IVD655387:IVG655387 JEZ655387:JFC655387 JOV655387:JOY655387 JYR655387:JYU655387 KIN655387:KIQ655387 KSJ655387:KSM655387 LCF655387:LCI655387 LMB655387:LME655387 LVX655387:LWA655387 MFT655387:MFW655387 MPP655387:MPS655387 MZL655387:MZO655387 NJH655387:NJK655387 NTD655387:NTG655387 OCZ655387:ODC655387 OMV655387:OMY655387 OWR655387:OWU655387 PGN655387:PGQ655387 PQJ655387:PQM655387 QAF655387:QAI655387 QKB655387:QKE655387 QTX655387:QUA655387 RDT655387:RDW655387 RNP655387:RNS655387 RXL655387:RXO655387 SHH655387:SHK655387 SRD655387:SRG655387 TAZ655387:TBC655387 TKV655387:TKY655387 TUR655387:TUU655387 UEN655387:UEQ655387 UOJ655387:UOM655387 UYF655387:UYI655387 VIB655387:VIE655387 VRX655387:VSA655387 WBT655387:WBW655387 WLP655387:WLS655387 WVL655387:WVO655387 IZ720923:JC720923 SV720923:SY720923 ACR720923:ACU720923 AMN720923:AMQ720923 AWJ720923:AWM720923 BGF720923:BGI720923 BQB720923:BQE720923 BZX720923:CAA720923 CJT720923:CJW720923 CTP720923:CTS720923 DDL720923:DDO720923 DNH720923:DNK720923 DXD720923:DXG720923 EGZ720923:EHC720923 EQV720923:EQY720923 FAR720923:FAU720923 FKN720923:FKQ720923 FUJ720923:FUM720923 GEF720923:GEI720923 GOB720923:GOE720923 GXX720923:GYA720923 HHT720923:HHW720923 HRP720923:HRS720923 IBL720923:IBO720923 ILH720923:ILK720923 IVD720923:IVG720923 JEZ720923:JFC720923 JOV720923:JOY720923 JYR720923:JYU720923 KIN720923:KIQ720923 KSJ720923:KSM720923 LCF720923:LCI720923 LMB720923:LME720923 LVX720923:LWA720923 MFT720923:MFW720923 MPP720923:MPS720923 MZL720923:MZO720923 NJH720923:NJK720923 NTD720923:NTG720923 OCZ720923:ODC720923 OMV720923:OMY720923 OWR720923:OWU720923 PGN720923:PGQ720923 PQJ720923:PQM720923 QAF720923:QAI720923 QKB720923:QKE720923 QTX720923:QUA720923 RDT720923:RDW720923 RNP720923:RNS720923 RXL720923:RXO720923 SHH720923:SHK720923 SRD720923:SRG720923 TAZ720923:TBC720923 TKV720923:TKY720923 TUR720923:TUU720923 UEN720923:UEQ720923 UOJ720923:UOM720923 UYF720923:UYI720923 VIB720923:VIE720923 VRX720923:VSA720923 WBT720923:WBW720923 WLP720923:WLS720923 WVL720923:WVO720923 IZ786459:JC786459 SV786459:SY786459 ACR786459:ACU786459 AMN786459:AMQ786459 AWJ786459:AWM786459 BGF786459:BGI786459 BQB786459:BQE786459 BZX786459:CAA786459 CJT786459:CJW786459 CTP786459:CTS786459 DDL786459:DDO786459 DNH786459:DNK786459 DXD786459:DXG786459 EGZ786459:EHC786459 EQV786459:EQY786459 FAR786459:FAU786459 FKN786459:FKQ786459 FUJ786459:FUM786459 GEF786459:GEI786459 GOB786459:GOE786459 GXX786459:GYA786459 HHT786459:HHW786459 HRP786459:HRS786459 IBL786459:IBO786459 ILH786459:ILK786459 IVD786459:IVG786459 JEZ786459:JFC786459 JOV786459:JOY786459 JYR786459:JYU786459 KIN786459:KIQ786459 KSJ786459:KSM786459 LCF786459:LCI786459 LMB786459:LME786459 LVX786459:LWA786459 MFT786459:MFW786459 MPP786459:MPS786459 MZL786459:MZO786459 NJH786459:NJK786459 NTD786459:NTG786459 OCZ786459:ODC786459 OMV786459:OMY786459 OWR786459:OWU786459 PGN786459:PGQ786459 PQJ786459:PQM786459 QAF786459:QAI786459 QKB786459:QKE786459 QTX786459:QUA786459 RDT786459:RDW786459 RNP786459:RNS786459 RXL786459:RXO786459 SHH786459:SHK786459 SRD786459:SRG786459 TAZ786459:TBC786459 TKV786459:TKY786459 TUR786459:TUU786459 UEN786459:UEQ786459 UOJ786459:UOM786459 UYF786459:UYI786459 VIB786459:VIE786459 VRX786459:VSA786459 WBT786459:WBW786459 WLP786459:WLS786459 WVL786459:WVO786459 IZ851995:JC851995 SV851995:SY851995 ACR851995:ACU851995 AMN851995:AMQ851995 AWJ851995:AWM851995 BGF851995:BGI851995 BQB851995:BQE851995 BZX851995:CAA851995 CJT851995:CJW851995 CTP851995:CTS851995 DDL851995:DDO851995 DNH851995:DNK851995 DXD851995:DXG851995 EGZ851995:EHC851995 EQV851995:EQY851995 FAR851995:FAU851995 FKN851995:FKQ851995 FUJ851995:FUM851995 GEF851995:GEI851995 GOB851995:GOE851995 GXX851995:GYA851995 HHT851995:HHW851995 HRP851995:HRS851995 IBL851995:IBO851995 ILH851995:ILK851995 IVD851995:IVG851995 JEZ851995:JFC851995 JOV851995:JOY851995 JYR851995:JYU851995 KIN851995:KIQ851995 KSJ851995:KSM851995 LCF851995:LCI851995 LMB851995:LME851995 LVX851995:LWA851995 MFT851995:MFW851995 MPP851995:MPS851995 MZL851995:MZO851995 NJH851995:NJK851995 NTD851995:NTG851995 OCZ851995:ODC851995 OMV851995:OMY851995 OWR851995:OWU851995 PGN851995:PGQ851995 PQJ851995:PQM851995 QAF851995:QAI851995 QKB851995:QKE851995 QTX851995:QUA851995 RDT851995:RDW851995 RNP851995:RNS851995 RXL851995:RXO851995 SHH851995:SHK851995 SRD851995:SRG851995 TAZ851995:TBC851995 TKV851995:TKY851995 TUR851995:TUU851995 UEN851995:UEQ851995 UOJ851995:UOM851995 UYF851995:UYI851995 VIB851995:VIE851995 VRX851995:VSA851995 WBT851995:WBW851995 WLP851995:WLS851995 WVL851995:WVO851995 IZ917531:JC917531 SV917531:SY917531 ACR917531:ACU917531 AMN917531:AMQ917531 AWJ917531:AWM917531 BGF917531:BGI917531 BQB917531:BQE917531 BZX917531:CAA917531 CJT917531:CJW917531 CTP917531:CTS917531 DDL917531:DDO917531 DNH917531:DNK917531 DXD917531:DXG917531 EGZ917531:EHC917531 EQV917531:EQY917531 FAR917531:FAU917531 FKN917531:FKQ917531 FUJ917531:FUM917531 GEF917531:GEI917531 GOB917531:GOE917531 GXX917531:GYA917531 HHT917531:HHW917531 HRP917531:HRS917531 IBL917531:IBO917531 ILH917531:ILK917531 IVD917531:IVG917531 JEZ917531:JFC917531 JOV917531:JOY917531 JYR917531:JYU917531 KIN917531:KIQ917531 KSJ917531:KSM917531 LCF917531:LCI917531 LMB917531:LME917531 LVX917531:LWA917531 MFT917531:MFW917531 MPP917531:MPS917531 MZL917531:MZO917531 NJH917531:NJK917531 NTD917531:NTG917531 OCZ917531:ODC917531 OMV917531:OMY917531 OWR917531:OWU917531 PGN917531:PGQ917531 PQJ917531:PQM917531 QAF917531:QAI917531 QKB917531:QKE917531 QTX917531:QUA917531 RDT917531:RDW917531 RNP917531:RNS917531 RXL917531:RXO917531 SHH917531:SHK917531 SRD917531:SRG917531 TAZ917531:TBC917531 TKV917531:TKY917531 TUR917531:TUU917531 UEN917531:UEQ917531 UOJ917531:UOM917531 UYF917531:UYI917531 VIB917531:VIE917531 VRX917531:VSA917531 WBT917531:WBW917531 WLP917531:WLS917531 WVL917531:WVO917531 IZ983067:JC983067 SV983067:SY983067 ACR983067:ACU983067 AMN983067:AMQ983067 AWJ983067:AWM983067 BGF983067:BGI983067 BQB983067:BQE983067 BZX983067:CAA983067 CJT983067:CJW983067 CTP983067:CTS983067 DDL983067:DDO983067 DNH983067:DNK983067 DXD983067:DXG983067 EGZ983067:EHC983067 EQV983067:EQY983067 FAR983067:FAU983067 FKN983067:FKQ983067 FUJ983067:FUM983067 GEF983067:GEI983067 GOB983067:GOE983067 GXX983067:GYA983067 HHT983067:HHW983067 HRP983067:HRS983067 IBL983067:IBO983067 ILH983067:ILK983067 IVD983067:IVG983067 JEZ983067:JFC983067 JOV983067:JOY983067 JYR983067:JYU983067 KIN983067:KIQ983067 KSJ983067:KSM983067 LCF983067:LCI983067 LMB983067:LME983067 LVX983067:LWA983067 MFT983067:MFW983067 MPP983067:MPS983067 MZL983067:MZO983067 NJH983067:NJK983067 NTD983067:NTG983067 OCZ983067:ODC983067 OMV983067:OMY983067 OWR983067:OWU983067 PGN983067:PGQ983067 PQJ983067:PQM983067 QAF983067:QAI983067 QKB983067:QKE983067 QTX983067:QUA983067 RDT983067:RDW983067 RNP983067:RNS983067 RXL983067:RXO983067 SHH983067:SHK983067 SRD983067:SRG983067 TAZ983067:TBC983067 TKV983067:TKY983067 TUR983067:TUU983067 UEN983067:UEQ983067 UOJ983067:UOM983067 UYF983067:UYI983067 VIB983067:VIE983067 VRX983067:VSA983067 WBT983067:WBW983067 WLP983067:WLS983067 WVL983067:WVO983068 IZ19:JC19 C983064:F983064 C917528:F917528 C851992:F851992 C786456:F786456 C720920:F720920 C655384:F655384 C589848:F589848 C524312:F524312 C458776:F458776 C393240:F393240 C327704:F327704 C262168:F262168 C196632:F196632 C131096:F131096 C65560:F65560 C983058:F983059 C917522:F917523 C851986:F851987 C786450:F786451 C720914:F720915 C655378:F655379 C589842:F589843 C524306:F524307 C458770:F458771 C393234:F393235 C327698:F327699 C262162:F262163 C196626:F196627 C131090:F131091 C65554:F65555 C983055:F983056 C917519:F917520 C851983:F851984 C786447:F786448 C720911:F720912 C655375:F655376 C589839:F589840 C524303:F524304 C458767:F458768 C393231:F393232 C327695:F327696 C262159:F262160 C196623:F196624 C131087:F131088 C65551:F65552 M18:O18</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XB48"/>
  <sheetViews>
    <sheetView showGridLines="0" showZeros="0" zoomScale="90" zoomScaleNormal="90" workbookViewId="0">
      <selection activeCell="C9" sqref="C9"/>
    </sheetView>
  </sheetViews>
  <sheetFormatPr defaultColWidth="0" defaultRowHeight="12.75" x14ac:dyDescent="0.2"/>
  <cols>
    <col min="1" max="1" width="2.85546875" style="44" customWidth="1"/>
    <col min="2" max="2" width="47.7109375" style="44" customWidth="1"/>
    <col min="3" max="3" width="15.28515625" style="44" bestFit="1" customWidth="1"/>
    <col min="4" max="4" width="11.28515625" style="44" customWidth="1"/>
    <col min="5" max="5" width="86.140625" style="44" customWidth="1"/>
    <col min="6" max="6" width="35.5703125" style="44" bestFit="1" customWidth="1"/>
    <col min="7" max="7" width="11" style="44" bestFit="1" customWidth="1"/>
    <col min="8" max="8" width="20.7109375" style="44" bestFit="1" customWidth="1"/>
    <col min="9" max="9" width="16.42578125" style="44" customWidth="1"/>
    <col min="10" max="10" width="13.28515625" style="44" bestFit="1" customWidth="1"/>
    <col min="11" max="11" width="11.85546875" style="44" customWidth="1"/>
    <col min="12" max="12" width="12" style="44" bestFit="1" customWidth="1"/>
    <col min="13" max="15" width="14.140625" style="44" customWidth="1"/>
    <col min="16" max="16" width="12.140625" style="44" bestFit="1" customWidth="1"/>
    <col min="17" max="17" width="15.140625" style="44" bestFit="1" customWidth="1"/>
    <col min="18" max="18" width="12.28515625" style="44" customWidth="1"/>
    <col min="19" max="19" width="11.85546875" style="131" bestFit="1" customWidth="1"/>
    <col min="20" max="20" width="11.85546875" style="44" hidden="1" customWidth="1"/>
    <col min="21" max="21" width="10" style="261" hidden="1" customWidth="1"/>
    <col min="22" max="22" width="22.140625" style="44" customWidth="1"/>
    <col min="23" max="23" width="11.42578125" style="44" customWidth="1"/>
    <col min="24" max="27" width="11.42578125" style="44" hidden="1"/>
    <col min="28" max="28" width="7.140625" style="44" hidden="1"/>
    <col min="29" max="29" width="7.7109375" style="44" hidden="1"/>
    <col min="30" max="30" width="5.85546875" style="44" hidden="1"/>
    <col min="31" max="31" width="10.42578125" style="44" hidden="1"/>
    <col min="32" max="32" width="24.5703125" style="44" hidden="1"/>
    <col min="33" max="33" width="26.5703125" style="44" hidden="1"/>
    <col min="34" max="34" width="14.42578125" style="44" hidden="1"/>
    <col min="35" max="35" width="16.140625" style="44" hidden="1"/>
    <col min="36" max="36" width="17.42578125" style="44" hidden="1"/>
    <col min="37" max="37" width="23.42578125" style="44" hidden="1"/>
    <col min="38" max="38" width="19.85546875" style="44" hidden="1"/>
    <col min="39" max="39" width="13.7109375" style="44" hidden="1"/>
    <col min="40" max="40" width="15.42578125" style="44" hidden="1"/>
    <col min="41" max="257" width="11.42578125" style="44" hidden="1"/>
    <col min="258" max="258" width="2.85546875" style="44" hidden="1"/>
    <col min="259" max="259" width="27.42578125" style="44" hidden="1"/>
    <col min="260" max="260" width="6.5703125" style="44" hidden="1"/>
    <col min="261" max="261" width="9.28515625" style="44" hidden="1"/>
    <col min="262" max="262" width="8" style="44" hidden="1"/>
    <col min="263" max="263" width="12.140625" style="44" hidden="1"/>
    <col min="264" max="264" width="11" style="44" hidden="1"/>
    <col min="265" max="265" width="23.42578125" style="44" hidden="1"/>
    <col min="266" max="266" width="12.5703125" style="44" hidden="1"/>
    <col min="267" max="267" width="12.7109375" style="44" hidden="1"/>
    <col min="268" max="268" width="12.5703125" style="44" hidden="1"/>
    <col min="269" max="269" width="12.7109375" style="44" hidden="1"/>
    <col min="270" max="270" width="10" style="44" hidden="1"/>
    <col min="271" max="271" width="23.28515625" style="44" hidden="1"/>
    <col min="272" max="272" width="11.85546875" style="44" hidden="1"/>
    <col min="273" max="273" width="9.7109375" style="44" hidden="1"/>
    <col min="274" max="274" width="7" style="44" hidden="1"/>
    <col min="275" max="276" width="18.7109375" style="44" hidden="1"/>
    <col min="277" max="282" width="11.42578125" style="44" hidden="1"/>
    <col min="283" max="283" width="7.140625" style="44" hidden="1"/>
    <col min="284" max="284" width="8" style="44" hidden="1"/>
    <col min="285" max="285" width="5.85546875" style="44" hidden="1"/>
    <col min="286" max="286" width="10.42578125" style="44" hidden="1"/>
    <col min="287" max="287" width="24.5703125" style="44" hidden="1"/>
    <col min="288" max="288" width="26.5703125" style="44" hidden="1"/>
    <col min="289" max="289" width="14.140625" style="44" hidden="1"/>
    <col min="290" max="290" width="16" style="44" hidden="1"/>
    <col min="291" max="294" width="11.42578125" style="44" hidden="1"/>
    <col min="295" max="295" width="13.7109375" style="44" hidden="1"/>
    <col min="296" max="296" width="15.42578125" style="44" hidden="1"/>
    <col min="297" max="513" width="11.42578125" style="44" hidden="1"/>
    <col min="514" max="514" width="2.85546875" style="44" hidden="1"/>
    <col min="515" max="515" width="27.42578125" style="44" hidden="1"/>
    <col min="516" max="516" width="6.5703125" style="44" hidden="1"/>
    <col min="517" max="517" width="9.28515625" style="44" hidden="1"/>
    <col min="518" max="518" width="8" style="44" hidden="1"/>
    <col min="519" max="519" width="12.140625" style="44" hidden="1"/>
    <col min="520" max="520" width="11" style="44" hidden="1"/>
    <col min="521" max="521" width="23.42578125" style="44" hidden="1"/>
    <col min="522" max="522" width="12.5703125" style="44" hidden="1"/>
    <col min="523" max="523" width="12.7109375" style="44" hidden="1"/>
    <col min="524" max="524" width="12.5703125" style="44" hidden="1"/>
    <col min="525" max="525" width="12.7109375" style="44" hidden="1"/>
    <col min="526" max="526" width="10" style="44" hidden="1"/>
    <col min="527" max="527" width="23.28515625" style="44" hidden="1"/>
    <col min="528" max="528" width="11.85546875" style="44" hidden="1"/>
    <col min="529" max="529" width="9.7109375" style="44" hidden="1"/>
    <col min="530" max="530" width="7" style="44" hidden="1"/>
    <col min="531" max="532" width="18.7109375" style="44" hidden="1"/>
    <col min="533" max="538" width="11.42578125" style="44" hidden="1"/>
    <col min="539" max="539" width="7.140625" style="44" hidden="1"/>
    <col min="540" max="540" width="8" style="44" hidden="1"/>
    <col min="541" max="541" width="5.85546875" style="44" hidden="1"/>
    <col min="542" max="542" width="10.42578125" style="44" hidden="1"/>
    <col min="543" max="543" width="24.5703125" style="44" hidden="1"/>
    <col min="544" max="544" width="26.5703125" style="44" hidden="1"/>
    <col min="545" max="545" width="14.140625" style="44" hidden="1"/>
    <col min="546" max="546" width="16" style="44" hidden="1"/>
    <col min="547" max="550" width="11.42578125" style="44" hidden="1"/>
    <col min="551" max="551" width="13.7109375" style="44" hidden="1"/>
    <col min="552" max="552" width="15.42578125" style="44" hidden="1"/>
    <col min="553" max="769" width="11.42578125" style="44" hidden="1"/>
    <col min="770" max="770" width="2.85546875" style="44" hidden="1"/>
    <col min="771" max="771" width="27.42578125" style="44" hidden="1"/>
    <col min="772" max="772" width="6.5703125" style="44" hidden="1"/>
    <col min="773" max="773" width="9.28515625" style="44" hidden="1"/>
    <col min="774" max="774" width="8" style="44" hidden="1"/>
    <col min="775" max="775" width="12.140625" style="44" hidden="1"/>
    <col min="776" max="776" width="11" style="44" hidden="1"/>
    <col min="777" max="777" width="23.42578125" style="44" hidden="1"/>
    <col min="778" max="778" width="12.5703125" style="44" hidden="1"/>
    <col min="779" max="779" width="12.7109375" style="44" hidden="1"/>
    <col min="780" max="780" width="12.5703125" style="44" hidden="1"/>
    <col min="781" max="781" width="12.7109375" style="44" hidden="1"/>
    <col min="782" max="782" width="10" style="44" hidden="1"/>
    <col min="783" max="783" width="23.28515625" style="44" hidden="1"/>
    <col min="784" max="784" width="11.85546875" style="44" hidden="1"/>
    <col min="785" max="785" width="9.7109375" style="44" hidden="1"/>
    <col min="786" max="786" width="7" style="44" hidden="1"/>
    <col min="787" max="788" width="18.7109375" style="44" hidden="1"/>
    <col min="789" max="794" width="11.42578125" style="44" hidden="1"/>
    <col min="795" max="795" width="7.140625" style="44" hidden="1"/>
    <col min="796" max="796" width="8" style="44" hidden="1"/>
    <col min="797" max="797" width="5.85546875" style="44" hidden="1"/>
    <col min="798" max="798" width="10.42578125" style="44" hidden="1"/>
    <col min="799" max="799" width="24.5703125" style="44" hidden="1"/>
    <col min="800" max="800" width="26.5703125" style="44" hidden="1"/>
    <col min="801" max="801" width="14.140625" style="44" hidden="1"/>
    <col min="802" max="802" width="16" style="44" hidden="1"/>
    <col min="803" max="806" width="11.42578125" style="44" hidden="1"/>
    <col min="807" max="807" width="13.7109375" style="44" hidden="1"/>
    <col min="808" max="808" width="15.42578125" style="44" hidden="1"/>
    <col min="809" max="1025" width="11.42578125" style="44" hidden="1"/>
    <col min="1026" max="1026" width="2.85546875" style="44" hidden="1"/>
    <col min="1027" max="1027" width="27.42578125" style="44" hidden="1"/>
    <col min="1028" max="1028" width="6.5703125" style="44" hidden="1"/>
    <col min="1029" max="1029" width="9.28515625" style="44" hidden="1"/>
    <col min="1030" max="1030" width="8" style="44" hidden="1"/>
    <col min="1031" max="1031" width="12.140625" style="44" hidden="1"/>
    <col min="1032" max="1032" width="11" style="44" hidden="1"/>
    <col min="1033" max="1033" width="23.42578125" style="44" hidden="1"/>
    <col min="1034" max="1034" width="12.5703125" style="44" hidden="1"/>
    <col min="1035" max="1035" width="12.7109375" style="44" hidden="1"/>
    <col min="1036" max="1036" width="12.5703125" style="44" hidden="1"/>
    <col min="1037" max="1037" width="12.7109375" style="44" hidden="1"/>
    <col min="1038" max="1038" width="10" style="44" hidden="1"/>
    <col min="1039" max="1039" width="23.28515625" style="44" hidden="1"/>
    <col min="1040" max="1040" width="11.85546875" style="44" hidden="1"/>
    <col min="1041" max="1041" width="9.7109375" style="44" hidden="1"/>
    <col min="1042" max="1042" width="7" style="44" hidden="1"/>
    <col min="1043" max="1044" width="18.7109375" style="44" hidden="1"/>
    <col min="1045" max="1050" width="11.42578125" style="44" hidden="1"/>
    <col min="1051" max="1051" width="7.140625" style="44" hidden="1"/>
    <col min="1052" max="1052" width="8" style="44" hidden="1"/>
    <col min="1053" max="1053" width="5.85546875" style="44" hidden="1"/>
    <col min="1054" max="1054" width="10.42578125" style="44" hidden="1"/>
    <col min="1055" max="1055" width="24.5703125" style="44" hidden="1"/>
    <col min="1056" max="1056" width="26.5703125" style="44" hidden="1"/>
    <col min="1057" max="1057" width="14.140625" style="44" hidden="1"/>
    <col min="1058" max="1058" width="16" style="44" hidden="1"/>
    <col min="1059" max="1062" width="11.42578125" style="44" hidden="1"/>
    <col min="1063" max="1063" width="13.7109375" style="44" hidden="1"/>
    <col min="1064" max="1064" width="15.42578125" style="44" hidden="1"/>
    <col min="1065" max="1281" width="11.42578125" style="44" hidden="1"/>
    <col min="1282" max="1282" width="2.85546875" style="44" hidden="1"/>
    <col min="1283" max="1283" width="27.42578125" style="44" hidden="1"/>
    <col min="1284" max="1284" width="6.5703125" style="44" hidden="1"/>
    <col min="1285" max="1285" width="9.28515625" style="44" hidden="1"/>
    <col min="1286" max="1286" width="8" style="44" hidden="1"/>
    <col min="1287" max="1287" width="12.140625" style="44" hidden="1"/>
    <col min="1288" max="1288" width="11" style="44" hidden="1"/>
    <col min="1289" max="1289" width="23.42578125" style="44" hidden="1"/>
    <col min="1290" max="1290" width="12.5703125" style="44" hidden="1"/>
    <col min="1291" max="1291" width="12.7109375" style="44" hidden="1"/>
    <col min="1292" max="1292" width="12.5703125" style="44" hidden="1"/>
    <col min="1293" max="1293" width="12.7109375" style="44" hidden="1"/>
    <col min="1294" max="1294" width="10" style="44" hidden="1"/>
    <col min="1295" max="1295" width="23.28515625" style="44" hidden="1"/>
    <col min="1296" max="1296" width="11.85546875" style="44" hidden="1"/>
    <col min="1297" max="1297" width="9.7109375" style="44" hidden="1"/>
    <col min="1298" max="1298" width="7" style="44" hidden="1"/>
    <col min="1299" max="1300" width="18.7109375" style="44" hidden="1"/>
    <col min="1301" max="1306" width="11.42578125" style="44" hidden="1"/>
    <col min="1307" max="1307" width="7.140625" style="44" hidden="1"/>
    <col min="1308" max="1308" width="8" style="44" hidden="1"/>
    <col min="1309" max="1309" width="5.85546875" style="44" hidden="1"/>
    <col min="1310" max="1310" width="10.42578125" style="44" hidden="1"/>
    <col min="1311" max="1311" width="24.5703125" style="44" hidden="1"/>
    <col min="1312" max="1312" width="26.5703125" style="44" hidden="1"/>
    <col min="1313" max="1313" width="14.140625" style="44" hidden="1"/>
    <col min="1314" max="1314" width="16" style="44" hidden="1"/>
    <col min="1315" max="1318" width="11.42578125" style="44" hidden="1"/>
    <col min="1319" max="1319" width="13.7109375" style="44" hidden="1"/>
    <col min="1320" max="1320" width="15.42578125" style="44" hidden="1"/>
    <col min="1321" max="1537" width="11.42578125" style="44" hidden="1"/>
    <col min="1538" max="1538" width="2.85546875" style="44" hidden="1"/>
    <col min="1539" max="1539" width="27.42578125" style="44" hidden="1"/>
    <col min="1540" max="1540" width="6.5703125" style="44" hidden="1"/>
    <col min="1541" max="1541" width="9.28515625" style="44" hidden="1"/>
    <col min="1542" max="1542" width="8" style="44" hidden="1"/>
    <col min="1543" max="1543" width="12.140625" style="44" hidden="1"/>
    <col min="1544" max="1544" width="11" style="44" hidden="1"/>
    <col min="1545" max="1545" width="23.42578125" style="44" hidden="1"/>
    <col min="1546" max="1546" width="12.5703125" style="44" hidden="1"/>
    <col min="1547" max="1547" width="12.7109375" style="44" hidden="1"/>
    <col min="1548" max="1548" width="12.5703125" style="44" hidden="1"/>
    <col min="1549" max="1549" width="12.7109375" style="44" hidden="1"/>
    <col min="1550" max="1550" width="10" style="44" hidden="1"/>
    <col min="1551" max="1551" width="23.28515625" style="44" hidden="1"/>
    <col min="1552" max="1552" width="11.85546875" style="44" hidden="1"/>
    <col min="1553" max="1553" width="9.7109375" style="44" hidden="1"/>
    <col min="1554" max="1554" width="7" style="44" hidden="1"/>
    <col min="1555" max="1556" width="18.7109375" style="44" hidden="1"/>
    <col min="1557" max="1562" width="11.42578125" style="44" hidden="1"/>
    <col min="1563" max="1563" width="7.140625" style="44" hidden="1"/>
    <col min="1564" max="1564" width="8" style="44" hidden="1"/>
    <col min="1565" max="1565" width="5.85546875" style="44" hidden="1"/>
    <col min="1566" max="1566" width="10.42578125" style="44" hidden="1"/>
    <col min="1567" max="1567" width="24.5703125" style="44" hidden="1"/>
    <col min="1568" max="1568" width="26.5703125" style="44" hidden="1"/>
    <col min="1569" max="1569" width="14.140625" style="44" hidden="1"/>
    <col min="1570" max="1570" width="16" style="44" hidden="1"/>
    <col min="1571" max="1574" width="11.42578125" style="44" hidden="1"/>
    <col min="1575" max="1575" width="13.7109375" style="44" hidden="1"/>
    <col min="1576" max="1576" width="15.42578125" style="44" hidden="1"/>
    <col min="1577" max="1793" width="11.42578125" style="44" hidden="1"/>
    <col min="1794" max="1794" width="2.85546875" style="44" hidden="1"/>
    <col min="1795" max="1795" width="27.42578125" style="44" hidden="1"/>
    <col min="1796" max="1796" width="6.5703125" style="44" hidden="1"/>
    <col min="1797" max="1797" width="9.28515625" style="44" hidden="1"/>
    <col min="1798" max="1798" width="8" style="44" hidden="1"/>
    <col min="1799" max="1799" width="12.140625" style="44" hidden="1"/>
    <col min="1800" max="1800" width="11" style="44" hidden="1"/>
    <col min="1801" max="1801" width="23.42578125" style="44" hidden="1"/>
    <col min="1802" max="1802" width="12.5703125" style="44" hidden="1"/>
    <col min="1803" max="1803" width="12.7109375" style="44" hidden="1"/>
    <col min="1804" max="1804" width="12.5703125" style="44" hidden="1"/>
    <col min="1805" max="1805" width="12.7109375" style="44" hidden="1"/>
    <col min="1806" max="1806" width="10" style="44" hidden="1"/>
    <col min="1807" max="1807" width="23.28515625" style="44" hidden="1"/>
    <col min="1808" max="1808" width="11.85546875" style="44" hidden="1"/>
    <col min="1809" max="1809" width="9.7109375" style="44" hidden="1"/>
    <col min="1810" max="1810" width="7" style="44" hidden="1"/>
    <col min="1811" max="1812" width="18.7109375" style="44" hidden="1"/>
    <col min="1813" max="1818" width="11.42578125" style="44" hidden="1"/>
    <col min="1819" max="1819" width="7.140625" style="44" hidden="1"/>
    <col min="1820" max="1820" width="8" style="44" hidden="1"/>
    <col min="1821" max="1821" width="5.85546875" style="44" hidden="1"/>
    <col min="1822" max="1822" width="10.42578125" style="44" hidden="1"/>
    <col min="1823" max="1823" width="24.5703125" style="44" hidden="1"/>
    <col min="1824" max="1824" width="26.5703125" style="44" hidden="1"/>
    <col min="1825" max="1825" width="14.140625" style="44" hidden="1"/>
    <col min="1826" max="1826" width="16" style="44" hidden="1"/>
    <col min="1827" max="1830" width="11.42578125" style="44" hidden="1"/>
    <col min="1831" max="1831" width="13.7109375" style="44" hidden="1"/>
    <col min="1832" max="1832" width="15.42578125" style="44" hidden="1"/>
    <col min="1833" max="2049" width="11.42578125" style="44" hidden="1"/>
    <col min="2050" max="2050" width="2.85546875" style="44" hidden="1"/>
    <col min="2051" max="2051" width="27.42578125" style="44" hidden="1"/>
    <col min="2052" max="2052" width="6.5703125" style="44" hidden="1"/>
    <col min="2053" max="2053" width="9.28515625" style="44" hidden="1"/>
    <col min="2054" max="2054" width="8" style="44" hidden="1"/>
    <col min="2055" max="2055" width="12.140625" style="44" hidden="1"/>
    <col min="2056" max="2056" width="11" style="44" hidden="1"/>
    <col min="2057" max="2057" width="23.42578125" style="44" hidden="1"/>
    <col min="2058" max="2058" width="12.5703125" style="44" hidden="1"/>
    <col min="2059" max="2059" width="12.7109375" style="44" hidden="1"/>
    <col min="2060" max="2060" width="12.5703125" style="44" hidden="1"/>
    <col min="2061" max="2061" width="12.7109375" style="44" hidden="1"/>
    <col min="2062" max="2062" width="10" style="44" hidden="1"/>
    <col min="2063" max="2063" width="23.28515625" style="44" hidden="1"/>
    <col min="2064" max="2064" width="11.85546875" style="44" hidden="1"/>
    <col min="2065" max="2065" width="9.7109375" style="44" hidden="1"/>
    <col min="2066" max="2066" width="7" style="44" hidden="1"/>
    <col min="2067" max="2068" width="18.7109375" style="44" hidden="1"/>
    <col min="2069" max="2074" width="11.42578125" style="44" hidden="1"/>
    <col min="2075" max="2075" width="7.140625" style="44" hidden="1"/>
    <col min="2076" max="2076" width="8" style="44" hidden="1"/>
    <col min="2077" max="2077" width="5.85546875" style="44" hidden="1"/>
    <col min="2078" max="2078" width="10.42578125" style="44" hidden="1"/>
    <col min="2079" max="2079" width="24.5703125" style="44" hidden="1"/>
    <col min="2080" max="2080" width="26.5703125" style="44" hidden="1"/>
    <col min="2081" max="2081" width="14.140625" style="44" hidden="1"/>
    <col min="2082" max="2082" width="16" style="44" hidden="1"/>
    <col min="2083" max="2086" width="11.42578125" style="44" hidden="1"/>
    <col min="2087" max="2087" width="13.7109375" style="44" hidden="1"/>
    <col min="2088" max="2088" width="15.42578125" style="44" hidden="1"/>
    <col min="2089" max="2305" width="11.42578125" style="44" hidden="1"/>
    <col min="2306" max="2306" width="2.85546875" style="44" hidden="1"/>
    <col min="2307" max="2307" width="27.42578125" style="44" hidden="1"/>
    <col min="2308" max="2308" width="6.5703125" style="44" hidden="1"/>
    <col min="2309" max="2309" width="9.28515625" style="44" hidden="1"/>
    <col min="2310" max="2310" width="8" style="44" hidden="1"/>
    <col min="2311" max="2311" width="12.140625" style="44" hidden="1"/>
    <col min="2312" max="2312" width="11" style="44" hidden="1"/>
    <col min="2313" max="2313" width="23.42578125" style="44" hidden="1"/>
    <col min="2314" max="2314" width="12.5703125" style="44" hidden="1"/>
    <col min="2315" max="2315" width="12.7109375" style="44" hidden="1"/>
    <col min="2316" max="2316" width="12.5703125" style="44" hidden="1"/>
    <col min="2317" max="2317" width="12.7109375" style="44" hidden="1"/>
    <col min="2318" max="2318" width="10" style="44" hidden="1"/>
    <col min="2319" max="2319" width="23.28515625" style="44" hidden="1"/>
    <col min="2320" max="2320" width="11.85546875" style="44" hidden="1"/>
    <col min="2321" max="2321" width="9.7109375" style="44" hidden="1"/>
    <col min="2322" max="2322" width="7" style="44" hidden="1"/>
    <col min="2323" max="2324" width="18.7109375" style="44" hidden="1"/>
    <col min="2325" max="2330" width="11.42578125" style="44" hidden="1"/>
    <col min="2331" max="2331" width="7.140625" style="44" hidden="1"/>
    <col min="2332" max="2332" width="8" style="44" hidden="1"/>
    <col min="2333" max="2333" width="5.85546875" style="44" hidden="1"/>
    <col min="2334" max="2334" width="10.42578125" style="44" hidden="1"/>
    <col min="2335" max="2335" width="24.5703125" style="44" hidden="1"/>
    <col min="2336" max="2336" width="26.5703125" style="44" hidden="1"/>
    <col min="2337" max="2337" width="14.140625" style="44" hidden="1"/>
    <col min="2338" max="2338" width="16" style="44" hidden="1"/>
    <col min="2339" max="2342" width="11.42578125" style="44" hidden="1"/>
    <col min="2343" max="2343" width="13.7109375" style="44" hidden="1"/>
    <col min="2344" max="2344" width="15.42578125" style="44" hidden="1"/>
    <col min="2345" max="2561" width="11.42578125" style="44" hidden="1"/>
    <col min="2562" max="2562" width="2.85546875" style="44" hidden="1"/>
    <col min="2563" max="2563" width="27.42578125" style="44" hidden="1"/>
    <col min="2564" max="2564" width="6.5703125" style="44" hidden="1"/>
    <col min="2565" max="2565" width="9.28515625" style="44" hidden="1"/>
    <col min="2566" max="2566" width="8" style="44" hidden="1"/>
    <col min="2567" max="2567" width="12.140625" style="44" hidden="1"/>
    <col min="2568" max="2568" width="11" style="44" hidden="1"/>
    <col min="2569" max="2569" width="23.42578125" style="44" hidden="1"/>
    <col min="2570" max="2570" width="12.5703125" style="44" hidden="1"/>
    <col min="2571" max="2571" width="12.7109375" style="44" hidden="1"/>
    <col min="2572" max="2572" width="12.5703125" style="44" hidden="1"/>
    <col min="2573" max="2573" width="12.7109375" style="44" hidden="1"/>
    <col min="2574" max="2574" width="10" style="44" hidden="1"/>
    <col min="2575" max="2575" width="23.28515625" style="44" hidden="1"/>
    <col min="2576" max="2576" width="11.85546875" style="44" hidden="1"/>
    <col min="2577" max="2577" width="9.7109375" style="44" hidden="1"/>
    <col min="2578" max="2578" width="7" style="44" hidden="1"/>
    <col min="2579" max="2580" width="18.7109375" style="44" hidden="1"/>
    <col min="2581" max="2586" width="11.42578125" style="44" hidden="1"/>
    <col min="2587" max="2587" width="7.140625" style="44" hidden="1"/>
    <col min="2588" max="2588" width="8" style="44" hidden="1"/>
    <col min="2589" max="2589" width="5.85546875" style="44" hidden="1"/>
    <col min="2590" max="2590" width="10.42578125" style="44" hidden="1"/>
    <col min="2591" max="2591" width="24.5703125" style="44" hidden="1"/>
    <col min="2592" max="2592" width="26.5703125" style="44" hidden="1"/>
    <col min="2593" max="2593" width="14.140625" style="44" hidden="1"/>
    <col min="2594" max="2594" width="16" style="44" hidden="1"/>
    <col min="2595" max="2598" width="11.42578125" style="44" hidden="1"/>
    <col min="2599" max="2599" width="13.7109375" style="44" hidden="1"/>
    <col min="2600" max="2600" width="15.42578125" style="44" hidden="1"/>
    <col min="2601" max="2817" width="11.42578125" style="44" hidden="1"/>
    <col min="2818" max="2818" width="2.85546875" style="44" hidden="1"/>
    <col min="2819" max="2819" width="27.42578125" style="44" hidden="1"/>
    <col min="2820" max="2820" width="6.5703125" style="44" hidden="1"/>
    <col min="2821" max="2821" width="9.28515625" style="44" hidden="1"/>
    <col min="2822" max="2822" width="8" style="44" hidden="1"/>
    <col min="2823" max="2823" width="12.140625" style="44" hidden="1"/>
    <col min="2824" max="2824" width="11" style="44" hidden="1"/>
    <col min="2825" max="2825" width="23.42578125" style="44" hidden="1"/>
    <col min="2826" max="2826" width="12.5703125" style="44" hidden="1"/>
    <col min="2827" max="2827" width="12.7109375" style="44" hidden="1"/>
    <col min="2828" max="2828" width="12.5703125" style="44" hidden="1"/>
    <col min="2829" max="2829" width="12.7109375" style="44" hidden="1"/>
    <col min="2830" max="2830" width="10" style="44" hidden="1"/>
    <col min="2831" max="2831" width="23.28515625" style="44" hidden="1"/>
    <col min="2832" max="2832" width="11.85546875" style="44" hidden="1"/>
    <col min="2833" max="2833" width="9.7109375" style="44" hidden="1"/>
    <col min="2834" max="2834" width="7" style="44" hidden="1"/>
    <col min="2835" max="2836" width="18.7109375" style="44" hidden="1"/>
    <col min="2837" max="2842" width="11.42578125" style="44" hidden="1"/>
    <col min="2843" max="2843" width="7.140625" style="44" hidden="1"/>
    <col min="2844" max="2844" width="8" style="44" hidden="1"/>
    <col min="2845" max="2845" width="5.85546875" style="44" hidden="1"/>
    <col min="2846" max="2846" width="10.42578125" style="44" hidden="1"/>
    <col min="2847" max="2847" width="24.5703125" style="44" hidden="1"/>
    <col min="2848" max="2848" width="26.5703125" style="44" hidden="1"/>
    <col min="2849" max="2849" width="14.140625" style="44" hidden="1"/>
    <col min="2850" max="2850" width="16" style="44" hidden="1"/>
    <col min="2851" max="2854" width="11.42578125" style="44" hidden="1"/>
    <col min="2855" max="2855" width="13.7109375" style="44" hidden="1"/>
    <col min="2856" max="2856" width="15.42578125" style="44" hidden="1"/>
    <col min="2857" max="3073" width="11.42578125" style="44" hidden="1"/>
    <col min="3074" max="3074" width="2.85546875" style="44" hidden="1"/>
    <col min="3075" max="3075" width="27.42578125" style="44" hidden="1"/>
    <col min="3076" max="3076" width="6.5703125" style="44" hidden="1"/>
    <col min="3077" max="3077" width="9.28515625" style="44" hidden="1"/>
    <col min="3078" max="3078" width="8" style="44" hidden="1"/>
    <col min="3079" max="3079" width="12.140625" style="44" hidden="1"/>
    <col min="3080" max="3080" width="11" style="44" hidden="1"/>
    <col min="3081" max="3081" width="23.42578125" style="44" hidden="1"/>
    <col min="3082" max="3082" width="12.5703125" style="44" hidden="1"/>
    <col min="3083" max="3083" width="12.7109375" style="44" hidden="1"/>
    <col min="3084" max="3084" width="12.5703125" style="44" hidden="1"/>
    <col min="3085" max="3085" width="12.7109375" style="44" hidden="1"/>
    <col min="3086" max="3086" width="10" style="44" hidden="1"/>
    <col min="3087" max="3087" width="23.28515625" style="44" hidden="1"/>
    <col min="3088" max="3088" width="11.85546875" style="44" hidden="1"/>
    <col min="3089" max="3089" width="9.7109375" style="44" hidden="1"/>
    <col min="3090" max="3090" width="7" style="44" hidden="1"/>
    <col min="3091" max="3092" width="18.7109375" style="44" hidden="1"/>
    <col min="3093" max="3098" width="11.42578125" style="44" hidden="1"/>
    <col min="3099" max="3099" width="7.140625" style="44" hidden="1"/>
    <col min="3100" max="3100" width="8" style="44" hidden="1"/>
    <col min="3101" max="3101" width="5.85546875" style="44" hidden="1"/>
    <col min="3102" max="3102" width="10.42578125" style="44" hidden="1"/>
    <col min="3103" max="3103" width="24.5703125" style="44" hidden="1"/>
    <col min="3104" max="3104" width="26.5703125" style="44" hidden="1"/>
    <col min="3105" max="3105" width="14.140625" style="44" hidden="1"/>
    <col min="3106" max="3106" width="16" style="44" hidden="1"/>
    <col min="3107" max="3110" width="11.42578125" style="44" hidden="1"/>
    <col min="3111" max="3111" width="13.7109375" style="44" hidden="1"/>
    <col min="3112" max="3112" width="15.42578125" style="44" hidden="1"/>
    <col min="3113" max="3329" width="11.42578125" style="44" hidden="1"/>
    <col min="3330" max="3330" width="2.85546875" style="44" hidden="1"/>
    <col min="3331" max="3331" width="27.42578125" style="44" hidden="1"/>
    <col min="3332" max="3332" width="6.5703125" style="44" hidden="1"/>
    <col min="3333" max="3333" width="9.28515625" style="44" hidden="1"/>
    <col min="3334" max="3334" width="8" style="44" hidden="1"/>
    <col min="3335" max="3335" width="12.140625" style="44" hidden="1"/>
    <col min="3336" max="3336" width="11" style="44" hidden="1"/>
    <col min="3337" max="3337" width="23.42578125" style="44" hidden="1"/>
    <col min="3338" max="3338" width="12.5703125" style="44" hidden="1"/>
    <col min="3339" max="3339" width="12.7109375" style="44" hidden="1"/>
    <col min="3340" max="3340" width="12.5703125" style="44" hidden="1"/>
    <col min="3341" max="3341" width="12.7109375" style="44" hidden="1"/>
    <col min="3342" max="3342" width="10" style="44" hidden="1"/>
    <col min="3343" max="3343" width="23.28515625" style="44" hidden="1"/>
    <col min="3344" max="3344" width="11.85546875" style="44" hidden="1"/>
    <col min="3345" max="3345" width="9.7109375" style="44" hidden="1"/>
    <col min="3346" max="3346" width="7" style="44" hidden="1"/>
    <col min="3347" max="3348" width="18.7109375" style="44" hidden="1"/>
    <col min="3349" max="3354" width="11.42578125" style="44" hidden="1"/>
    <col min="3355" max="3355" width="7.140625" style="44" hidden="1"/>
    <col min="3356" max="3356" width="8" style="44" hidden="1"/>
    <col min="3357" max="3357" width="5.85546875" style="44" hidden="1"/>
    <col min="3358" max="3358" width="10.42578125" style="44" hidden="1"/>
    <col min="3359" max="3359" width="24.5703125" style="44" hidden="1"/>
    <col min="3360" max="3360" width="26.5703125" style="44" hidden="1"/>
    <col min="3361" max="3361" width="14.140625" style="44" hidden="1"/>
    <col min="3362" max="3362" width="16" style="44" hidden="1"/>
    <col min="3363" max="3366" width="11.42578125" style="44" hidden="1"/>
    <col min="3367" max="3367" width="13.7109375" style="44" hidden="1"/>
    <col min="3368" max="3368" width="15.42578125" style="44" hidden="1"/>
    <col min="3369" max="3585" width="11.42578125" style="44" hidden="1"/>
    <col min="3586" max="3586" width="2.85546875" style="44" hidden="1"/>
    <col min="3587" max="3587" width="27.42578125" style="44" hidden="1"/>
    <col min="3588" max="3588" width="6.5703125" style="44" hidden="1"/>
    <col min="3589" max="3589" width="9.28515625" style="44" hidden="1"/>
    <col min="3590" max="3590" width="8" style="44" hidden="1"/>
    <col min="3591" max="3591" width="12.140625" style="44" hidden="1"/>
    <col min="3592" max="3592" width="11" style="44" hidden="1"/>
    <col min="3593" max="3593" width="23.42578125" style="44" hidden="1"/>
    <col min="3594" max="3594" width="12.5703125" style="44" hidden="1"/>
    <col min="3595" max="3595" width="12.7109375" style="44" hidden="1"/>
    <col min="3596" max="3596" width="12.5703125" style="44" hidden="1"/>
    <col min="3597" max="3597" width="12.7109375" style="44" hidden="1"/>
    <col min="3598" max="3598" width="10" style="44" hidden="1"/>
    <col min="3599" max="3599" width="23.28515625" style="44" hidden="1"/>
    <col min="3600" max="3600" width="11.85546875" style="44" hidden="1"/>
    <col min="3601" max="3601" width="9.7109375" style="44" hidden="1"/>
    <col min="3602" max="3602" width="7" style="44" hidden="1"/>
    <col min="3603" max="3604" width="18.7109375" style="44" hidden="1"/>
    <col min="3605" max="3610" width="11.42578125" style="44" hidden="1"/>
    <col min="3611" max="3611" width="7.140625" style="44" hidden="1"/>
    <col min="3612" max="3612" width="8" style="44" hidden="1"/>
    <col min="3613" max="3613" width="5.85546875" style="44" hidden="1"/>
    <col min="3614" max="3614" width="10.42578125" style="44" hidden="1"/>
    <col min="3615" max="3615" width="24.5703125" style="44" hidden="1"/>
    <col min="3616" max="3616" width="26.5703125" style="44" hidden="1"/>
    <col min="3617" max="3617" width="14.140625" style="44" hidden="1"/>
    <col min="3618" max="3618" width="16" style="44" hidden="1"/>
    <col min="3619" max="3622" width="11.42578125" style="44" hidden="1"/>
    <col min="3623" max="3623" width="13.7109375" style="44" hidden="1"/>
    <col min="3624" max="3624" width="15.42578125" style="44" hidden="1"/>
    <col min="3625" max="3841" width="11.42578125" style="44" hidden="1"/>
    <col min="3842" max="3842" width="2.85546875" style="44" hidden="1"/>
    <col min="3843" max="3843" width="27.42578125" style="44" hidden="1"/>
    <col min="3844" max="3844" width="6.5703125" style="44" hidden="1"/>
    <col min="3845" max="3845" width="9.28515625" style="44" hidden="1"/>
    <col min="3846" max="3846" width="8" style="44" hidden="1"/>
    <col min="3847" max="3847" width="12.140625" style="44" hidden="1"/>
    <col min="3848" max="3848" width="11" style="44" hidden="1"/>
    <col min="3849" max="3849" width="23.42578125" style="44" hidden="1"/>
    <col min="3850" max="3850" width="12.5703125" style="44" hidden="1"/>
    <col min="3851" max="3851" width="12.7109375" style="44" hidden="1"/>
    <col min="3852" max="3852" width="12.5703125" style="44" hidden="1"/>
    <col min="3853" max="3853" width="12.7109375" style="44" hidden="1"/>
    <col min="3854" max="3854" width="10" style="44" hidden="1"/>
    <col min="3855" max="3855" width="23.28515625" style="44" hidden="1"/>
    <col min="3856" max="3856" width="11.85546875" style="44" hidden="1"/>
    <col min="3857" max="3857" width="9.7109375" style="44" hidden="1"/>
    <col min="3858" max="3858" width="7" style="44" hidden="1"/>
    <col min="3859" max="3860" width="18.7109375" style="44" hidden="1"/>
    <col min="3861" max="3866" width="11.42578125" style="44" hidden="1"/>
    <col min="3867" max="3867" width="7.140625" style="44" hidden="1"/>
    <col min="3868" max="3868" width="8" style="44" hidden="1"/>
    <col min="3869" max="3869" width="5.85546875" style="44" hidden="1"/>
    <col min="3870" max="3870" width="10.42578125" style="44" hidden="1"/>
    <col min="3871" max="3871" width="24.5703125" style="44" hidden="1"/>
    <col min="3872" max="3872" width="26.5703125" style="44" hidden="1"/>
    <col min="3873" max="3873" width="14.140625" style="44" hidden="1"/>
    <col min="3874" max="3874" width="16" style="44" hidden="1"/>
    <col min="3875" max="3878" width="11.42578125" style="44" hidden="1"/>
    <col min="3879" max="3879" width="13.7109375" style="44" hidden="1"/>
    <col min="3880" max="3880" width="15.42578125" style="44" hidden="1"/>
    <col min="3881" max="4097" width="11.42578125" style="44" hidden="1"/>
    <col min="4098" max="4098" width="2.85546875" style="44" hidden="1"/>
    <col min="4099" max="4099" width="27.42578125" style="44" hidden="1"/>
    <col min="4100" max="4100" width="6.5703125" style="44" hidden="1"/>
    <col min="4101" max="4101" width="9.28515625" style="44" hidden="1"/>
    <col min="4102" max="4102" width="8" style="44" hidden="1"/>
    <col min="4103" max="4103" width="12.140625" style="44" hidden="1"/>
    <col min="4104" max="4104" width="11" style="44" hidden="1"/>
    <col min="4105" max="4105" width="23.42578125" style="44" hidden="1"/>
    <col min="4106" max="4106" width="12.5703125" style="44" hidden="1"/>
    <col min="4107" max="4107" width="12.7109375" style="44" hidden="1"/>
    <col min="4108" max="4108" width="12.5703125" style="44" hidden="1"/>
    <col min="4109" max="4109" width="12.7109375" style="44" hidden="1"/>
    <col min="4110" max="4110" width="10" style="44" hidden="1"/>
    <col min="4111" max="4111" width="23.28515625" style="44" hidden="1"/>
    <col min="4112" max="4112" width="11.85546875" style="44" hidden="1"/>
    <col min="4113" max="4113" width="9.7109375" style="44" hidden="1"/>
    <col min="4114" max="4114" width="7" style="44" hidden="1"/>
    <col min="4115" max="4116" width="18.7109375" style="44" hidden="1"/>
    <col min="4117" max="4122" width="11.42578125" style="44" hidden="1"/>
    <col min="4123" max="4123" width="7.140625" style="44" hidden="1"/>
    <col min="4124" max="4124" width="8" style="44" hidden="1"/>
    <col min="4125" max="4125" width="5.85546875" style="44" hidden="1"/>
    <col min="4126" max="4126" width="10.42578125" style="44" hidden="1"/>
    <col min="4127" max="4127" width="24.5703125" style="44" hidden="1"/>
    <col min="4128" max="4128" width="26.5703125" style="44" hidden="1"/>
    <col min="4129" max="4129" width="14.140625" style="44" hidden="1"/>
    <col min="4130" max="4130" width="16" style="44" hidden="1"/>
    <col min="4131" max="4134" width="11.42578125" style="44" hidden="1"/>
    <col min="4135" max="4135" width="13.7109375" style="44" hidden="1"/>
    <col min="4136" max="4136" width="15.42578125" style="44" hidden="1"/>
    <col min="4137" max="4353" width="11.42578125" style="44" hidden="1"/>
    <col min="4354" max="4354" width="2.85546875" style="44" hidden="1"/>
    <col min="4355" max="4355" width="27.42578125" style="44" hidden="1"/>
    <col min="4356" max="4356" width="6.5703125" style="44" hidden="1"/>
    <col min="4357" max="4357" width="9.28515625" style="44" hidden="1"/>
    <col min="4358" max="4358" width="8" style="44" hidden="1"/>
    <col min="4359" max="4359" width="12.140625" style="44" hidden="1"/>
    <col min="4360" max="4360" width="11" style="44" hidden="1"/>
    <col min="4361" max="4361" width="23.42578125" style="44" hidden="1"/>
    <col min="4362" max="4362" width="12.5703125" style="44" hidden="1"/>
    <col min="4363" max="4363" width="12.7109375" style="44" hidden="1"/>
    <col min="4364" max="4364" width="12.5703125" style="44" hidden="1"/>
    <col min="4365" max="4365" width="12.7109375" style="44" hidden="1"/>
    <col min="4366" max="4366" width="10" style="44" hidden="1"/>
    <col min="4367" max="4367" width="23.28515625" style="44" hidden="1"/>
    <col min="4368" max="4368" width="11.85546875" style="44" hidden="1"/>
    <col min="4369" max="4369" width="9.7109375" style="44" hidden="1"/>
    <col min="4370" max="4370" width="7" style="44" hidden="1"/>
    <col min="4371" max="4372" width="18.7109375" style="44" hidden="1"/>
    <col min="4373" max="4378" width="11.42578125" style="44" hidden="1"/>
    <col min="4379" max="4379" width="7.140625" style="44" hidden="1"/>
    <col min="4380" max="4380" width="8" style="44" hidden="1"/>
    <col min="4381" max="4381" width="5.85546875" style="44" hidden="1"/>
    <col min="4382" max="4382" width="10.42578125" style="44" hidden="1"/>
    <col min="4383" max="4383" width="24.5703125" style="44" hidden="1"/>
    <col min="4384" max="4384" width="26.5703125" style="44" hidden="1"/>
    <col min="4385" max="4385" width="14.140625" style="44" hidden="1"/>
    <col min="4386" max="4386" width="16" style="44" hidden="1"/>
    <col min="4387" max="4390" width="11.42578125" style="44" hidden="1"/>
    <col min="4391" max="4391" width="13.7109375" style="44" hidden="1"/>
    <col min="4392" max="4392" width="15.42578125" style="44" hidden="1"/>
    <col min="4393" max="4609" width="11.42578125" style="44" hidden="1"/>
    <col min="4610" max="4610" width="2.85546875" style="44" hidden="1"/>
    <col min="4611" max="4611" width="27.42578125" style="44" hidden="1"/>
    <col min="4612" max="4612" width="6.5703125" style="44" hidden="1"/>
    <col min="4613" max="4613" width="9.28515625" style="44" hidden="1"/>
    <col min="4614" max="4614" width="8" style="44" hidden="1"/>
    <col min="4615" max="4615" width="12.140625" style="44" hidden="1"/>
    <col min="4616" max="4616" width="11" style="44" hidden="1"/>
    <col min="4617" max="4617" width="23.42578125" style="44" hidden="1"/>
    <col min="4618" max="4618" width="12.5703125" style="44" hidden="1"/>
    <col min="4619" max="4619" width="12.7109375" style="44" hidden="1"/>
    <col min="4620" max="4620" width="12.5703125" style="44" hidden="1"/>
    <col min="4621" max="4621" width="12.7109375" style="44" hidden="1"/>
    <col min="4622" max="4622" width="10" style="44" hidden="1"/>
    <col min="4623" max="4623" width="23.28515625" style="44" hidden="1"/>
    <col min="4624" max="4624" width="11.85546875" style="44" hidden="1"/>
    <col min="4625" max="4625" width="9.7109375" style="44" hidden="1"/>
    <col min="4626" max="4626" width="7" style="44" hidden="1"/>
    <col min="4627" max="4628" width="18.7109375" style="44" hidden="1"/>
    <col min="4629" max="4634" width="11.42578125" style="44" hidden="1"/>
    <col min="4635" max="4635" width="7.140625" style="44" hidden="1"/>
    <col min="4636" max="4636" width="8" style="44" hidden="1"/>
    <col min="4637" max="4637" width="5.85546875" style="44" hidden="1"/>
    <col min="4638" max="4638" width="10.42578125" style="44" hidden="1"/>
    <col min="4639" max="4639" width="24.5703125" style="44" hidden="1"/>
    <col min="4640" max="4640" width="26.5703125" style="44" hidden="1"/>
    <col min="4641" max="4641" width="14.140625" style="44" hidden="1"/>
    <col min="4642" max="4642" width="16" style="44" hidden="1"/>
    <col min="4643" max="4646" width="11.42578125" style="44" hidden="1"/>
    <col min="4647" max="4647" width="13.7109375" style="44" hidden="1"/>
    <col min="4648" max="4648" width="15.42578125" style="44" hidden="1"/>
    <col min="4649" max="4865" width="11.42578125" style="44" hidden="1"/>
    <col min="4866" max="4866" width="2.85546875" style="44" hidden="1"/>
    <col min="4867" max="4867" width="27.42578125" style="44" hidden="1"/>
    <col min="4868" max="4868" width="6.5703125" style="44" hidden="1"/>
    <col min="4869" max="4869" width="9.28515625" style="44" hidden="1"/>
    <col min="4870" max="4870" width="8" style="44" hidden="1"/>
    <col min="4871" max="4871" width="12.140625" style="44" hidden="1"/>
    <col min="4872" max="4872" width="11" style="44" hidden="1"/>
    <col min="4873" max="4873" width="23.42578125" style="44" hidden="1"/>
    <col min="4874" max="4874" width="12.5703125" style="44" hidden="1"/>
    <col min="4875" max="4875" width="12.7109375" style="44" hidden="1"/>
    <col min="4876" max="4876" width="12.5703125" style="44" hidden="1"/>
    <col min="4877" max="4877" width="12.7109375" style="44" hidden="1"/>
    <col min="4878" max="4878" width="10" style="44" hidden="1"/>
    <col min="4879" max="4879" width="23.28515625" style="44" hidden="1"/>
    <col min="4880" max="4880" width="11.85546875" style="44" hidden="1"/>
    <col min="4881" max="4881" width="9.7109375" style="44" hidden="1"/>
    <col min="4882" max="4882" width="7" style="44" hidden="1"/>
    <col min="4883" max="4884" width="18.7109375" style="44" hidden="1"/>
    <col min="4885" max="4890" width="11.42578125" style="44" hidden="1"/>
    <col min="4891" max="4891" width="7.140625" style="44" hidden="1"/>
    <col min="4892" max="4892" width="8" style="44" hidden="1"/>
    <col min="4893" max="4893" width="5.85546875" style="44" hidden="1"/>
    <col min="4894" max="4894" width="10.42578125" style="44" hidden="1"/>
    <col min="4895" max="4895" width="24.5703125" style="44" hidden="1"/>
    <col min="4896" max="4896" width="26.5703125" style="44" hidden="1"/>
    <col min="4897" max="4897" width="14.140625" style="44" hidden="1"/>
    <col min="4898" max="4898" width="16" style="44" hidden="1"/>
    <col min="4899" max="4902" width="11.42578125" style="44" hidden="1"/>
    <col min="4903" max="4903" width="13.7109375" style="44" hidden="1"/>
    <col min="4904" max="4904" width="15.42578125" style="44" hidden="1"/>
    <col min="4905" max="5121" width="11.42578125" style="44" hidden="1"/>
    <col min="5122" max="5122" width="2.85546875" style="44" hidden="1"/>
    <col min="5123" max="5123" width="27.42578125" style="44" hidden="1"/>
    <col min="5124" max="5124" width="6.5703125" style="44" hidden="1"/>
    <col min="5125" max="5125" width="9.28515625" style="44" hidden="1"/>
    <col min="5126" max="5126" width="8" style="44" hidden="1"/>
    <col min="5127" max="5127" width="12.140625" style="44" hidden="1"/>
    <col min="5128" max="5128" width="11" style="44" hidden="1"/>
    <col min="5129" max="5129" width="23.42578125" style="44" hidden="1"/>
    <col min="5130" max="5130" width="12.5703125" style="44" hidden="1"/>
    <col min="5131" max="5131" width="12.7109375" style="44" hidden="1"/>
    <col min="5132" max="5132" width="12.5703125" style="44" hidden="1"/>
    <col min="5133" max="5133" width="12.7109375" style="44" hidden="1"/>
    <col min="5134" max="5134" width="10" style="44" hidden="1"/>
    <col min="5135" max="5135" width="23.28515625" style="44" hidden="1"/>
    <col min="5136" max="5136" width="11.85546875" style="44" hidden="1"/>
    <col min="5137" max="5137" width="9.7109375" style="44" hidden="1"/>
    <col min="5138" max="5138" width="7" style="44" hidden="1"/>
    <col min="5139" max="5140" width="18.7109375" style="44" hidden="1"/>
    <col min="5141" max="5146" width="11.42578125" style="44" hidden="1"/>
    <col min="5147" max="5147" width="7.140625" style="44" hidden="1"/>
    <col min="5148" max="5148" width="8" style="44" hidden="1"/>
    <col min="5149" max="5149" width="5.85546875" style="44" hidden="1"/>
    <col min="5150" max="5150" width="10.42578125" style="44" hidden="1"/>
    <col min="5151" max="5151" width="24.5703125" style="44" hidden="1"/>
    <col min="5152" max="5152" width="26.5703125" style="44" hidden="1"/>
    <col min="5153" max="5153" width="14.140625" style="44" hidden="1"/>
    <col min="5154" max="5154" width="16" style="44" hidden="1"/>
    <col min="5155" max="5158" width="11.42578125" style="44" hidden="1"/>
    <col min="5159" max="5159" width="13.7109375" style="44" hidden="1"/>
    <col min="5160" max="5160" width="15.42578125" style="44" hidden="1"/>
    <col min="5161" max="5377" width="11.42578125" style="44" hidden="1"/>
    <col min="5378" max="5378" width="2.85546875" style="44" hidden="1"/>
    <col min="5379" max="5379" width="27.42578125" style="44" hidden="1"/>
    <col min="5380" max="5380" width="6.5703125" style="44" hidden="1"/>
    <col min="5381" max="5381" width="9.28515625" style="44" hidden="1"/>
    <col min="5382" max="5382" width="8" style="44" hidden="1"/>
    <col min="5383" max="5383" width="12.140625" style="44" hidden="1"/>
    <col min="5384" max="5384" width="11" style="44" hidden="1"/>
    <col min="5385" max="5385" width="23.42578125" style="44" hidden="1"/>
    <col min="5386" max="5386" width="12.5703125" style="44" hidden="1"/>
    <col min="5387" max="5387" width="12.7109375" style="44" hidden="1"/>
    <col min="5388" max="5388" width="12.5703125" style="44" hidden="1"/>
    <col min="5389" max="5389" width="12.7109375" style="44" hidden="1"/>
    <col min="5390" max="5390" width="10" style="44" hidden="1"/>
    <col min="5391" max="5391" width="23.28515625" style="44" hidden="1"/>
    <col min="5392" max="5392" width="11.85546875" style="44" hidden="1"/>
    <col min="5393" max="5393" width="9.7109375" style="44" hidden="1"/>
    <col min="5394" max="5394" width="7" style="44" hidden="1"/>
    <col min="5395" max="5396" width="18.7109375" style="44" hidden="1"/>
    <col min="5397" max="5402" width="11.42578125" style="44" hidden="1"/>
    <col min="5403" max="5403" width="7.140625" style="44" hidden="1"/>
    <col min="5404" max="5404" width="8" style="44" hidden="1"/>
    <col min="5405" max="5405" width="5.85546875" style="44" hidden="1"/>
    <col min="5406" max="5406" width="10.42578125" style="44" hidden="1"/>
    <col min="5407" max="5407" width="24.5703125" style="44" hidden="1"/>
    <col min="5408" max="5408" width="26.5703125" style="44" hidden="1"/>
    <col min="5409" max="5409" width="14.140625" style="44" hidden="1"/>
    <col min="5410" max="5410" width="16" style="44" hidden="1"/>
    <col min="5411" max="5414" width="11.42578125" style="44" hidden="1"/>
    <col min="5415" max="5415" width="13.7109375" style="44" hidden="1"/>
    <col min="5416" max="5416" width="15.42578125" style="44" hidden="1"/>
    <col min="5417" max="5633" width="11.42578125" style="44" hidden="1"/>
    <col min="5634" max="5634" width="2.85546875" style="44" hidden="1"/>
    <col min="5635" max="5635" width="27.42578125" style="44" hidden="1"/>
    <col min="5636" max="5636" width="6.5703125" style="44" hidden="1"/>
    <col min="5637" max="5637" width="9.28515625" style="44" hidden="1"/>
    <col min="5638" max="5638" width="8" style="44" hidden="1"/>
    <col min="5639" max="5639" width="12.140625" style="44" hidden="1"/>
    <col min="5640" max="5640" width="11" style="44" hidden="1"/>
    <col min="5641" max="5641" width="23.42578125" style="44" hidden="1"/>
    <col min="5642" max="5642" width="12.5703125" style="44" hidden="1"/>
    <col min="5643" max="5643" width="12.7109375" style="44" hidden="1"/>
    <col min="5644" max="5644" width="12.5703125" style="44" hidden="1"/>
    <col min="5645" max="5645" width="12.7109375" style="44" hidden="1"/>
    <col min="5646" max="5646" width="10" style="44" hidden="1"/>
    <col min="5647" max="5647" width="23.28515625" style="44" hidden="1"/>
    <col min="5648" max="5648" width="11.85546875" style="44" hidden="1"/>
    <col min="5649" max="5649" width="9.7109375" style="44" hidden="1"/>
    <col min="5650" max="5650" width="7" style="44" hidden="1"/>
    <col min="5651" max="5652" width="18.7109375" style="44" hidden="1"/>
    <col min="5653" max="5658" width="11.42578125" style="44" hidden="1"/>
    <col min="5659" max="5659" width="7.140625" style="44" hidden="1"/>
    <col min="5660" max="5660" width="8" style="44" hidden="1"/>
    <col min="5661" max="5661" width="5.85546875" style="44" hidden="1"/>
    <col min="5662" max="5662" width="10.42578125" style="44" hidden="1"/>
    <col min="5663" max="5663" width="24.5703125" style="44" hidden="1"/>
    <col min="5664" max="5664" width="26.5703125" style="44" hidden="1"/>
    <col min="5665" max="5665" width="14.140625" style="44" hidden="1"/>
    <col min="5666" max="5666" width="16" style="44" hidden="1"/>
    <col min="5667" max="5670" width="11.42578125" style="44" hidden="1"/>
    <col min="5671" max="5671" width="13.7109375" style="44" hidden="1"/>
    <col min="5672" max="5672" width="15.42578125" style="44" hidden="1"/>
    <col min="5673" max="5889" width="11.42578125" style="44" hidden="1"/>
    <col min="5890" max="5890" width="2.85546875" style="44" hidden="1"/>
    <col min="5891" max="5891" width="27.42578125" style="44" hidden="1"/>
    <col min="5892" max="5892" width="6.5703125" style="44" hidden="1"/>
    <col min="5893" max="5893" width="9.28515625" style="44" hidden="1"/>
    <col min="5894" max="5894" width="8" style="44" hidden="1"/>
    <col min="5895" max="5895" width="12.140625" style="44" hidden="1"/>
    <col min="5896" max="5896" width="11" style="44" hidden="1"/>
    <col min="5897" max="5897" width="23.42578125" style="44" hidden="1"/>
    <col min="5898" max="5898" width="12.5703125" style="44" hidden="1"/>
    <col min="5899" max="5899" width="12.7109375" style="44" hidden="1"/>
    <col min="5900" max="5900" width="12.5703125" style="44" hidden="1"/>
    <col min="5901" max="5901" width="12.7109375" style="44" hidden="1"/>
    <col min="5902" max="5902" width="10" style="44" hidden="1"/>
    <col min="5903" max="5903" width="23.28515625" style="44" hidden="1"/>
    <col min="5904" max="5904" width="11.85546875" style="44" hidden="1"/>
    <col min="5905" max="5905" width="9.7109375" style="44" hidden="1"/>
    <col min="5906" max="5906" width="7" style="44" hidden="1"/>
    <col min="5907" max="5908" width="18.7109375" style="44" hidden="1"/>
    <col min="5909" max="5914" width="11.42578125" style="44" hidden="1"/>
    <col min="5915" max="5915" width="7.140625" style="44" hidden="1"/>
    <col min="5916" max="5916" width="8" style="44" hidden="1"/>
    <col min="5917" max="5917" width="5.85546875" style="44" hidden="1"/>
    <col min="5918" max="5918" width="10.42578125" style="44" hidden="1"/>
    <col min="5919" max="5919" width="24.5703125" style="44" hidden="1"/>
    <col min="5920" max="5920" width="26.5703125" style="44" hidden="1"/>
    <col min="5921" max="5921" width="14.140625" style="44" hidden="1"/>
    <col min="5922" max="5922" width="16" style="44" hidden="1"/>
    <col min="5923" max="5926" width="11.42578125" style="44" hidden="1"/>
    <col min="5927" max="5927" width="13.7109375" style="44" hidden="1"/>
    <col min="5928" max="5928" width="15.42578125" style="44" hidden="1"/>
    <col min="5929" max="6145" width="11.42578125" style="44" hidden="1"/>
    <col min="6146" max="6146" width="2.85546875" style="44" hidden="1"/>
    <col min="6147" max="6147" width="27.42578125" style="44" hidden="1"/>
    <col min="6148" max="6148" width="6.5703125" style="44" hidden="1"/>
    <col min="6149" max="6149" width="9.28515625" style="44" hidden="1"/>
    <col min="6150" max="6150" width="8" style="44" hidden="1"/>
    <col min="6151" max="6151" width="12.140625" style="44" hidden="1"/>
    <col min="6152" max="6152" width="11" style="44" hidden="1"/>
    <col min="6153" max="6153" width="23.42578125" style="44" hidden="1"/>
    <col min="6154" max="6154" width="12.5703125" style="44" hidden="1"/>
    <col min="6155" max="6155" width="12.7109375" style="44" hidden="1"/>
    <col min="6156" max="6156" width="12.5703125" style="44" hidden="1"/>
    <col min="6157" max="6157" width="12.7109375" style="44" hidden="1"/>
    <col min="6158" max="6158" width="10" style="44" hidden="1"/>
    <col min="6159" max="6159" width="23.28515625" style="44" hidden="1"/>
    <col min="6160" max="6160" width="11.85546875" style="44" hidden="1"/>
    <col min="6161" max="6161" width="9.7109375" style="44" hidden="1"/>
    <col min="6162" max="6162" width="7" style="44" hidden="1"/>
    <col min="6163" max="6164" width="18.7109375" style="44" hidden="1"/>
    <col min="6165" max="6170" width="11.42578125" style="44" hidden="1"/>
    <col min="6171" max="6171" width="7.140625" style="44" hidden="1"/>
    <col min="6172" max="6172" width="8" style="44" hidden="1"/>
    <col min="6173" max="6173" width="5.85546875" style="44" hidden="1"/>
    <col min="6174" max="6174" width="10.42578125" style="44" hidden="1"/>
    <col min="6175" max="6175" width="24.5703125" style="44" hidden="1"/>
    <col min="6176" max="6176" width="26.5703125" style="44" hidden="1"/>
    <col min="6177" max="6177" width="14.140625" style="44" hidden="1"/>
    <col min="6178" max="6178" width="16" style="44" hidden="1"/>
    <col min="6179" max="6182" width="11.42578125" style="44" hidden="1"/>
    <col min="6183" max="6183" width="13.7109375" style="44" hidden="1"/>
    <col min="6184" max="6184" width="15.42578125" style="44" hidden="1"/>
    <col min="6185" max="6401" width="11.42578125" style="44" hidden="1"/>
    <col min="6402" max="6402" width="2.85546875" style="44" hidden="1"/>
    <col min="6403" max="6403" width="27.42578125" style="44" hidden="1"/>
    <col min="6404" max="6404" width="6.5703125" style="44" hidden="1"/>
    <col min="6405" max="6405" width="9.28515625" style="44" hidden="1"/>
    <col min="6406" max="6406" width="8" style="44" hidden="1"/>
    <col min="6407" max="6407" width="12.140625" style="44" hidden="1"/>
    <col min="6408" max="6408" width="11" style="44" hidden="1"/>
    <col min="6409" max="6409" width="23.42578125" style="44" hidden="1"/>
    <col min="6410" max="6410" width="12.5703125" style="44" hidden="1"/>
    <col min="6411" max="6411" width="12.7109375" style="44" hidden="1"/>
    <col min="6412" max="6412" width="12.5703125" style="44" hidden="1"/>
    <col min="6413" max="6413" width="12.7109375" style="44" hidden="1"/>
    <col min="6414" max="6414" width="10" style="44" hidden="1"/>
    <col min="6415" max="6415" width="23.28515625" style="44" hidden="1"/>
    <col min="6416" max="6416" width="11.85546875" style="44" hidden="1"/>
    <col min="6417" max="6417" width="9.7109375" style="44" hidden="1"/>
    <col min="6418" max="6418" width="7" style="44" hidden="1"/>
    <col min="6419" max="6420" width="18.7109375" style="44" hidden="1"/>
    <col min="6421" max="6426" width="11.42578125" style="44" hidden="1"/>
    <col min="6427" max="6427" width="7.140625" style="44" hidden="1"/>
    <col min="6428" max="6428" width="8" style="44" hidden="1"/>
    <col min="6429" max="6429" width="5.85546875" style="44" hidden="1"/>
    <col min="6430" max="6430" width="10.42578125" style="44" hidden="1"/>
    <col min="6431" max="6431" width="24.5703125" style="44" hidden="1"/>
    <col min="6432" max="6432" width="26.5703125" style="44" hidden="1"/>
    <col min="6433" max="6433" width="14.140625" style="44" hidden="1"/>
    <col min="6434" max="6434" width="16" style="44" hidden="1"/>
    <col min="6435" max="6438" width="11.42578125" style="44" hidden="1"/>
    <col min="6439" max="6439" width="13.7109375" style="44" hidden="1"/>
    <col min="6440" max="6440" width="15.42578125" style="44" hidden="1"/>
    <col min="6441" max="6657" width="11.42578125" style="44" hidden="1"/>
    <col min="6658" max="6658" width="2.85546875" style="44" hidden="1"/>
    <col min="6659" max="6659" width="27.42578125" style="44" hidden="1"/>
    <col min="6660" max="6660" width="6.5703125" style="44" hidden="1"/>
    <col min="6661" max="6661" width="9.28515625" style="44" hidden="1"/>
    <col min="6662" max="6662" width="8" style="44" hidden="1"/>
    <col min="6663" max="6663" width="12.140625" style="44" hidden="1"/>
    <col min="6664" max="6664" width="11" style="44" hidden="1"/>
    <col min="6665" max="6665" width="23.42578125" style="44" hidden="1"/>
    <col min="6666" max="6666" width="12.5703125" style="44" hidden="1"/>
    <col min="6667" max="6667" width="12.7109375" style="44" hidden="1"/>
    <col min="6668" max="6668" width="12.5703125" style="44" hidden="1"/>
    <col min="6669" max="6669" width="12.7109375" style="44" hidden="1"/>
    <col min="6670" max="6670" width="10" style="44" hidden="1"/>
    <col min="6671" max="6671" width="23.28515625" style="44" hidden="1"/>
    <col min="6672" max="6672" width="11.85546875" style="44" hidden="1"/>
    <col min="6673" max="6673" width="9.7109375" style="44" hidden="1"/>
    <col min="6674" max="6674" width="7" style="44" hidden="1"/>
    <col min="6675" max="6676" width="18.7109375" style="44" hidden="1"/>
    <col min="6677" max="6682" width="11.42578125" style="44" hidden="1"/>
    <col min="6683" max="6683" width="7.140625" style="44" hidden="1"/>
    <col min="6684" max="6684" width="8" style="44" hidden="1"/>
    <col min="6685" max="6685" width="5.85546875" style="44" hidden="1"/>
    <col min="6686" max="6686" width="10.42578125" style="44" hidden="1"/>
    <col min="6687" max="6687" width="24.5703125" style="44" hidden="1"/>
    <col min="6688" max="6688" width="26.5703125" style="44" hidden="1"/>
    <col min="6689" max="6689" width="14.140625" style="44" hidden="1"/>
    <col min="6690" max="6690" width="16" style="44" hidden="1"/>
    <col min="6691" max="6694" width="11.42578125" style="44" hidden="1"/>
    <col min="6695" max="6695" width="13.7109375" style="44" hidden="1"/>
    <col min="6696" max="6696" width="15.42578125" style="44" hidden="1"/>
    <col min="6697" max="6913" width="11.42578125" style="44" hidden="1"/>
    <col min="6914" max="6914" width="2.85546875" style="44" hidden="1"/>
    <col min="6915" max="6915" width="27.42578125" style="44" hidden="1"/>
    <col min="6916" max="6916" width="6.5703125" style="44" hidden="1"/>
    <col min="6917" max="6917" width="9.28515625" style="44" hidden="1"/>
    <col min="6918" max="6918" width="8" style="44" hidden="1"/>
    <col min="6919" max="6919" width="12.140625" style="44" hidden="1"/>
    <col min="6920" max="6920" width="11" style="44" hidden="1"/>
    <col min="6921" max="6921" width="23.42578125" style="44" hidden="1"/>
    <col min="6922" max="6922" width="12.5703125" style="44" hidden="1"/>
    <col min="6923" max="6923" width="12.7109375" style="44" hidden="1"/>
    <col min="6924" max="6924" width="12.5703125" style="44" hidden="1"/>
    <col min="6925" max="6925" width="12.7109375" style="44" hidden="1"/>
    <col min="6926" max="6926" width="10" style="44" hidden="1"/>
    <col min="6927" max="6927" width="23.28515625" style="44" hidden="1"/>
    <col min="6928" max="6928" width="11.85546875" style="44" hidden="1"/>
    <col min="6929" max="6929" width="9.7109375" style="44" hidden="1"/>
    <col min="6930" max="6930" width="7" style="44" hidden="1"/>
    <col min="6931" max="6932" width="18.7109375" style="44" hidden="1"/>
    <col min="6933" max="6938" width="11.42578125" style="44" hidden="1"/>
    <col min="6939" max="6939" width="7.140625" style="44" hidden="1"/>
    <col min="6940" max="6940" width="8" style="44" hidden="1"/>
    <col min="6941" max="6941" width="5.85546875" style="44" hidden="1"/>
    <col min="6942" max="6942" width="10.42578125" style="44" hidden="1"/>
    <col min="6943" max="6943" width="24.5703125" style="44" hidden="1"/>
    <col min="6944" max="6944" width="26.5703125" style="44" hidden="1"/>
    <col min="6945" max="6945" width="14.140625" style="44" hidden="1"/>
    <col min="6946" max="6946" width="16" style="44" hidden="1"/>
    <col min="6947" max="6950" width="11.42578125" style="44" hidden="1"/>
    <col min="6951" max="6951" width="13.7109375" style="44" hidden="1"/>
    <col min="6952" max="6952" width="15.42578125" style="44" hidden="1"/>
    <col min="6953" max="7169" width="11.42578125" style="44" hidden="1"/>
    <col min="7170" max="7170" width="2.85546875" style="44" hidden="1"/>
    <col min="7171" max="7171" width="27.42578125" style="44" hidden="1"/>
    <col min="7172" max="7172" width="6.5703125" style="44" hidden="1"/>
    <col min="7173" max="7173" width="9.28515625" style="44" hidden="1"/>
    <col min="7174" max="7174" width="8" style="44" hidden="1"/>
    <col min="7175" max="7175" width="12.140625" style="44" hidden="1"/>
    <col min="7176" max="7176" width="11" style="44" hidden="1"/>
    <col min="7177" max="7177" width="23.42578125" style="44" hidden="1"/>
    <col min="7178" max="7178" width="12.5703125" style="44" hidden="1"/>
    <col min="7179" max="7179" width="12.7109375" style="44" hidden="1"/>
    <col min="7180" max="7180" width="12.5703125" style="44" hidden="1"/>
    <col min="7181" max="7181" width="12.7109375" style="44" hidden="1"/>
    <col min="7182" max="7182" width="10" style="44" hidden="1"/>
    <col min="7183" max="7183" width="23.28515625" style="44" hidden="1"/>
    <col min="7184" max="7184" width="11.85546875" style="44" hidden="1"/>
    <col min="7185" max="7185" width="9.7109375" style="44" hidden="1"/>
    <col min="7186" max="7186" width="7" style="44" hidden="1"/>
    <col min="7187" max="7188" width="18.7109375" style="44" hidden="1"/>
    <col min="7189" max="7194" width="11.42578125" style="44" hidden="1"/>
    <col min="7195" max="7195" width="7.140625" style="44" hidden="1"/>
    <col min="7196" max="7196" width="8" style="44" hidden="1"/>
    <col min="7197" max="7197" width="5.85546875" style="44" hidden="1"/>
    <col min="7198" max="7198" width="10.42578125" style="44" hidden="1"/>
    <col min="7199" max="7199" width="24.5703125" style="44" hidden="1"/>
    <col min="7200" max="7200" width="26.5703125" style="44" hidden="1"/>
    <col min="7201" max="7201" width="14.140625" style="44" hidden="1"/>
    <col min="7202" max="7202" width="16" style="44" hidden="1"/>
    <col min="7203" max="7206" width="11.42578125" style="44" hidden="1"/>
    <col min="7207" max="7207" width="13.7109375" style="44" hidden="1"/>
    <col min="7208" max="7208" width="15.42578125" style="44" hidden="1"/>
    <col min="7209" max="7425" width="11.42578125" style="44" hidden="1"/>
    <col min="7426" max="7426" width="2.85546875" style="44" hidden="1"/>
    <col min="7427" max="7427" width="27.42578125" style="44" hidden="1"/>
    <col min="7428" max="7428" width="6.5703125" style="44" hidden="1"/>
    <col min="7429" max="7429" width="9.28515625" style="44" hidden="1"/>
    <col min="7430" max="7430" width="8" style="44" hidden="1"/>
    <col min="7431" max="7431" width="12.140625" style="44" hidden="1"/>
    <col min="7432" max="7432" width="11" style="44" hidden="1"/>
    <col min="7433" max="7433" width="23.42578125" style="44" hidden="1"/>
    <col min="7434" max="7434" width="12.5703125" style="44" hidden="1"/>
    <col min="7435" max="7435" width="12.7109375" style="44" hidden="1"/>
    <col min="7436" max="7436" width="12.5703125" style="44" hidden="1"/>
    <col min="7437" max="7437" width="12.7109375" style="44" hidden="1"/>
    <col min="7438" max="7438" width="10" style="44" hidden="1"/>
    <col min="7439" max="7439" width="23.28515625" style="44" hidden="1"/>
    <col min="7440" max="7440" width="11.85546875" style="44" hidden="1"/>
    <col min="7441" max="7441" width="9.7109375" style="44" hidden="1"/>
    <col min="7442" max="7442" width="7" style="44" hidden="1"/>
    <col min="7443" max="7444" width="18.7109375" style="44" hidden="1"/>
    <col min="7445" max="7450" width="11.42578125" style="44" hidden="1"/>
    <col min="7451" max="7451" width="7.140625" style="44" hidden="1"/>
    <col min="7452" max="7452" width="8" style="44" hidden="1"/>
    <col min="7453" max="7453" width="5.85546875" style="44" hidden="1"/>
    <col min="7454" max="7454" width="10.42578125" style="44" hidden="1"/>
    <col min="7455" max="7455" width="24.5703125" style="44" hidden="1"/>
    <col min="7456" max="7456" width="26.5703125" style="44" hidden="1"/>
    <col min="7457" max="7457" width="14.140625" style="44" hidden="1"/>
    <col min="7458" max="7458" width="16" style="44" hidden="1"/>
    <col min="7459" max="7462" width="11.42578125" style="44" hidden="1"/>
    <col min="7463" max="7463" width="13.7109375" style="44" hidden="1"/>
    <col min="7464" max="7464" width="15.42578125" style="44" hidden="1"/>
    <col min="7465" max="7681" width="11.42578125" style="44" hidden="1"/>
    <col min="7682" max="7682" width="2.85546875" style="44" hidden="1"/>
    <col min="7683" max="7683" width="27.42578125" style="44" hidden="1"/>
    <col min="7684" max="7684" width="6.5703125" style="44" hidden="1"/>
    <col min="7685" max="7685" width="9.28515625" style="44" hidden="1"/>
    <col min="7686" max="7686" width="8" style="44" hidden="1"/>
    <col min="7687" max="7687" width="12.140625" style="44" hidden="1"/>
    <col min="7688" max="7688" width="11" style="44" hidden="1"/>
    <col min="7689" max="7689" width="23.42578125" style="44" hidden="1"/>
    <col min="7690" max="7690" width="12.5703125" style="44" hidden="1"/>
    <col min="7691" max="7691" width="12.7109375" style="44" hidden="1"/>
    <col min="7692" max="7692" width="12.5703125" style="44" hidden="1"/>
    <col min="7693" max="7693" width="12.7109375" style="44" hidden="1"/>
    <col min="7694" max="7694" width="10" style="44" hidden="1"/>
    <col min="7695" max="7695" width="23.28515625" style="44" hidden="1"/>
    <col min="7696" max="7696" width="11.85546875" style="44" hidden="1"/>
    <col min="7697" max="7697" width="9.7109375" style="44" hidden="1"/>
    <col min="7698" max="7698" width="7" style="44" hidden="1"/>
    <col min="7699" max="7700" width="18.7109375" style="44" hidden="1"/>
    <col min="7701" max="7706" width="11.42578125" style="44" hidden="1"/>
    <col min="7707" max="7707" width="7.140625" style="44" hidden="1"/>
    <col min="7708" max="7708" width="8" style="44" hidden="1"/>
    <col min="7709" max="7709" width="5.85546875" style="44" hidden="1"/>
    <col min="7710" max="7710" width="10.42578125" style="44" hidden="1"/>
    <col min="7711" max="7711" width="24.5703125" style="44" hidden="1"/>
    <col min="7712" max="7712" width="26.5703125" style="44" hidden="1"/>
    <col min="7713" max="7713" width="14.140625" style="44" hidden="1"/>
    <col min="7714" max="7714" width="16" style="44" hidden="1"/>
    <col min="7715" max="7718" width="11.42578125" style="44" hidden="1"/>
    <col min="7719" max="7719" width="13.7109375" style="44" hidden="1"/>
    <col min="7720" max="7720" width="15.42578125" style="44" hidden="1"/>
    <col min="7721" max="7937" width="11.42578125" style="44" hidden="1"/>
    <col min="7938" max="7938" width="2.85546875" style="44" hidden="1"/>
    <col min="7939" max="7939" width="27.42578125" style="44" hidden="1"/>
    <col min="7940" max="7940" width="6.5703125" style="44" hidden="1"/>
    <col min="7941" max="7941" width="9.28515625" style="44" hidden="1"/>
    <col min="7942" max="7942" width="8" style="44" hidden="1"/>
    <col min="7943" max="7943" width="12.140625" style="44" hidden="1"/>
    <col min="7944" max="7944" width="11" style="44" hidden="1"/>
    <col min="7945" max="7945" width="23.42578125" style="44" hidden="1"/>
    <col min="7946" max="7946" width="12.5703125" style="44" hidden="1"/>
    <col min="7947" max="7947" width="12.7109375" style="44" hidden="1"/>
    <col min="7948" max="7948" width="12.5703125" style="44" hidden="1"/>
    <col min="7949" max="7949" width="12.7109375" style="44" hidden="1"/>
    <col min="7950" max="7950" width="10" style="44" hidden="1"/>
    <col min="7951" max="7951" width="23.28515625" style="44" hidden="1"/>
    <col min="7952" max="7952" width="11.85546875" style="44" hidden="1"/>
    <col min="7953" max="7953" width="9.7109375" style="44" hidden="1"/>
    <col min="7954" max="7954" width="7" style="44" hidden="1"/>
    <col min="7955" max="7956" width="18.7109375" style="44" hidden="1"/>
    <col min="7957" max="7962" width="11.42578125" style="44" hidden="1"/>
    <col min="7963" max="7963" width="7.140625" style="44" hidden="1"/>
    <col min="7964" max="7964" width="8" style="44" hidden="1"/>
    <col min="7965" max="7965" width="5.85546875" style="44" hidden="1"/>
    <col min="7966" max="7966" width="10.42578125" style="44" hidden="1"/>
    <col min="7967" max="7967" width="24.5703125" style="44" hidden="1"/>
    <col min="7968" max="7968" width="26.5703125" style="44" hidden="1"/>
    <col min="7969" max="7969" width="14.140625" style="44" hidden="1"/>
    <col min="7970" max="7970" width="16" style="44" hidden="1"/>
    <col min="7971" max="7974" width="11.42578125" style="44" hidden="1"/>
    <col min="7975" max="7975" width="13.7109375" style="44" hidden="1"/>
    <col min="7976" max="7976" width="15.42578125" style="44" hidden="1"/>
    <col min="7977" max="8193" width="11.42578125" style="44" hidden="1"/>
    <col min="8194" max="8194" width="2.85546875" style="44" hidden="1"/>
    <col min="8195" max="8195" width="27.42578125" style="44" hidden="1"/>
    <col min="8196" max="8196" width="6.5703125" style="44" hidden="1"/>
    <col min="8197" max="8197" width="9.28515625" style="44" hidden="1"/>
    <col min="8198" max="8198" width="8" style="44" hidden="1"/>
    <col min="8199" max="8199" width="12.140625" style="44" hidden="1"/>
    <col min="8200" max="8200" width="11" style="44" hidden="1"/>
    <col min="8201" max="8201" width="23.42578125" style="44" hidden="1"/>
    <col min="8202" max="8202" width="12.5703125" style="44" hidden="1"/>
    <col min="8203" max="8203" width="12.7109375" style="44" hidden="1"/>
    <col min="8204" max="8204" width="12.5703125" style="44" hidden="1"/>
    <col min="8205" max="8205" width="12.7109375" style="44" hidden="1"/>
    <col min="8206" max="8206" width="10" style="44" hidden="1"/>
    <col min="8207" max="8207" width="23.28515625" style="44" hidden="1"/>
    <col min="8208" max="8208" width="11.85546875" style="44" hidden="1"/>
    <col min="8209" max="8209" width="9.7109375" style="44" hidden="1"/>
    <col min="8210" max="8210" width="7" style="44" hidden="1"/>
    <col min="8211" max="8212" width="18.7109375" style="44" hidden="1"/>
    <col min="8213" max="8218" width="11.42578125" style="44" hidden="1"/>
    <col min="8219" max="8219" width="7.140625" style="44" hidden="1"/>
    <col min="8220" max="8220" width="8" style="44" hidden="1"/>
    <col min="8221" max="8221" width="5.85546875" style="44" hidden="1"/>
    <col min="8222" max="8222" width="10.42578125" style="44" hidden="1"/>
    <col min="8223" max="8223" width="24.5703125" style="44" hidden="1"/>
    <col min="8224" max="8224" width="26.5703125" style="44" hidden="1"/>
    <col min="8225" max="8225" width="14.140625" style="44" hidden="1"/>
    <col min="8226" max="8226" width="16" style="44" hidden="1"/>
    <col min="8227" max="8230" width="11.42578125" style="44" hidden="1"/>
    <col min="8231" max="8231" width="13.7109375" style="44" hidden="1"/>
    <col min="8232" max="8232" width="15.42578125" style="44" hidden="1"/>
    <col min="8233" max="8449" width="11.42578125" style="44" hidden="1"/>
    <col min="8450" max="8450" width="2.85546875" style="44" hidden="1"/>
    <col min="8451" max="8451" width="27.42578125" style="44" hidden="1"/>
    <col min="8452" max="8452" width="6.5703125" style="44" hidden="1"/>
    <col min="8453" max="8453" width="9.28515625" style="44" hidden="1"/>
    <col min="8454" max="8454" width="8" style="44" hidden="1"/>
    <col min="8455" max="8455" width="12.140625" style="44" hidden="1"/>
    <col min="8456" max="8456" width="11" style="44" hidden="1"/>
    <col min="8457" max="8457" width="23.42578125" style="44" hidden="1"/>
    <col min="8458" max="8458" width="12.5703125" style="44" hidden="1"/>
    <col min="8459" max="8459" width="12.7109375" style="44" hidden="1"/>
    <col min="8460" max="8460" width="12.5703125" style="44" hidden="1"/>
    <col min="8461" max="8461" width="12.7109375" style="44" hidden="1"/>
    <col min="8462" max="8462" width="10" style="44" hidden="1"/>
    <col min="8463" max="8463" width="23.28515625" style="44" hidden="1"/>
    <col min="8464" max="8464" width="11.85546875" style="44" hidden="1"/>
    <col min="8465" max="8465" width="9.7109375" style="44" hidden="1"/>
    <col min="8466" max="8466" width="7" style="44" hidden="1"/>
    <col min="8467" max="8468" width="18.7109375" style="44" hidden="1"/>
    <col min="8469" max="8474" width="11.42578125" style="44" hidden="1"/>
    <col min="8475" max="8475" width="7.140625" style="44" hidden="1"/>
    <col min="8476" max="8476" width="8" style="44" hidden="1"/>
    <col min="8477" max="8477" width="5.85546875" style="44" hidden="1"/>
    <col min="8478" max="8478" width="10.42578125" style="44" hidden="1"/>
    <col min="8479" max="8479" width="24.5703125" style="44" hidden="1"/>
    <col min="8480" max="8480" width="26.5703125" style="44" hidden="1"/>
    <col min="8481" max="8481" width="14.140625" style="44" hidden="1"/>
    <col min="8482" max="8482" width="16" style="44" hidden="1"/>
    <col min="8483" max="8486" width="11.42578125" style="44" hidden="1"/>
    <col min="8487" max="8487" width="13.7109375" style="44" hidden="1"/>
    <col min="8488" max="8488" width="15.42578125" style="44" hidden="1"/>
    <col min="8489" max="8705" width="11.42578125" style="44" hidden="1"/>
    <col min="8706" max="8706" width="2.85546875" style="44" hidden="1"/>
    <col min="8707" max="8707" width="27.42578125" style="44" hidden="1"/>
    <col min="8708" max="8708" width="6.5703125" style="44" hidden="1"/>
    <col min="8709" max="8709" width="9.28515625" style="44" hidden="1"/>
    <col min="8710" max="8710" width="8" style="44" hidden="1"/>
    <col min="8711" max="8711" width="12.140625" style="44" hidden="1"/>
    <col min="8712" max="8712" width="11" style="44" hidden="1"/>
    <col min="8713" max="8713" width="23.42578125" style="44" hidden="1"/>
    <col min="8714" max="8714" width="12.5703125" style="44" hidden="1"/>
    <col min="8715" max="8715" width="12.7109375" style="44" hidden="1"/>
    <col min="8716" max="8716" width="12.5703125" style="44" hidden="1"/>
    <col min="8717" max="8717" width="12.7109375" style="44" hidden="1"/>
    <col min="8718" max="8718" width="10" style="44" hidden="1"/>
    <col min="8719" max="8719" width="23.28515625" style="44" hidden="1"/>
    <col min="8720" max="8720" width="11.85546875" style="44" hidden="1"/>
    <col min="8721" max="8721" width="9.7109375" style="44" hidden="1"/>
    <col min="8722" max="8722" width="7" style="44" hidden="1"/>
    <col min="8723" max="8724" width="18.7109375" style="44" hidden="1"/>
    <col min="8725" max="8730" width="11.42578125" style="44" hidden="1"/>
    <col min="8731" max="8731" width="7.140625" style="44" hidden="1"/>
    <col min="8732" max="8732" width="8" style="44" hidden="1"/>
    <col min="8733" max="8733" width="5.85546875" style="44" hidden="1"/>
    <col min="8734" max="8734" width="10.42578125" style="44" hidden="1"/>
    <col min="8735" max="8735" width="24.5703125" style="44" hidden="1"/>
    <col min="8736" max="8736" width="26.5703125" style="44" hidden="1"/>
    <col min="8737" max="8737" width="14.140625" style="44" hidden="1"/>
    <col min="8738" max="8738" width="16" style="44" hidden="1"/>
    <col min="8739" max="8742" width="11.42578125" style="44" hidden="1"/>
    <col min="8743" max="8743" width="13.7109375" style="44" hidden="1"/>
    <col min="8744" max="8744" width="15.42578125" style="44" hidden="1"/>
    <col min="8745" max="8961" width="11.42578125" style="44" hidden="1"/>
    <col min="8962" max="8962" width="2.85546875" style="44" hidden="1"/>
    <col min="8963" max="8963" width="27.42578125" style="44" hidden="1"/>
    <col min="8964" max="8964" width="6.5703125" style="44" hidden="1"/>
    <col min="8965" max="8965" width="9.28515625" style="44" hidden="1"/>
    <col min="8966" max="8966" width="8" style="44" hidden="1"/>
    <col min="8967" max="8967" width="12.140625" style="44" hidden="1"/>
    <col min="8968" max="8968" width="11" style="44" hidden="1"/>
    <col min="8969" max="8969" width="23.42578125" style="44" hidden="1"/>
    <col min="8970" max="8970" width="12.5703125" style="44" hidden="1"/>
    <col min="8971" max="8971" width="12.7109375" style="44" hidden="1"/>
    <col min="8972" max="8972" width="12.5703125" style="44" hidden="1"/>
    <col min="8973" max="8973" width="12.7109375" style="44" hidden="1"/>
    <col min="8974" max="8974" width="10" style="44" hidden="1"/>
    <col min="8975" max="8975" width="23.28515625" style="44" hidden="1"/>
    <col min="8976" max="8976" width="11.85546875" style="44" hidden="1"/>
    <col min="8977" max="8977" width="9.7109375" style="44" hidden="1"/>
    <col min="8978" max="8978" width="7" style="44" hidden="1"/>
    <col min="8979" max="8980" width="18.7109375" style="44" hidden="1"/>
    <col min="8981" max="8986" width="11.42578125" style="44" hidden="1"/>
    <col min="8987" max="8987" width="7.140625" style="44" hidden="1"/>
    <col min="8988" max="8988" width="8" style="44" hidden="1"/>
    <col min="8989" max="8989" width="5.85546875" style="44" hidden="1"/>
    <col min="8990" max="8990" width="10.42578125" style="44" hidden="1"/>
    <col min="8991" max="8991" width="24.5703125" style="44" hidden="1"/>
    <col min="8992" max="8992" width="26.5703125" style="44" hidden="1"/>
    <col min="8993" max="8993" width="14.140625" style="44" hidden="1"/>
    <col min="8994" max="8994" width="16" style="44" hidden="1"/>
    <col min="8995" max="8998" width="11.42578125" style="44" hidden="1"/>
    <col min="8999" max="8999" width="13.7109375" style="44" hidden="1"/>
    <col min="9000" max="9000" width="15.42578125" style="44" hidden="1"/>
    <col min="9001" max="9217" width="11.42578125" style="44" hidden="1"/>
    <col min="9218" max="9218" width="2.85546875" style="44" hidden="1"/>
    <col min="9219" max="9219" width="27.42578125" style="44" hidden="1"/>
    <col min="9220" max="9220" width="6.5703125" style="44" hidden="1"/>
    <col min="9221" max="9221" width="9.28515625" style="44" hidden="1"/>
    <col min="9222" max="9222" width="8" style="44" hidden="1"/>
    <col min="9223" max="9223" width="12.140625" style="44" hidden="1"/>
    <col min="9224" max="9224" width="11" style="44" hidden="1"/>
    <col min="9225" max="9225" width="23.42578125" style="44" hidden="1"/>
    <col min="9226" max="9226" width="12.5703125" style="44" hidden="1"/>
    <col min="9227" max="9227" width="12.7109375" style="44" hidden="1"/>
    <col min="9228" max="9228" width="12.5703125" style="44" hidden="1"/>
    <col min="9229" max="9229" width="12.7109375" style="44" hidden="1"/>
    <col min="9230" max="9230" width="10" style="44" hidden="1"/>
    <col min="9231" max="9231" width="23.28515625" style="44" hidden="1"/>
    <col min="9232" max="9232" width="11.85546875" style="44" hidden="1"/>
    <col min="9233" max="9233" width="9.7109375" style="44" hidden="1"/>
    <col min="9234" max="9234" width="7" style="44" hidden="1"/>
    <col min="9235" max="9236" width="18.7109375" style="44" hidden="1"/>
    <col min="9237" max="9242" width="11.42578125" style="44" hidden="1"/>
    <col min="9243" max="9243" width="7.140625" style="44" hidden="1"/>
    <col min="9244" max="9244" width="8" style="44" hidden="1"/>
    <col min="9245" max="9245" width="5.85546875" style="44" hidden="1"/>
    <col min="9246" max="9246" width="10.42578125" style="44" hidden="1"/>
    <col min="9247" max="9247" width="24.5703125" style="44" hidden="1"/>
    <col min="9248" max="9248" width="26.5703125" style="44" hidden="1"/>
    <col min="9249" max="9249" width="14.140625" style="44" hidden="1"/>
    <col min="9250" max="9250" width="16" style="44" hidden="1"/>
    <col min="9251" max="9254" width="11.42578125" style="44" hidden="1"/>
    <col min="9255" max="9255" width="13.7109375" style="44" hidden="1"/>
    <col min="9256" max="9256" width="15.42578125" style="44" hidden="1"/>
    <col min="9257" max="9473" width="11.42578125" style="44" hidden="1"/>
    <col min="9474" max="9474" width="2.85546875" style="44" hidden="1"/>
    <col min="9475" max="9475" width="27.42578125" style="44" hidden="1"/>
    <col min="9476" max="9476" width="6.5703125" style="44" hidden="1"/>
    <col min="9477" max="9477" width="9.28515625" style="44" hidden="1"/>
    <col min="9478" max="9478" width="8" style="44" hidden="1"/>
    <col min="9479" max="9479" width="12.140625" style="44" hidden="1"/>
    <col min="9480" max="9480" width="11" style="44" hidden="1"/>
    <col min="9481" max="9481" width="23.42578125" style="44" hidden="1"/>
    <col min="9482" max="9482" width="12.5703125" style="44" hidden="1"/>
    <col min="9483" max="9483" width="12.7109375" style="44" hidden="1"/>
    <col min="9484" max="9484" width="12.5703125" style="44" hidden="1"/>
    <col min="9485" max="9485" width="12.7109375" style="44" hidden="1"/>
    <col min="9486" max="9486" width="10" style="44" hidden="1"/>
    <col min="9487" max="9487" width="23.28515625" style="44" hidden="1"/>
    <col min="9488" max="9488" width="11.85546875" style="44" hidden="1"/>
    <col min="9489" max="9489" width="9.7109375" style="44" hidden="1"/>
    <col min="9490" max="9490" width="7" style="44" hidden="1"/>
    <col min="9491" max="9492" width="18.7109375" style="44" hidden="1"/>
    <col min="9493" max="9498" width="11.42578125" style="44" hidden="1"/>
    <col min="9499" max="9499" width="7.140625" style="44" hidden="1"/>
    <col min="9500" max="9500" width="8" style="44" hidden="1"/>
    <col min="9501" max="9501" width="5.85546875" style="44" hidden="1"/>
    <col min="9502" max="9502" width="10.42578125" style="44" hidden="1"/>
    <col min="9503" max="9503" width="24.5703125" style="44" hidden="1"/>
    <col min="9504" max="9504" width="26.5703125" style="44" hidden="1"/>
    <col min="9505" max="9505" width="14.140625" style="44" hidden="1"/>
    <col min="9506" max="9506" width="16" style="44" hidden="1"/>
    <col min="9507" max="9510" width="11.42578125" style="44" hidden="1"/>
    <col min="9511" max="9511" width="13.7109375" style="44" hidden="1"/>
    <col min="9512" max="9512" width="15.42578125" style="44" hidden="1"/>
    <col min="9513" max="9729" width="11.42578125" style="44" hidden="1"/>
    <col min="9730" max="9730" width="2.85546875" style="44" hidden="1"/>
    <col min="9731" max="9731" width="27.42578125" style="44" hidden="1"/>
    <col min="9732" max="9732" width="6.5703125" style="44" hidden="1"/>
    <col min="9733" max="9733" width="9.28515625" style="44" hidden="1"/>
    <col min="9734" max="9734" width="8" style="44" hidden="1"/>
    <col min="9735" max="9735" width="12.140625" style="44" hidden="1"/>
    <col min="9736" max="9736" width="11" style="44" hidden="1"/>
    <col min="9737" max="9737" width="23.42578125" style="44" hidden="1"/>
    <col min="9738" max="9738" width="12.5703125" style="44" hidden="1"/>
    <col min="9739" max="9739" width="12.7109375" style="44" hidden="1"/>
    <col min="9740" max="9740" width="12.5703125" style="44" hidden="1"/>
    <col min="9741" max="9741" width="12.7109375" style="44" hidden="1"/>
    <col min="9742" max="9742" width="10" style="44" hidden="1"/>
    <col min="9743" max="9743" width="23.28515625" style="44" hidden="1"/>
    <col min="9744" max="9744" width="11.85546875" style="44" hidden="1"/>
    <col min="9745" max="9745" width="9.7109375" style="44" hidden="1"/>
    <col min="9746" max="9746" width="7" style="44" hidden="1"/>
    <col min="9747" max="9748" width="18.7109375" style="44" hidden="1"/>
    <col min="9749" max="9754" width="11.42578125" style="44" hidden="1"/>
    <col min="9755" max="9755" width="7.140625" style="44" hidden="1"/>
    <col min="9756" max="9756" width="8" style="44" hidden="1"/>
    <col min="9757" max="9757" width="5.85546875" style="44" hidden="1"/>
    <col min="9758" max="9758" width="10.42578125" style="44" hidden="1"/>
    <col min="9759" max="9759" width="24.5703125" style="44" hidden="1"/>
    <col min="9760" max="9760" width="26.5703125" style="44" hidden="1"/>
    <col min="9761" max="9761" width="14.140625" style="44" hidden="1"/>
    <col min="9762" max="9762" width="16" style="44" hidden="1"/>
    <col min="9763" max="9766" width="11.42578125" style="44" hidden="1"/>
    <col min="9767" max="9767" width="13.7109375" style="44" hidden="1"/>
    <col min="9768" max="9768" width="15.42578125" style="44" hidden="1"/>
    <col min="9769" max="9985" width="11.42578125" style="44" hidden="1"/>
    <col min="9986" max="9986" width="2.85546875" style="44" hidden="1"/>
    <col min="9987" max="9987" width="27.42578125" style="44" hidden="1"/>
    <col min="9988" max="9988" width="6.5703125" style="44" hidden="1"/>
    <col min="9989" max="9989" width="9.28515625" style="44" hidden="1"/>
    <col min="9990" max="9990" width="8" style="44" hidden="1"/>
    <col min="9991" max="9991" width="12.140625" style="44" hidden="1"/>
    <col min="9992" max="9992" width="11" style="44" hidden="1"/>
    <col min="9993" max="9993" width="23.42578125" style="44" hidden="1"/>
    <col min="9994" max="9994" width="12.5703125" style="44" hidden="1"/>
    <col min="9995" max="9995" width="12.7109375" style="44" hidden="1"/>
    <col min="9996" max="9996" width="12.5703125" style="44" hidden="1"/>
    <col min="9997" max="9997" width="12.7109375" style="44" hidden="1"/>
    <col min="9998" max="9998" width="10" style="44" hidden="1"/>
    <col min="9999" max="9999" width="23.28515625" style="44" hidden="1"/>
    <col min="10000" max="10000" width="11.85546875" style="44" hidden="1"/>
    <col min="10001" max="10001" width="9.7109375" style="44" hidden="1"/>
    <col min="10002" max="10002" width="7" style="44" hidden="1"/>
    <col min="10003" max="10004" width="18.7109375" style="44" hidden="1"/>
    <col min="10005" max="10010" width="11.42578125" style="44" hidden="1"/>
    <col min="10011" max="10011" width="7.140625" style="44" hidden="1"/>
    <col min="10012" max="10012" width="8" style="44" hidden="1"/>
    <col min="10013" max="10013" width="5.85546875" style="44" hidden="1"/>
    <col min="10014" max="10014" width="10.42578125" style="44" hidden="1"/>
    <col min="10015" max="10015" width="24.5703125" style="44" hidden="1"/>
    <col min="10016" max="10016" width="26.5703125" style="44" hidden="1"/>
    <col min="10017" max="10017" width="14.140625" style="44" hidden="1"/>
    <col min="10018" max="10018" width="16" style="44" hidden="1"/>
    <col min="10019" max="10022" width="11.42578125" style="44" hidden="1"/>
    <col min="10023" max="10023" width="13.7109375" style="44" hidden="1"/>
    <col min="10024" max="10024" width="15.42578125" style="44" hidden="1"/>
    <col min="10025" max="10241" width="11.42578125" style="44" hidden="1"/>
    <col min="10242" max="10242" width="2.85546875" style="44" hidden="1"/>
    <col min="10243" max="10243" width="27.42578125" style="44" hidden="1"/>
    <col min="10244" max="10244" width="6.5703125" style="44" hidden="1"/>
    <col min="10245" max="10245" width="9.28515625" style="44" hidden="1"/>
    <col min="10246" max="10246" width="8" style="44" hidden="1"/>
    <col min="10247" max="10247" width="12.140625" style="44" hidden="1"/>
    <col min="10248" max="10248" width="11" style="44" hidden="1"/>
    <col min="10249" max="10249" width="23.42578125" style="44" hidden="1"/>
    <col min="10250" max="10250" width="12.5703125" style="44" hidden="1"/>
    <col min="10251" max="10251" width="12.7109375" style="44" hidden="1"/>
    <col min="10252" max="10252" width="12.5703125" style="44" hidden="1"/>
    <col min="10253" max="10253" width="12.7109375" style="44" hidden="1"/>
    <col min="10254" max="10254" width="10" style="44" hidden="1"/>
    <col min="10255" max="10255" width="23.28515625" style="44" hidden="1"/>
    <col min="10256" max="10256" width="11.85546875" style="44" hidden="1"/>
    <col min="10257" max="10257" width="9.7109375" style="44" hidden="1"/>
    <col min="10258" max="10258" width="7" style="44" hidden="1"/>
    <col min="10259" max="10260" width="18.7109375" style="44" hidden="1"/>
    <col min="10261" max="10266" width="11.42578125" style="44" hidden="1"/>
    <col min="10267" max="10267" width="7.140625" style="44" hidden="1"/>
    <col min="10268" max="10268" width="8" style="44" hidden="1"/>
    <col min="10269" max="10269" width="5.85546875" style="44" hidden="1"/>
    <col min="10270" max="10270" width="10.42578125" style="44" hidden="1"/>
    <col min="10271" max="10271" width="24.5703125" style="44" hidden="1"/>
    <col min="10272" max="10272" width="26.5703125" style="44" hidden="1"/>
    <col min="10273" max="10273" width="14.140625" style="44" hidden="1"/>
    <col min="10274" max="10274" width="16" style="44" hidden="1"/>
    <col min="10275" max="10278" width="11.42578125" style="44" hidden="1"/>
    <col min="10279" max="10279" width="13.7109375" style="44" hidden="1"/>
    <col min="10280" max="10280" width="15.42578125" style="44" hidden="1"/>
    <col min="10281" max="10497" width="11.42578125" style="44" hidden="1"/>
    <col min="10498" max="10498" width="2.85546875" style="44" hidden="1"/>
    <col min="10499" max="10499" width="27.42578125" style="44" hidden="1"/>
    <col min="10500" max="10500" width="6.5703125" style="44" hidden="1"/>
    <col min="10501" max="10501" width="9.28515625" style="44" hidden="1"/>
    <col min="10502" max="10502" width="8" style="44" hidden="1"/>
    <col min="10503" max="10503" width="12.140625" style="44" hidden="1"/>
    <col min="10504" max="10504" width="11" style="44" hidden="1"/>
    <col min="10505" max="10505" width="23.42578125" style="44" hidden="1"/>
    <col min="10506" max="10506" width="12.5703125" style="44" hidden="1"/>
    <col min="10507" max="10507" width="12.7109375" style="44" hidden="1"/>
    <col min="10508" max="10508" width="12.5703125" style="44" hidden="1"/>
    <col min="10509" max="10509" width="12.7109375" style="44" hidden="1"/>
    <col min="10510" max="10510" width="10" style="44" hidden="1"/>
    <col min="10511" max="10511" width="23.28515625" style="44" hidden="1"/>
    <col min="10512" max="10512" width="11.85546875" style="44" hidden="1"/>
    <col min="10513" max="10513" width="9.7109375" style="44" hidden="1"/>
    <col min="10514" max="10514" width="7" style="44" hidden="1"/>
    <col min="10515" max="10516" width="18.7109375" style="44" hidden="1"/>
    <col min="10517" max="10522" width="11.42578125" style="44" hidden="1"/>
    <col min="10523" max="10523" width="7.140625" style="44" hidden="1"/>
    <col min="10524" max="10524" width="8" style="44" hidden="1"/>
    <col min="10525" max="10525" width="5.85546875" style="44" hidden="1"/>
    <col min="10526" max="10526" width="10.42578125" style="44" hidden="1"/>
    <col min="10527" max="10527" width="24.5703125" style="44" hidden="1"/>
    <col min="10528" max="10528" width="26.5703125" style="44" hidden="1"/>
    <col min="10529" max="10529" width="14.140625" style="44" hidden="1"/>
    <col min="10530" max="10530" width="16" style="44" hidden="1"/>
    <col min="10531" max="10534" width="11.42578125" style="44" hidden="1"/>
    <col min="10535" max="10535" width="13.7109375" style="44" hidden="1"/>
    <col min="10536" max="10536" width="15.42578125" style="44" hidden="1"/>
    <col min="10537" max="10753" width="11.42578125" style="44" hidden="1"/>
    <col min="10754" max="10754" width="2.85546875" style="44" hidden="1"/>
    <col min="10755" max="10755" width="27.42578125" style="44" hidden="1"/>
    <col min="10756" max="10756" width="6.5703125" style="44" hidden="1"/>
    <col min="10757" max="10757" width="9.28515625" style="44" hidden="1"/>
    <col min="10758" max="10758" width="8" style="44" hidden="1"/>
    <col min="10759" max="10759" width="12.140625" style="44" hidden="1"/>
    <col min="10760" max="10760" width="11" style="44" hidden="1"/>
    <col min="10761" max="10761" width="23.42578125" style="44" hidden="1"/>
    <col min="10762" max="10762" width="12.5703125" style="44" hidden="1"/>
    <col min="10763" max="10763" width="12.7109375" style="44" hidden="1"/>
    <col min="10764" max="10764" width="12.5703125" style="44" hidden="1"/>
    <col min="10765" max="10765" width="12.7109375" style="44" hidden="1"/>
    <col min="10766" max="10766" width="10" style="44" hidden="1"/>
    <col min="10767" max="10767" width="23.28515625" style="44" hidden="1"/>
    <col min="10768" max="10768" width="11.85546875" style="44" hidden="1"/>
    <col min="10769" max="10769" width="9.7109375" style="44" hidden="1"/>
    <col min="10770" max="10770" width="7" style="44" hidden="1"/>
    <col min="10771" max="10772" width="18.7109375" style="44" hidden="1"/>
    <col min="10773" max="10778" width="11.42578125" style="44" hidden="1"/>
    <col min="10779" max="10779" width="7.140625" style="44" hidden="1"/>
    <col min="10780" max="10780" width="8" style="44" hidden="1"/>
    <col min="10781" max="10781" width="5.85546875" style="44" hidden="1"/>
    <col min="10782" max="10782" width="10.42578125" style="44" hidden="1"/>
    <col min="10783" max="10783" width="24.5703125" style="44" hidden="1"/>
    <col min="10784" max="10784" width="26.5703125" style="44" hidden="1"/>
    <col min="10785" max="10785" width="14.140625" style="44" hidden="1"/>
    <col min="10786" max="10786" width="16" style="44" hidden="1"/>
    <col min="10787" max="10790" width="11.42578125" style="44" hidden="1"/>
    <col min="10791" max="10791" width="13.7109375" style="44" hidden="1"/>
    <col min="10792" max="10792" width="15.42578125" style="44" hidden="1"/>
    <col min="10793" max="11009" width="11.42578125" style="44" hidden="1"/>
    <col min="11010" max="11010" width="2.85546875" style="44" hidden="1"/>
    <col min="11011" max="11011" width="27.42578125" style="44" hidden="1"/>
    <col min="11012" max="11012" width="6.5703125" style="44" hidden="1"/>
    <col min="11013" max="11013" width="9.28515625" style="44" hidden="1"/>
    <col min="11014" max="11014" width="8" style="44" hidden="1"/>
    <col min="11015" max="11015" width="12.140625" style="44" hidden="1"/>
    <col min="11016" max="11016" width="11" style="44" hidden="1"/>
    <col min="11017" max="11017" width="23.42578125" style="44" hidden="1"/>
    <col min="11018" max="11018" width="12.5703125" style="44" hidden="1"/>
    <col min="11019" max="11019" width="12.7109375" style="44" hidden="1"/>
    <col min="11020" max="11020" width="12.5703125" style="44" hidden="1"/>
    <col min="11021" max="11021" width="12.7109375" style="44" hidden="1"/>
    <col min="11022" max="11022" width="10" style="44" hidden="1"/>
    <col min="11023" max="11023" width="23.28515625" style="44" hidden="1"/>
    <col min="11024" max="11024" width="11.85546875" style="44" hidden="1"/>
    <col min="11025" max="11025" width="9.7109375" style="44" hidden="1"/>
    <col min="11026" max="11026" width="7" style="44" hidden="1"/>
    <col min="11027" max="11028" width="18.7109375" style="44" hidden="1"/>
    <col min="11029" max="11034" width="11.42578125" style="44" hidden="1"/>
    <col min="11035" max="11035" width="7.140625" style="44" hidden="1"/>
    <col min="11036" max="11036" width="8" style="44" hidden="1"/>
    <col min="11037" max="11037" width="5.85546875" style="44" hidden="1"/>
    <col min="11038" max="11038" width="10.42578125" style="44" hidden="1"/>
    <col min="11039" max="11039" width="24.5703125" style="44" hidden="1"/>
    <col min="11040" max="11040" width="26.5703125" style="44" hidden="1"/>
    <col min="11041" max="11041" width="14.140625" style="44" hidden="1"/>
    <col min="11042" max="11042" width="16" style="44" hidden="1"/>
    <col min="11043" max="11046" width="11.42578125" style="44" hidden="1"/>
    <col min="11047" max="11047" width="13.7109375" style="44" hidden="1"/>
    <col min="11048" max="11048" width="15.42578125" style="44" hidden="1"/>
    <col min="11049" max="11265" width="11.42578125" style="44" hidden="1"/>
    <col min="11266" max="11266" width="2.85546875" style="44" hidden="1"/>
    <col min="11267" max="11267" width="27.42578125" style="44" hidden="1"/>
    <col min="11268" max="11268" width="6.5703125" style="44" hidden="1"/>
    <col min="11269" max="11269" width="9.28515625" style="44" hidden="1"/>
    <col min="11270" max="11270" width="8" style="44" hidden="1"/>
    <col min="11271" max="11271" width="12.140625" style="44" hidden="1"/>
    <col min="11272" max="11272" width="11" style="44" hidden="1"/>
    <col min="11273" max="11273" width="23.42578125" style="44" hidden="1"/>
    <col min="11274" max="11274" width="12.5703125" style="44" hidden="1"/>
    <col min="11275" max="11275" width="12.7109375" style="44" hidden="1"/>
    <col min="11276" max="11276" width="12.5703125" style="44" hidden="1"/>
    <col min="11277" max="11277" width="12.7109375" style="44" hidden="1"/>
    <col min="11278" max="11278" width="10" style="44" hidden="1"/>
    <col min="11279" max="11279" width="23.28515625" style="44" hidden="1"/>
    <col min="11280" max="11280" width="11.85546875" style="44" hidden="1"/>
    <col min="11281" max="11281" width="9.7109375" style="44" hidden="1"/>
    <col min="11282" max="11282" width="7" style="44" hidden="1"/>
    <col min="11283" max="11284" width="18.7109375" style="44" hidden="1"/>
    <col min="11285" max="11290" width="11.42578125" style="44" hidden="1"/>
    <col min="11291" max="11291" width="7.140625" style="44" hidden="1"/>
    <col min="11292" max="11292" width="8" style="44" hidden="1"/>
    <col min="11293" max="11293" width="5.85546875" style="44" hidden="1"/>
    <col min="11294" max="11294" width="10.42578125" style="44" hidden="1"/>
    <col min="11295" max="11295" width="24.5703125" style="44" hidden="1"/>
    <col min="11296" max="11296" width="26.5703125" style="44" hidden="1"/>
    <col min="11297" max="11297" width="14.140625" style="44" hidden="1"/>
    <col min="11298" max="11298" width="16" style="44" hidden="1"/>
    <col min="11299" max="11302" width="11.42578125" style="44" hidden="1"/>
    <col min="11303" max="11303" width="13.7109375" style="44" hidden="1"/>
    <col min="11304" max="11304" width="15.42578125" style="44" hidden="1"/>
    <col min="11305" max="11521" width="11.42578125" style="44" hidden="1"/>
    <col min="11522" max="11522" width="2.85546875" style="44" hidden="1"/>
    <col min="11523" max="11523" width="27.42578125" style="44" hidden="1"/>
    <col min="11524" max="11524" width="6.5703125" style="44" hidden="1"/>
    <col min="11525" max="11525" width="9.28515625" style="44" hidden="1"/>
    <col min="11526" max="11526" width="8" style="44" hidden="1"/>
    <col min="11527" max="11527" width="12.140625" style="44" hidden="1"/>
    <col min="11528" max="11528" width="11" style="44" hidden="1"/>
    <col min="11529" max="11529" width="23.42578125" style="44" hidden="1"/>
    <col min="11530" max="11530" width="12.5703125" style="44" hidden="1"/>
    <col min="11531" max="11531" width="12.7109375" style="44" hidden="1"/>
    <col min="11532" max="11532" width="12.5703125" style="44" hidden="1"/>
    <col min="11533" max="11533" width="12.7109375" style="44" hidden="1"/>
    <col min="11534" max="11534" width="10" style="44" hidden="1"/>
    <col min="11535" max="11535" width="23.28515625" style="44" hidden="1"/>
    <col min="11536" max="11536" width="11.85546875" style="44" hidden="1"/>
    <col min="11537" max="11537" width="9.7109375" style="44" hidden="1"/>
    <col min="11538" max="11538" width="7" style="44" hidden="1"/>
    <col min="11539" max="11540" width="18.7109375" style="44" hidden="1"/>
    <col min="11541" max="11546" width="11.42578125" style="44" hidden="1"/>
    <col min="11547" max="11547" width="7.140625" style="44" hidden="1"/>
    <col min="11548" max="11548" width="8" style="44" hidden="1"/>
    <col min="11549" max="11549" width="5.85546875" style="44" hidden="1"/>
    <col min="11550" max="11550" width="10.42578125" style="44" hidden="1"/>
    <col min="11551" max="11551" width="24.5703125" style="44" hidden="1"/>
    <col min="11552" max="11552" width="26.5703125" style="44" hidden="1"/>
    <col min="11553" max="11553" width="14.140625" style="44" hidden="1"/>
    <col min="11554" max="11554" width="16" style="44" hidden="1"/>
    <col min="11555" max="11558" width="11.42578125" style="44" hidden="1"/>
    <col min="11559" max="11559" width="13.7109375" style="44" hidden="1"/>
    <col min="11560" max="11560" width="15.42578125" style="44" hidden="1"/>
    <col min="11561" max="11777" width="11.42578125" style="44" hidden="1"/>
    <col min="11778" max="11778" width="2.85546875" style="44" hidden="1"/>
    <col min="11779" max="11779" width="27.42578125" style="44" hidden="1"/>
    <col min="11780" max="11780" width="6.5703125" style="44" hidden="1"/>
    <col min="11781" max="11781" width="9.28515625" style="44" hidden="1"/>
    <col min="11782" max="11782" width="8" style="44" hidden="1"/>
    <col min="11783" max="11783" width="12.140625" style="44" hidden="1"/>
    <col min="11784" max="11784" width="11" style="44" hidden="1"/>
    <col min="11785" max="11785" width="23.42578125" style="44" hidden="1"/>
    <col min="11786" max="11786" width="12.5703125" style="44" hidden="1"/>
    <col min="11787" max="11787" width="12.7109375" style="44" hidden="1"/>
    <col min="11788" max="11788" width="12.5703125" style="44" hidden="1"/>
    <col min="11789" max="11789" width="12.7109375" style="44" hidden="1"/>
    <col min="11790" max="11790" width="10" style="44" hidden="1"/>
    <col min="11791" max="11791" width="23.28515625" style="44" hidden="1"/>
    <col min="11792" max="11792" width="11.85546875" style="44" hidden="1"/>
    <col min="11793" max="11793" width="9.7109375" style="44" hidden="1"/>
    <col min="11794" max="11794" width="7" style="44" hidden="1"/>
    <col min="11795" max="11796" width="18.7109375" style="44" hidden="1"/>
    <col min="11797" max="11802" width="11.42578125" style="44" hidden="1"/>
    <col min="11803" max="11803" width="7.140625" style="44" hidden="1"/>
    <col min="11804" max="11804" width="8" style="44" hidden="1"/>
    <col min="11805" max="11805" width="5.85546875" style="44" hidden="1"/>
    <col min="11806" max="11806" width="10.42578125" style="44" hidden="1"/>
    <col min="11807" max="11807" width="24.5703125" style="44" hidden="1"/>
    <col min="11808" max="11808" width="26.5703125" style="44" hidden="1"/>
    <col min="11809" max="11809" width="14.140625" style="44" hidden="1"/>
    <col min="11810" max="11810" width="16" style="44" hidden="1"/>
    <col min="11811" max="11814" width="11.42578125" style="44" hidden="1"/>
    <col min="11815" max="11815" width="13.7109375" style="44" hidden="1"/>
    <col min="11816" max="11816" width="15.42578125" style="44" hidden="1"/>
    <col min="11817" max="12033" width="11.42578125" style="44" hidden="1"/>
    <col min="12034" max="12034" width="2.85546875" style="44" hidden="1"/>
    <col min="12035" max="12035" width="27.42578125" style="44" hidden="1"/>
    <col min="12036" max="12036" width="6.5703125" style="44" hidden="1"/>
    <col min="12037" max="12037" width="9.28515625" style="44" hidden="1"/>
    <col min="12038" max="12038" width="8" style="44" hidden="1"/>
    <col min="12039" max="12039" width="12.140625" style="44" hidden="1"/>
    <col min="12040" max="12040" width="11" style="44" hidden="1"/>
    <col min="12041" max="12041" width="23.42578125" style="44" hidden="1"/>
    <col min="12042" max="12042" width="12.5703125" style="44" hidden="1"/>
    <col min="12043" max="12043" width="12.7109375" style="44" hidden="1"/>
    <col min="12044" max="12044" width="12.5703125" style="44" hidden="1"/>
    <col min="12045" max="12045" width="12.7109375" style="44" hidden="1"/>
    <col min="12046" max="12046" width="10" style="44" hidden="1"/>
    <col min="12047" max="12047" width="23.28515625" style="44" hidden="1"/>
    <col min="12048" max="12048" width="11.85546875" style="44" hidden="1"/>
    <col min="12049" max="12049" width="9.7109375" style="44" hidden="1"/>
    <col min="12050" max="12050" width="7" style="44" hidden="1"/>
    <col min="12051" max="12052" width="18.7109375" style="44" hidden="1"/>
    <col min="12053" max="12058" width="11.42578125" style="44" hidden="1"/>
    <col min="12059" max="12059" width="7.140625" style="44" hidden="1"/>
    <col min="12060" max="12060" width="8" style="44" hidden="1"/>
    <col min="12061" max="12061" width="5.85546875" style="44" hidden="1"/>
    <col min="12062" max="12062" width="10.42578125" style="44" hidden="1"/>
    <col min="12063" max="12063" width="24.5703125" style="44" hidden="1"/>
    <col min="12064" max="12064" width="26.5703125" style="44" hidden="1"/>
    <col min="12065" max="12065" width="14.140625" style="44" hidden="1"/>
    <col min="12066" max="12066" width="16" style="44" hidden="1"/>
    <col min="12067" max="12070" width="11.42578125" style="44" hidden="1"/>
    <col min="12071" max="12071" width="13.7109375" style="44" hidden="1"/>
    <col min="12072" max="12072" width="15.42578125" style="44" hidden="1"/>
    <col min="12073" max="12289" width="11.42578125" style="44" hidden="1"/>
    <col min="12290" max="12290" width="2.85546875" style="44" hidden="1"/>
    <col min="12291" max="12291" width="27.42578125" style="44" hidden="1"/>
    <col min="12292" max="12292" width="6.5703125" style="44" hidden="1"/>
    <col min="12293" max="12293" width="9.28515625" style="44" hidden="1"/>
    <col min="12294" max="12294" width="8" style="44" hidden="1"/>
    <col min="12295" max="12295" width="12.140625" style="44" hidden="1"/>
    <col min="12296" max="12296" width="11" style="44" hidden="1"/>
    <col min="12297" max="12297" width="23.42578125" style="44" hidden="1"/>
    <col min="12298" max="12298" width="12.5703125" style="44" hidden="1"/>
    <col min="12299" max="12299" width="12.7109375" style="44" hidden="1"/>
    <col min="12300" max="12300" width="12.5703125" style="44" hidden="1"/>
    <col min="12301" max="12301" width="12.7109375" style="44" hidden="1"/>
    <col min="12302" max="12302" width="10" style="44" hidden="1"/>
    <col min="12303" max="12303" width="23.28515625" style="44" hidden="1"/>
    <col min="12304" max="12304" width="11.85546875" style="44" hidden="1"/>
    <col min="12305" max="12305" width="9.7109375" style="44" hidden="1"/>
    <col min="12306" max="12306" width="7" style="44" hidden="1"/>
    <col min="12307" max="12308" width="18.7109375" style="44" hidden="1"/>
    <col min="12309" max="12314" width="11.42578125" style="44" hidden="1"/>
    <col min="12315" max="12315" width="7.140625" style="44" hidden="1"/>
    <col min="12316" max="12316" width="8" style="44" hidden="1"/>
    <col min="12317" max="12317" width="5.85546875" style="44" hidden="1"/>
    <col min="12318" max="12318" width="10.42578125" style="44" hidden="1"/>
    <col min="12319" max="12319" width="24.5703125" style="44" hidden="1"/>
    <col min="12320" max="12320" width="26.5703125" style="44" hidden="1"/>
    <col min="12321" max="12321" width="14.140625" style="44" hidden="1"/>
    <col min="12322" max="12322" width="16" style="44" hidden="1"/>
    <col min="12323" max="12326" width="11.42578125" style="44" hidden="1"/>
    <col min="12327" max="12327" width="13.7109375" style="44" hidden="1"/>
    <col min="12328" max="12328" width="15.42578125" style="44" hidden="1"/>
    <col min="12329" max="12545" width="11.42578125" style="44" hidden="1"/>
    <col min="12546" max="12546" width="2.85546875" style="44" hidden="1"/>
    <col min="12547" max="12547" width="27.42578125" style="44" hidden="1"/>
    <col min="12548" max="12548" width="6.5703125" style="44" hidden="1"/>
    <col min="12549" max="12549" width="9.28515625" style="44" hidden="1"/>
    <col min="12550" max="12550" width="8" style="44" hidden="1"/>
    <col min="12551" max="12551" width="12.140625" style="44" hidden="1"/>
    <col min="12552" max="12552" width="11" style="44" hidden="1"/>
    <col min="12553" max="12553" width="23.42578125" style="44" hidden="1"/>
    <col min="12554" max="12554" width="12.5703125" style="44" hidden="1"/>
    <col min="12555" max="12555" width="12.7109375" style="44" hidden="1"/>
    <col min="12556" max="12556" width="12.5703125" style="44" hidden="1"/>
    <col min="12557" max="12557" width="12.7109375" style="44" hidden="1"/>
    <col min="12558" max="12558" width="10" style="44" hidden="1"/>
    <col min="12559" max="12559" width="23.28515625" style="44" hidden="1"/>
    <col min="12560" max="12560" width="11.85546875" style="44" hidden="1"/>
    <col min="12561" max="12561" width="9.7109375" style="44" hidden="1"/>
    <col min="12562" max="12562" width="7" style="44" hidden="1"/>
    <col min="12563" max="12564" width="18.7109375" style="44" hidden="1"/>
    <col min="12565" max="12570" width="11.42578125" style="44" hidden="1"/>
    <col min="12571" max="12571" width="7.140625" style="44" hidden="1"/>
    <col min="12572" max="12572" width="8" style="44" hidden="1"/>
    <col min="12573" max="12573" width="5.85546875" style="44" hidden="1"/>
    <col min="12574" max="12574" width="10.42578125" style="44" hidden="1"/>
    <col min="12575" max="12575" width="24.5703125" style="44" hidden="1"/>
    <col min="12576" max="12576" width="26.5703125" style="44" hidden="1"/>
    <col min="12577" max="12577" width="14.140625" style="44" hidden="1"/>
    <col min="12578" max="12578" width="16" style="44" hidden="1"/>
    <col min="12579" max="12582" width="11.42578125" style="44" hidden="1"/>
    <col min="12583" max="12583" width="13.7109375" style="44" hidden="1"/>
    <col min="12584" max="12584" width="15.42578125" style="44" hidden="1"/>
    <col min="12585" max="12801" width="11.42578125" style="44" hidden="1"/>
    <col min="12802" max="12802" width="2.85546875" style="44" hidden="1"/>
    <col min="12803" max="12803" width="27.42578125" style="44" hidden="1"/>
    <col min="12804" max="12804" width="6.5703125" style="44" hidden="1"/>
    <col min="12805" max="12805" width="9.28515625" style="44" hidden="1"/>
    <col min="12806" max="12806" width="8" style="44" hidden="1"/>
    <col min="12807" max="12807" width="12.140625" style="44" hidden="1"/>
    <col min="12808" max="12808" width="11" style="44" hidden="1"/>
    <col min="12809" max="12809" width="23.42578125" style="44" hidden="1"/>
    <col min="12810" max="12810" width="12.5703125" style="44" hidden="1"/>
    <col min="12811" max="12811" width="12.7109375" style="44" hidden="1"/>
    <col min="12812" max="12812" width="12.5703125" style="44" hidden="1"/>
    <col min="12813" max="12813" width="12.7109375" style="44" hidden="1"/>
    <col min="12814" max="12814" width="10" style="44" hidden="1"/>
    <col min="12815" max="12815" width="23.28515625" style="44" hidden="1"/>
    <col min="12816" max="12816" width="11.85546875" style="44" hidden="1"/>
    <col min="12817" max="12817" width="9.7109375" style="44" hidden="1"/>
    <col min="12818" max="12818" width="7" style="44" hidden="1"/>
    <col min="12819" max="12820" width="18.7109375" style="44" hidden="1"/>
    <col min="12821" max="12826" width="11.42578125" style="44" hidden="1"/>
    <col min="12827" max="12827" width="7.140625" style="44" hidden="1"/>
    <col min="12828" max="12828" width="8" style="44" hidden="1"/>
    <col min="12829" max="12829" width="5.85546875" style="44" hidden="1"/>
    <col min="12830" max="12830" width="10.42578125" style="44" hidden="1"/>
    <col min="12831" max="12831" width="24.5703125" style="44" hidden="1"/>
    <col min="12832" max="12832" width="26.5703125" style="44" hidden="1"/>
    <col min="12833" max="12833" width="14.140625" style="44" hidden="1"/>
    <col min="12834" max="12834" width="16" style="44" hidden="1"/>
    <col min="12835" max="12838" width="11.42578125" style="44" hidden="1"/>
    <col min="12839" max="12839" width="13.7109375" style="44" hidden="1"/>
    <col min="12840" max="12840" width="15.42578125" style="44" hidden="1"/>
    <col min="12841" max="13057" width="11.42578125" style="44" hidden="1"/>
    <col min="13058" max="13058" width="2.85546875" style="44" hidden="1"/>
    <col min="13059" max="13059" width="27.42578125" style="44" hidden="1"/>
    <col min="13060" max="13060" width="6.5703125" style="44" hidden="1"/>
    <col min="13061" max="13061" width="9.28515625" style="44" hidden="1"/>
    <col min="13062" max="13062" width="8" style="44" hidden="1"/>
    <col min="13063" max="13063" width="12.140625" style="44" hidden="1"/>
    <col min="13064" max="13064" width="11" style="44" hidden="1"/>
    <col min="13065" max="13065" width="23.42578125" style="44" hidden="1"/>
    <col min="13066" max="13066" width="12.5703125" style="44" hidden="1"/>
    <col min="13067" max="13067" width="12.7109375" style="44" hidden="1"/>
    <col min="13068" max="13068" width="12.5703125" style="44" hidden="1"/>
    <col min="13069" max="13069" width="12.7109375" style="44" hidden="1"/>
    <col min="13070" max="13070" width="10" style="44" hidden="1"/>
    <col min="13071" max="13071" width="23.28515625" style="44" hidden="1"/>
    <col min="13072" max="13072" width="11.85546875" style="44" hidden="1"/>
    <col min="13073" max="13073" width="9.7109375" style="44" hidden="1"/>
    <col min="13074" max="13074" width="7" style="44" hidden="1"/>
    <col min="13075" max="13076" width="18.7109375" style="44" hidden="1"/>
    <col min="13077" max="13082" width="11.42578125" style="44" hidden="1"/>
    <col min="13083" max="13083" width="7.140625" style="44" hidden="1"/>
    <col min="13084" max="13084" width="8" style="44" hidden="1"/>
    <col min="13085" max="13085" width="5.85546875" style="44" hidden="1"/>
    <col min="13086" max="13086" width="10.42578125" style="44" hidden="1"/>
    <col min="13087" max="13087" width="24.5703125" style="44" hidden="1"/>
    <col min="13088" max="13088" width="26.5703125" style="44" hidden="1"/>
    <col min="13089" max="13089" width="14.140625" style="44" hidden="1"/>
    <col min="13090" max="13090" width="16" style="44" hidden="1"/>
    <col min="13091" max="13094" width="11.42578125" style="44" hidden="1"/>
    <col min="13095" max="13095" width="13.7109375" style="44" hidden="1"/>
    <col min="13096" max="13096" width="15.42578125" style="44" hidden="1"/>
    <col min="13097" max="13313" width="11.42578125" style="44" hidden="1"/>
    <col min="13314" max="13314" width="2.85546875" style="44" hidden="1"/>
    <col min="13315" max="13315" width="27.42578125" style="44" hidden="1"/>
    <col min="13316" max="13316" width="6.5703125" style="44" hidden="1"/>
    <col min="13317" max="13317" width="9.28515625" style="44" hidden="1"/>
    <col min="13318" max="13318" width="8" style="44" hidden="1"/>
    <col min="13319" max="13319" width="12.140625" style="44" hidden="1"/>
    <col min="13320" max="13320" width="11" style="44" hidden="1"/>
    <col min="13321" max="13321" width="23.42578125" style="44" hidden="1"/>
    <col min="13322" max="13322" width="12.5703125" style="44" hidden="1"/>
    <col min="13323" max="13323" width="12.7109375" style="44" hidden="1"/>
    <col min="13324" max="13324" width="12.5703125" style="44" hidden="1"/>
    <col min="13325" max="13325" width="12.7109375" style="44" hidden="1"/>
    <col min="13326" max="13326" width="10" style="44" hidden="1"/>
    <col min="13327" max="13327" width="23.28515625" style="44" hidden="1"/>
    <col min="13328" max="13328" width="11.85546875" style="44" hidden="1"/>
    <col min="13329" max="13329" width="9.7109375" style="44" hidden="1"/>
    <col min="13330" max="13330" width="7" style="44" hidden="1"/>
    <col min="13331" max="13332" width="18.7109375" style="44" hidden="1"/>
    <col min="13333" max="13338" width="11.42578125" style="44" hidden="1"/>
    <col min="13339" max="13339" width="7.140625" style="44" hidden="1"/>
    <col min="13340" max="13340" width="8" style="44" hidden="1"/>
    <col min="13341" max="13341" width="5.85546875" style="44" hidden="1"/>
    <col min="13342" max="13342" width="10.42578125" style="44" hidden="1"/>
    <col min="13343" max="13343" width="24.5703125" style="44" hidden="1"/>
    <col min="13344" max="13344" width="26.5703125" style="44" hidden="1"/>
    <col min="13345" max="13345" width="14.140625" style="44" hidden="1"/>
    <col min="13346" max="13346" width="16" style="44" hidden="1"/>
    <col min="13347" max="13350" width="11.42578125" style="44" hidden="1"/>
    <col min="13351" max="13351" width="13.7109375" style="44" hidden="1"/>
    <col min="13352" max="13352" width="15.42578125" style="44" hidden="1"/>
    <col min="13353" max="13569" width="11.42578125" style="44" hidden="1"/>
    <col min="13570" max="13570" width="2.85546875" style="44" hidden="1"/>
    <col min="13571" max="13571" width="27.42578125" style="44" hidden="1"/>
    <col min="13572" max="13572" width="6.5703125" style="44" hidden="1"/>
    <col min="13573" max="13573" width="9.28515625" style="44" hidden="1"/>
    <col min="13574" max="13574" width="8" style="44" hidden="1"/>
    <col min="13575" max="13575" width="12.140625" style="44" hidden="1"/>
    <col min="13576" max="13576" width="11" style="44" hidden="1"/>
    <col min="13577" max="13577" width="23.42578125" style="44" hidden="1"/>
    <col min="13578" max="13578" width="12.5703125" style="44" hidden="1"/>
    <col min="13579" max="13579" width="12.7109375" style="44" hidden="1"/>
    <col min="13580" max="13580" width="12.5703125" style="44" hidden="1"/>
    <col min="13581" max="13581" width="12.7109375" style="44" hidden="1"/>
    <col min="13582" max="13582" width="10" style="44" hidden="1"/>
    <col min="13583" max="13583" width="23.28515625" style="44" hidden="1"/>
    <col min="13584" max="13584" width="11.85546875" style="44" hidden="1"/>
    <col min="13585" max="13585" width="9.7109375" style="44" hidden="1"/>
    <col min="13586" max="13586" width="7" style="44" hidden="1"/>
    <col min="13587" max="13588" width="18.7109375" style="44" hidden="1"/>
    <col min="13589" max="13594" width="11.42578125" style="44" hidden="1"/>
    <col min="13595" max="13595" width="7.140625" style="44" hidden="1"/>
    <col min="13596" max="13596" width="8" style="44" hidden="1"/>
    <col min="13597" max="13597" width="5.85546875" style="44" hidden="1"/>
    <col min="13598" max="13598" width="10.42578125" style="44" hidden="1"/>
    <col min="13599" max="13599" width="24.5703125" style="44" hidden="1"/>
    <col min="13600" max="13600" width="26.5703125" style="44" hidden="1"/>
    <col min="13601" max="13601" width="14.140625" style="44" hidden="1"/>
    <col min="13602" max="13602" width="16" style="44" hidden="1"/>
    <col min="13603" max="13606" width="11.42578125" style="44" hidden="1"/>
    <col min="13607" max="13607" width="13.7109375" style="44" hidden="1"/>
    <col min="13608" max="13608" width="15.42578125" style="44" hidden="1"/>
    <col min="13609" max="13825" width="11.42578125" style="44" hidden="1"/>
    <col min="13826" max="13826" width="2.85546875" style="44" hidden="1"/>
    <col min="13827" max="13827" width="27.42578125" style="44" hidden="1"/>
    <col min="13828" max="13828" width="6.5703125" style="44" hidden="1"/>
    <col min="13829" max="13829" width="9.28515625" style="44" hidden="1"/>
    <col min="13830" max="13830" width="8" style="44" hidden="1"/>
    <col min="13831" max="13831" width="12.140625" style="44" hidden="1"/>
    <col min="13832" max="13832" width="11" style="44" hidden="1"/>
    <col min="13833" max="13833" width="23.42578125" style="44" hidden="1"/>
    <col min="13834" max="13834" width="12.5703125" style="44" hidden="1"/>
    <col min="13835" max="13835" width="12.7109375" style="44" hidden="1"/>
    <col min="13836" max="13836" width="12.5703125" style="44" hidden="1"/>
    <col min="13837" max="13837" width="12.7109375" style="44" hidden="1"/>
    <col min="13838" max="13838" width="10" style="44" hidden="1"/>
    <col min="13839" max="13839" width="23.28515625" style="44" hidden="1"/>
    <col min="13840" max="13840" width="11.85546875" style="44" hidden="1"/>
    <col min="13841" max="13841" width="9.7109375" style="44" hidden="1"/>
    <col min="13842" max="13842" width="7" style="44" hidden="1"/>
    <col min="13843" max="13844" width="18.7109375" style="44" hidden="1"/>
    <col min="13845" max="13850" width="11.42578125" style="44" hidden="1"/>
    <col min="13851" max="13851" width="7.140625" style="44" hidden="1"/>
    <col min="13852" max="13852" width="8" style="44" hidden="1"/>
    <col min="13853" max="13853" width="5.85546875" style="44" hidden="1"/>
    <col min="13854" max="13854" width="10.42578125" style="44" hidden="1"/>
    <col min="13855" max="13855" width="24.5703125" style="44" hidden="1"/>
    <col min="13856" max="13856" width="26.5703125" style="44" hidden="1"/>
    <col min="13857" max="13857" width="14.140625" style="44" hidden="1"/>
    <col min="13858" max="13858" width="16" style="44" hidden="1"/>
    <col min="13859" max="13862" width="11.42578125" style="44" hidden="1"/>
    <col min="13863" max="13863" width="13.7109375" style="44" hidden="1"/>
    <col min="13864" max="13864" width="15.42578125" style="44" hidden="1"/>
    <col min="13865" max="14081" width="11.42578125" style="44" hidden="1"/>
    <col min="14082" max="14082" width="2.85546875" style="44" hidden="1"/>
    <col min="14083" max="14083" width="27.42578125" style="44" hidden="1"/>
    <col min="14084" max="14084" width="6.5703125" style="44" hidden="1"/>
    <col min="14085" max="14085" width="9.28515625" style="44" hidden="1"/>
    <col min="14086" max="14086" width="8" style="44" hidden="1"/>
    <col min="14087" max="14087" width="12.140625" style="44" hidden="1"/>
    <col min="14088" max="14088" width="11" style="44" hidden="1"/>
    <col min="14089" max="14089" width="23.42578125" style="44" hidden="1"/>
    <col min="14090" max="14090" width="12.5703125" style="44" hidden="1"/>
    <col min="14091" max="14091" width="12.7109375" style="44" hidden="1"/>
    <col min="14092" max="14092" width="12.5703125" style="44" hidden="1"/>
    <col min="14093" max="14093" width="12.7109375" style="44" hidden="1"/>
    <col min="14094" max="14094" width="10" style="44" hidden="1"/>
    <col min="14095" max="14095" width="23.28515625" style="44" hidden="1"/>
    <col min="14096" max="14096" width="11.85546875" style="44" hidden="1"/>
    <col min="14097" max="14097" width="9.7109375" style="44" hidden="1"/>
    <col min="14098" max="14098" width="7" style="44" hidden="1"/>
    <col min="14099" max="14100" width="18.7109375" style="44" hidden="1"/>
    <col min="14101" max="14106" width="11.42578125" style="44" hidden="1"/>
    <col min="14107" max="14107" width="7.140625" style="44" hidden="1"/>
    <col min="14108" max="14108" width="8" style="44" hidden="1"/>
    <col min="14109" max="14109" width="5.85546875" style="44" hidden="1"/>
    <col min="14110" max="14110" width="10.42578125" style="44" hidden="1"/>
    <col min="14111" max="14111" width="24.5703125" style="44" hidden="1"/>
    <col min="14112" max="14112" width="26.5703125" style="44" hidden="1"/>
    <col min="14113" max="14113" width="14.140625" style="44" hidden="1"/>
    <col min="14114" max="14114" width="16" style="44" hidden="1"/>
    <col min="14115" max="14118" width="11.42578125" style="44" hidden="1"/>
    <col min="14119" max="14119" width="13.7109375" style="44" hidden="1"/>
    <col min="14120" max="14120" width="15.42578125" style="44" hidden="1"/>
    <col min="14121" max="14337" width="11.42578125" style="44" hidden="1"/>
    <col min="14338" max="14338" width="2.85546875" style="44" hidden="1"/>
    <col min="14339" max="14339" width="27.42578125" style="44" hidden="1"/>
    <col min="14340" max="14340" width="6.5703125" style="44" hidden="1"/>
    <col min="14341" max="14341" width="9.28515625" style="44" hidden="1"/>
    <col min="14342" max="14342" width="8" style="44" hidden="1"/>
    <col min="14343" max="14343" width="12.140625" style="44" hidden="1"/>
    <col min="14344" max="14344" width="11" style="44" hidden="1"/>
    <col min="14345" max="14345" width="23.42578125" style="44" hidden="1"/>
    <col min="14346" max="14346" width="12.5703125" style="44" hidden="1"/>
    <col min="14347" max="14347" width="12.7109375" style="44" hidden="1"/>
    <col min="14348" max="14348" width="12.5703125" style="44" hidden="1"/>
    <col min="14349" max="14349" width="12.7109375" style="44" hidden="1"/>
    <col min="14350" max="14350" width="10" style="44" hidden="1"/>
    <col min="14351" max="14351" width="23.28515625" style="44" hidden="1"/>
    <col min="14352" max="14352" width="11.85546875" style="44" hidden="1"/>
    <col min="14353" max="14353" width="9.7109375" style="44" hidden="1"/>
    <col min="14354" max="14354" width="7" style="44" hidden="1"/>
    <col min="14355" max="14356" width="18.7109375" style="44" hidden="1"/>
    <col min="14357" max="14362" width="11.42578125" style="44" hidden="1"/>
    <col min="14363" max="14363" width="7.140625" style="44" hidden="1"/>
    <col min="14364" max="14364" width="8" style="44" hidden="1"/>
    <col min="14365" max="14365" width="5.85546875" style="44" hidden="1"/>
    <col min="14366" max="14366" width="10.42578125" style="44" hidden="1"/>
    <col min="14367" max="14367" width="24.5703125" style="44" hidden="1"/>
    <col min="14368" max="14368" width="26.5703125" style="44" hidden="1"/>
    <col min="14369" max="14369" width="14.140625" style="44" hidden="1"/>
    <col min="14370" max="14370" width="16" style="44" hidden="1"/>
    <col min="14371" max="14374" width="11.42578125" style="44" hidden="1"/>
    <col min="14375" max="14375" width="13.7109375" style="44" hidden="1"/>
    <col min="14376" max="14376" width="15.42578125" style="44" hidden="1"/>
    <col min="14377" max="14593" width="11.42578125" style="44" hidden="1"/>
    <col min="14594" max="14594" width="2.85546875" style="44" hidden="1"/>
    <col min="14595" max="14595" width="27.42578125" style="44" hidden="1"/>
    <col min="14596" max="14596" width="6.5703125" style="44" hidden="1"/>
    <col min="14597" max="14597" width="9.28515625" style="44" hidden="1"/>
    <col min="14598" max="14598" width="8" style="44" hidden="1"/>
    <col min="14599" max="14599" width="12.140625" style="44" hidden="1"/>
    <col min="14600" max="14600" width="11" style="44" hidden="1"/>
    <col min="14601" max="14601" width="23.42578125" style="44" hidden="1"/>
    <col min="14602" max="14602" width="12.5703125" style="44" hidden="1"/>
    <col min="14603" max="14603" width="12.7109375" style="44" hidden="1"/>
    <col min="14604" max="14604" width="12.5703125" style="44" hidden="1"/>
    <col min="14605" max="14605" width="12.7109375" style="44" hidden="1"/>
    <col min="14606" max="14606" width="10" style="44" hidden="1"/>
    <col min="14607" max="14607" width="23.28515625" style="44" hidden="1"/>
    <col min="14608" max="14608" width="11.85546875" style="44" hidden="1"/>
    <col min="14609" max="14609" width="9.7109375" style="44" hidden="1"/>
    <col min="14610" max="14610" width="7" style="44" hidden="1"/>
    <col min="14611" max="14612" width="18.7109375" style="44" hidden="1"/>
    <col min="14613" max="14618" width="11.42578125" style="44" hidden="1"/>
    <col min="14619" max="14619" width="7.140625" style="44" hidden="1"/>
    <col min="14620" max="14620" width="8" style="44" hidden="1"/>
    <col min="14621" max="14621" width="5.85546875" style="44" hidden="1"/>
    <col min="14622" max="14622" width="10.42578125" style="44" hidden="1"/>
    <col min="14623" max="14623" width="24.5703125" style="44" hidden="1"/>
    <col min="14624" max="14624" width="26.5703125" style="44" hidden="1"/>
    <col min="14625" max="14625" width="14.140625" style="44" hidden="1"/>
    <col min="14626" max="14626" width="16" style="44" hidden="1"/>
    <col min="14627" max="14630" width="11.42578125" style="44" hidden="1"/>
    <col min="14631" max="14631" width="13.7109375" style="44" hidden="1"/>
    <col min="14632" max="14632" width="15.42578125" style="44" hidden="1"/>
    <col min="14633" max="14849" width="11.42578125" style="44" hidden="1"/>
    <col min="14850" max="14850" width="2.85546875" style="44" hidden="1"/>
    <col min="14851" max="14851" width="27.42578125" style="44" hidden="1"/>
    <col min="14852" max="14852" width="6.5703125" style="44" hidden="1"/>
    <col min="14853" max="14853" width="9.28515625" style="44" hidden="1"/>
    <col min="14854" max="14854" width="8" style="44" hidden="1"/>
    <col min="14855" max="14855" width="12.140625" style="44" hidden="1"/>
    <col min="14856" max="14856" width="11" style="44" hidden="1"/>
    <col min="14857" max="14857" width="23.42578125" style="44" hidden="1"/>
    <col min="14858" max="14858" width="12.5703125" style="44" hidden="1"/>
    <col min="14859" max="14859" width="12.7109375" style="44" hidden="1"/>
    <col min="14860" max="14860" width="12.5703125" style="44" hidden="1"/>
    <col min="14861" max="14861" width="12.7109375" style="44" hidden="1"/>
    <col min="14862" max="14862" width="10" style="44" hidden="1"/>
    <col min="14863" max="14863" width="23.28515625" style="44" hidden="1"/>
    <col min="14864" max="14864" width="11.85546875" style="44" hidden="1"/>
    <col min="14865" max="14865" width="9.7109375" style="44" hidden="1"/>
    <col min="14866" max="14866" width="7" style="44" hidden="1"/>
    <col min="14867" max="14868" width="18.7109375" style="44" hidden="1"/>
    <col min="14869" max="14874" width="11.42578125" style="44" hidden="1"/>
    <col min="14875" max="14875" width="7.140625" style="44" hidden="1"/>
    <col min="14876" max="14876" width="8" style="44" hidden="1"/>
    <col min="14877" max="14877" width="5.85546875" style="44" hidden="1"/>
    <col min="14878" max="14878" width="10.42578125" style="44" hidden="1"/>
    <col min="14879" max="14879" width="24.5703125" style="44" hidden="1"/>
    <col min="14880" max="14880" width="26.5703125" style="44" hidden="1"/>
    <col min="14881" max="14881" width="14.140625" style="44" hidden="1"/>
    <col min="14882" max="14882" width="16" style="44" hidden="1"/>
    <col min="14883" max="14886" width="11.42578125" style="44" hidden="1"/>
    <col min="14887" max="14887" width="13.7109375" style="44" hidden="1"/>
    <col min="14888" max="14888" width="15.42578125" style="44" hidden="1"/>
    <col min="14889" max="15105" width="11.42578125" style="44" hidden="1"/>
    <col min="15106" max="15106" width="2.85546875" style="44" hidden="1"/>
    <col min="15107" max="15107" width="27.42578125" style="44" hidden="1"/>
    <col min="15108" max="15108" width="6.5703125" style="44" hidden="1"/>
    <col min="15109" max="15109" width="9.28515625" style="44" hidden="1"/>
    <col min="15110" max="15110" width="8" style="44" hidden="1"/>
    <col min="15111" max="15111" width="12.140625" style="44" hidden="1"/>
    <col min="15112" max="15112" width="11" style="44" hidden="1"/>
    <col min="15113" max="15113" width="23.42578125" style="44" hidden="1"/>
    <col min="15114" max="15114" width="12.5703125" style="44" hidden="1"/>
    <col min="15115" max="15115" width="12.7109375" style="44" hidden="1"/>
    <col min="15116" max="15116" width="12.5703125" style="44" hidden="1"/>
    <col min="15117" max="15117" width="12.7109375" style="44" hidden="1"/>
    <col min="15118" max="15118" width="10" style="44" hidden="1"/>
    <col min="15119" max="15119" width="23.28515625" style="44" hidden="1"/>
    <col min="15120" max="15120" width="11.85546875" style="44" hidden="1"/>
    <col min="15121" max="15121" width="9.7109375" style="44" hidden="1"/>
    <col min="15122" max="15122" width="7" style="44" hidden="1"/>
    <col min="15123" max="15124" width="18.7109375" style="44" hidden="1"/>
    <col min="15125" max="15130" width="11.42578125" style="44" hidden="1"/>
    <col min="15131" max="15131" width="7.140625" style="44" hidden="1"/>
    <col min="15132" max="15132" width="8" style="44" hidden="1"/>
    <col min="15133" max="15133" width="5.85546875" style="44" hidden="1"/>
    <col min="15134" max="15134" width="10.42578125" style="44" hidden="1"/>
    <col min="15135" max="15135" width="24.5703125" style="44" hidden="1"/>
    <col min="15136" max="15136" width="26.5703125" style="44" hidden="1"/>
    <col min="15137" max="15137" width="14.140625" style="44" hidden="1"/>
    <col min="15138" max="15138" width="16" style="44" hidden="1"/>
    <col min="15139" max="15142" width="11.42578125" style="44" hidden="1"/>
    <col min="15143" max="15143" width="13.7109375" style="44" hidden="1"/>
    <col min="15144" max="15144" width="15.42578125" style="44" hidden="1"/>
    <col min="15145" max="15361" width="11.42578125" style="44" hidden="1"/>
    <col min="15362" max="15362" width="2.85546875" style="44" hidden="1"/>
    <col min="15363" max="15363" width="27.42578125" style="44" hidden="1"/>
    <col min="15364" max="15364" width="6.5703125" style="44" hidden="1"/>
    <col min="15365" max="15365" width="9.28515625" style="44" hidden="1"/>
    <col min="15366" max="15366" width="8" style="44" hidden="1"/>
    <col min="15367" max="15367" width="12.140625" style="44" hidden="1"/>
    <col min="15368" max="15368" width="11" style="44" hidden="1"/>
    <col min="15369" max="15369" width="23.42578125" style="44" hidden="1"/>
    <col min="15370" max="15370" width="12.5703125" style="44" hidden="1"/>
    <col min="15371" max="15371" width="12.7109375" style="44" hidden="1"/>
    <col min="15372" max="15372" width="12.5703125" style="44" hidden="1"/>
    <col min="15373" max="15373" width="12.7109375" style="44" hidden="1"/>
    <col min="15374" max="15374" width="10" style="44" hidden="1"/>
    <col min="15375" max="15375" width="23.28515625" style="44" hidden="1"/>
    <col min="15376" max="15376" width="11.85546875" style="44" hidden="1"/>
    <col min="15377" max="15377" width="9.7109375" style="44" hidden="1"/>
    <col min="15378" max="15378" width="7" style="44" hidden="1"/>
    <col min="15379" max="15380" width="18.7109375" style="44" hidden="1"/>
    <col min="15381" max="15386" width="11.42578125" style="44" hidden="1"/>
    <col min="15387" max="15387" width="7.140625" style="44" hidden="1"/>
    <col min="15388" max="15388" width="8" style="44" hidden="1"/>
    <col min="15389" max="15389" width="5.85546875" style="44" hidden="1"/>
    <col min="15390" max="15390" width="10.42578125" style="44" hidden="1"/>
    <col min="15391" max="15391" width="24.5703125" style="44" hidden="1"/>
    <col min="15392" max="15392" width="26.5703125" style="44" hidden="1"/>
    <col min="15393" max="15393" width="14.140625" style="44" hidden="1"/>
    <col min="15394" max="15394" width="16" style="44" hidden="1"/>
    <col min="15395" max="15398" width="11.42578125" style="44" hidden="1"/>
    <col min="15399" max="15399" width="13.7109375" style="44" hidden="1"/>
    <col min="15400" max="15400" width="15.42578125" style="44" hidden="1"/>
    <col min="15401" max="15617" width="11.42578125" style="44" hidden="1"/>
    <col min="15618" max="15618" width="2.85546875" style="44" hidden="1"/>
    <col min="15619" max="15619" width="27.42578125" style="44" hidden="1"/>
    <col min="15620" max="15620" width="6.5703125" style="44" hidden="1"/>
    <col min="15621" max="15621" width="9.28515625" style="44" hidden="1"/>
    <col min="15622" max="15622" width="8" style="44" hidden="1"/>
    <col min="15623" max="15623" width="12.140625" style="44" hidden="1"/>
    <col min="15624" max="15624" width="11" style="44" hidden="1"/>
    <col min="15625" max="15625" width="23.42578125" style="44" hidden="1"/>
    <col min="15626" max="15626" width="12.5703125" style="44" hidden="1"/>
    <col min="15627" max="15627" width="12.7109375" style="44" hidden="1"/>
    <col min="15628" max="15628" width="12.5703125" style="44" hidden="1"/>
    <col min="15629" max="15629" width="12.7109375" style="44" hidden="1"/>
    <col min="15630" max="15630" width="10" style="44" hidden="1"/>
    <col min="15631" max="15631" width="23.28515625" style="44" hidden="1"/>
    <col min="15632" max="15632" width="11.85546875" style="44" hidden="1"/>
    <col min="15633" max="15633" width="9.7109375" style="44" hidden="1"/>
    <col min="15634" max="15634" width="7" style="44" hidden="1"/>
    <col min="15635" max="15636" width="18.7109375" style="44" hidden="1"/>
    <col min="15637" max="15642" width="11.42578125" style="44" hidden="1"/>
    <col min="15643" max="15643" width="7.140625" style="44" hidden="1"/>
    <col min="15644" max="15644" width="8" style="44" hidden="1"/>
    <col min="15645" max="15645" width="5.85546875" style="44" hidden="1"/>
    <col min="15646" max="15646" width="10.42578125" style="44" hidden="1"/>
    <col min="15647" max="15647" width="24.5703125" style="44" hidden="1"/>
    <col min="15648" max="15648" width="26.5703125" style="44" hidden="1"/>
    <col min="15649" max="15649" width="14.140625" style="44" hidden="1"/>
    <col min="15650" max="15650" width="16" style="44" hidden="1"/>
    <col min="15651" max="15654" width="11.42578125" style="44" hidden="1"/>
    <col min="15655" max="15655" width="13.7109375" style="44" hidden="1"/>
    <col min="15656" max="15656" width="15.42578125" style="44" hidden="1"/>
    <col min="15657" max="15873" width="11.42578125" style="44" hidden="1"/>
    <col min="15874" max="15874" width="2.85546875" style="44" hidden="1"/>
    <col min="15875" max="15875" width="27.42578125" style="44" hidden="1"/>
    <col min="15876" max="15876" width="6.5703125" style="44" hidden="1"/>
    <col min="15877" max="15877" width="9.28515625" style="44" hidden="1"/>
    <col min="15878" max="15878" width="8" style="44" hidden="1"/>
    <col min="15879" max="15879" width="12.140625" style="44" hidden="1"/>
    <col min="15880" max="15880" width="11" style="44" hidden="1"/>
    <col min="15881" max="15881" width="23.42578125" style="44" hidden="1"/>
    <col min="15882" max="15882" width="12.5703125" style="44" hidden="1"/>
    <col min="15883" max="15883" width="12.7109375" style="44" hidden="1"/>
    <col min="15884" max="15884" width="12.5703125" style="44" hidden="1"/>
    <col min="15885" max="15885" width="12.7109375" style="44" hidden="1"/>
    <col min="15886" max="15886" width="10" style="44" hidden="1"/>
    <col min="15887" max="15887" width="23.28515625" style="44" hidden="1"/>
    <col min="15888" max="15888" width="11.85546875" style="44" hidden="1"/>
    <col min="15889" max="15889" width="9.7109375" style="44" hidden="1"/>
    <col min="15890" max="15890" width="7" style="44" hidden="1"/>
    <col min="15891" max="15892" width="18.7109375" style="44" hidden="1"/>
    <col min="15893" max="15898" width="11.42578125" style="44" hidden="1"/>
    <col min="15899" max="15899" width="7.140625" style="44" hidden="1"/>
    <col min="15900" max="15900" width="8" style="44" hidden="1"/>
    <col min="15901" max="15901" width="5.85546875" style="44" hidden="1"/>
    <col min="15902" max="15902" width="10.42578125" style="44" hidden="1"/>
    <col min="15903" max="15903" width="24.5703125" style="44" hidden="1"/>
    <col min="15904" max="15904" width="26.5703125" style="44" hidden="1"/>
    <col min="15905" max="15905" width="14.140625" style="44" hidden="1"/>
    <col min="15906" max="15906" width="16" style="44" hidden="1"/>
    <col min="15907" max="15910" width="11.42578125" style="44" hidden="1"/>
    <col min="15911" max="15911" width="13.7109375" style="44" hidden="1"/>
    <col min="15912" max="15912" width="15.42578125" style="44" hidden="1"/>
    <col min="15913" max="16129" width="11.42578125" style="44" hidden="1"/>
    <col min="16130" max="16130" width="2.85546875" style="44" hidden="1"/>
    <col min="16131" max="16131" width="27.42578125" style="44" hidden="1"/>
    <col min="16132" max="16132" width="6.5703125" style="44" hidden="1"/>
    <col min="16133" max="16133" width="9.28515625" style="44" hidden="1"/>
    <col min="16134" max="16134" width="8" style="44" hidden="1"/>
    <col min="16135" max="16135" width="12.140625" style="44" hidden="1"/>
    <col min="16136" max="16136" width="11" style="44" hidden="1"/>
    <col min="16137" max="16137" width="23.42578125" style="44" hidden="1"/>
    <col min="16138" max="16138" width="12.5703125" style="44" hidden="1"/>
    <col min="16139" max="16139" width="12.7109375" style="44" hidden="1"/>
    <col min="16140" max="16140" width="12.5703125" style="44" hidden="1"/>
    <col min="16141" max="16141" width="12.7109375" style="44" hidden="1"/>
    <col min="16142" max="16142" width="10" style="44" hidden="1"/>
    <col min="16143" max="16143" width="23.28515625" style="44" hidden="1"/>
    <col min="16144" max="16144" width="11.85546875" style="44" hidden="1"/>
    <col min="16145" max="16145" width="9.7109375" style="44" hidden="1"/>
    <col min="16146" max="16146" width="7" style="44" hidden="1"/>
    <col min="16147" max="16148" width="18.7109375" style="44" hidden="1"/>
    <col min="16149" max="16154" width="11.42578125" style="44" hidden="1"/>
    <col min="16155" max="16155" width="7.140625" style="44" hidden="1"/>
    <col min="16156" max="16156" width="8" style="44" hidden="1"/>
    <col min="16157" max="16157" width="5.85546875" style="44" hidden="1"/>
    <col min="16158" max="16158" width="10.42578125" style="44" hidden="1"/>
    <col min="16159" max="16159" width="24.5703125" style="44" hidden="1"/>
    <col min="16160" max="16160" width="26.5703125" style="44" hidden="1"/>
    <col min="16161" max="16161" width="14.140625" style="44" hidden="1"/>
    <col min="16162" max="16162" width="16" style="44" hidden="1"/>
    <col min="16163" max="16166" width="11.42578125" style="44" hidden="1"/>
    <col min="16167" max="16167" width="13.7109375" style="44" hidden="1"/>
    <col min="16168" max="16174" width="15.42578125" style="44" hidden="1"/>
    <col min="16175" max="16384" width="11.42578125" style="44" hidden="1"/>
  </cols>
  <sheetData>
    <row r="1" spans="2:22" x14ac:dyDescent="0.2">
      <c r="B1" s="373"/>
      <c r="C1" s="373"/>
      <c r="D1" s="373"/>
      <c r="E1" s="373"/>
      <c r="F1" s="373"/>
      <c r="G1" s="373"/>
      <c r="H1" s="373"/>
      <c r="I1" s="373"/>
      <c r="J1" s="373"/>
      <c r="K1" s="373"/>
      <c r="L1" s="373"/>
      <c r="M1" s="373"/>
      <c r="N1" s="373"/>
      <c r="O1" s="373"/>
      <c r="P1" s="373"/>
      <c r="Q1" s="373"/>
      <c r="R1" s="373"/>
      <c r="S1" s="172"/>
    </row>
    <row r="2" spans="2:22" ht="18.75" thickBot="1" x14ac:dyDescent="0.3">
      <c r="B2" s="504" t="s">
        <v>582</v>
      </c>
      <c r="C2" s="504"/>
      <c r="D2" s="504"/>
      <c r="E2" s="504"/>
      <c r="F2" s="504"/>
      <c r="G2" s="373"/>
      <c r="H2" s="373"/>
      <c r="I2" s="373"/>
      <c r="J2" s="373"/>
      <c r="K2" s="373"/>
      <c r="L2" s="373"/>
      <c r="M2" s="373"/>
      <c r="N2" s="373"/>
      <c r="O2" s="373"/>
      <c r="P2" s="373"/>
      <c r="Q2" s="373"/>
      <c r="R2" s="373"/>
      <c r="S2" s="172"/>
      <c r="U2" s="261" t="s">
        <v>619</v>
      </c>
    </row>
    <row r="3" spans="2:22" ht="15" x14ac:dyDescent="0.25">
      <c r="B3" s="140" t="s">
        <v>526</v>
      </c>
      <c r="C3" s="505">
        <v>20150381</v>
      </c>
      <c r="D3" s="505"/>
      <c r="E3" s="505"/>
      <c r="F3" s="506"/>
      <c r="G3" s="373"/>
      <c r="H3" s="480" t="s">
        <v>580</v>
      </c>
      <c r="I3" s="481"/>
      <c r="J3" s="481"/>
      <c r="K3" s="481"/>
      <c r="L3" s="482"/>
      <c r="M3" s="373"/>
      <c r="N3" s="373"/>
      <c r="O3" s="373"/>
      <c r="P3" s="373"/>
      <c r="Q3" s="373"/>
      <c r="R3" s="373"/>
      <c r="S3" s="172"/>
      <c r="T3" s="260" t="s">
        <v>616</v>
      </c>
      <c r="U3" s="261" t="str">
        <f>IF(ISNUMBER(SEARCH("Skynet",B25&amp;B26&amp;B27&amp;B28&amp;B37&amp;B38&amp;B40&amp;B41,1)),"2€",IF(C8="-","-","-"))</f>
        <v>-</v>
      </c>
    </row>
    <row r="4" spans="2:22" ht="15" x14ac:dyDescent="0.25">
      <c r="B4" s="141" t="s">
        <v>390</v>
      </c>
      <c r="C4" s="475" t="e">
        <f>VLOOKUP($C$3,SalesTracker!$B$9:$AM$1048576,2,0)</f>
        <v>#N/A</v>
      </c>
      <c r="D4" s="475"/>
      <c r="E4" s="475"/>
      <c r="F4" s="507"/>
      <c r="G4" s="373"/>
      <c r="H4" s="147" t="s">
        <v>571</v>
      </c>
      <c r="I4" s="218" t="e">
        <f>VLOOKUP($C$3,SalesTracker!$B$9:$AM$1048576,15,0)</f>
        <v>#N/A</v>
      </c>
      <c r="J4" s="216"/>
      <c r="K4" s="216"/>
      <c r="L4" s="217"/>
      <c r="M4" s="373"/>
      <c r="N4" s="373"/>
      <c r="O4" s="373"/>
      <c r="P4" s="373"/>
      <c r="Q4" s="373"/>
      <c r="R4" s="373"/>
      <c r="S4" s="172"/>
      <c r="T4" s="260" t="s">
        <v>617</v>
      </c>
      <c r="U4" s="261" t="str">
        <f>IF(ISNUMBER(SEARCH("Mobile",C6,1)),"1.99€","-")</f>
        <v>-</v>
      </c>
    </row>
    <row r="5" spans="2:22" ht="15" x14ac:dyDescent="0.25">
      <c r="B5" s="141" t="s">
        <v>407</v>
      </c>
      <c r="C5" s="475" t="e">
        <f>VLOOKUP($C$3,SalesTracker!$B$9:$AM$1048576,4,0)</f>
        <v>#N/A</v>
      </c>
      <c r="D5" s="475"/>
      <c r="E5" s="475"/>
      <c r="F5" s="507"/>
      <c r="G5" s="373"/>
      <c r="H5" s="147" t="s">
        <v>546</v>
      </c>
      <c r="I5" s="218" t="s">
        <v>545</v>
      </c>
      <c r="J5" s="214"/>
      <c r="K5" s="214"/>
      <c r="L5" s="215"/>
      <c r="M5" s="373"/>
      <c r="N5" s="373"/>
      <c r="O5" s="373"/>
      <c r="P5" s="373"/>
      <c r="Q5" s="373"/>
      <c r="R5" s="373"/>
      <c r="S5" s="172"/>
      <c r="T5" s="260" t="s">
        <v>528</v>
      </c>
      <c r="U5" s="261" t="e">
        <f>IF(ISNUMBER(SEARCH("Retargeting",H23&amp;H24&amp;H25&amp;H26&amp;H35&amp;H36&amp;H37&amp;H38,1)),"2.99€",C15)</f>
        <v>#N/A</v>
      </c>
    </row>
    <row r="6" spans="2:22" ht="15" x14ac:dyDescent="0.25">
      <c r="B6" s="141" t="s">
        <v>587</v>
      </c>
      <c r="C6" s="475" t="e">
        <f>C5&amp;"_"&amp;VLOOKUP($C$3,SalesTracker!$B$9:$AM$1048576,5,0)&amp;"_"&amp;VLOOKUP($C$3,SalesTracker!$B$9:$AM$1048576,9,0)&amp;"-"&amp;VLOOKUP($C$3,SalesTracker!$B$9:$AM$1048576,10,0)&amp;"_"&amp;C3</f>
        <v>#N/A</v>
      </c>
      <c r="D6" s="475"/>
      <c r="E6" s="475"/>
      <c r="F6" s="507"/>
      <c r="G6" s="373"/>
      <c r="H6" s="219" t="s">
        <v>578</v>
      </c>
      <c r="I6" s="206" t="s">
        <v>544</v>
      </c>
      <c r="J6" s="207" t="e">
        <f>VLOOKUP($C$3,SalesTracker!$B$9:$AM$1048576,17,0)</f>
        <v>#N/A</v>
      </c>
      <c r="K6" s="208" t="s">
        <v>543</v>
      </c>
      <c r="L6" s="207" t="e">
        <f>VLOOKUP($C$3,SalesTracker!$B$9:$AM$1048576,18,0)</f>
        <v>#N/A</v>
      </c>
      <c r="M6" s="372"/>
      <c r="N6" s="372"/>
      <c r="O6" s="372"/>
      <c r="P6" s="372"/>
      <c r="Q6" s="372"/>
      <c r="R6" s="373"/>
      <c r="S6" s="172"/>
      <c r="T6" s="260" t="s">
        <v>561</v>
      </c>
      <c r="U6" s="261" t="e">
        <f>IF(ISNUMBER(SEARCH("Interest",H23&amp;H24&amp;H25&amp;H26&amp;H35&amp;H36&amp;H37&amp;H38,1)),"1.25€",C15)</f>
        <v>#N/A</v>
      </c>
    </row>
    <row r="7" spans="2:22" ht="15" x14ac:dyDescent="0.25">
      <c r="B7" s="141" t="s">
        <v>416</v>
      </c>
      <c r="C7" s="470">
        <f ca="1">NOW()</f>
        <v>42634.598941203702</v>
      </c>
      <c r="D7" s="470"/>
      <c r="E7" s="470"/>
      <c r="F7" s="503"/>
      <c r="G7" s="48"/>
      <c r="H7" s="147" t="s">
        <v>461</v>
      </c>
      <c r="I7" s="488" t="e">
        <f>VLOOKUP($C$3,SalesTracker!$B$9:$AM$1048576,23,0)</f>
        <v>#N/A</v>
      </c>
      <c r="J7" s="489"/>
      <c r="K7" s="489"/>
      <c r="L7" s="490"/>
      <c r="M7" s="372"/>
      <c r="N7" s="372"/>
      <c r="O7" s="372"/>
      <c r="P7" s="372"/>
      <c r="Q7" s="372"/>
      <c r="R7" s="373"/>
      <c r="S7" s="172"/>
      <c r="T7" s="260" t="s">
        <v>562</v>
      </c>
      <c r="U7" s="261" t="e">
        <f>IF(ISNUMBER(SEARCH("Socio-demo",H23&amp;H24&amp;H25&amp;H26&amp;H35&amp;H36&amp;H37&amp;H38,1)),"1.25€",C15)</f>
        <v>#N/A</v>
      </c>
    </row>
    <row r="8" spans="2:22" ht="14.25" customHeight="1" x14ac:dyDescent="0.25">
      <c r="B8" s="221" t="s">
        <v>596</v>
      </c>
      <c r="C8" s="486" t="str">
        <f>IF(ISNUMBER(SEARCH("TV",C6,1)),"-","See Below")</f>
        <v>See Below</v>
      </c>
      <c r="D8" s="486"/>
      <c r="E8" s="486"/>
      <c r="F8" s="487"/>
      <c r="H8" s="147" t="s">
        <v>463</v>
      </c>
      <c r="I8" s="488" t="e">
        <f>VLOOKUP($C$3,SalesTracker!$B$9:$AM$1048576,24,0)</f>
        <v>#N/A</v>
      </c>
      <c r="J8" s="489"/>
      <c r="K8" s="489"/>
      <c r="L8" s="490"/>
      <c r="M8" s="372"/>
      <c r="N8" s="372"/>
      <c r="O8" s="372"/>
      <c r="P8" s="372"/>
      <c r="Q8" s="372"/>
      <c r="R8" s="373"/>
      <c r="S8" s="172"/>
      <c r="T8" s="260" t="s">
        <v>563</v>
      </c>
      <c r="U8" s="261" t="e">
        <f>IF(ISNUMBER(SEARCH("Context",H23&amp;H24&amp;H25&amp;H26&amp;H35&amp;H36&amp;H37&amp;H38,1)),"2.99€",C15)</f>
        <v>#N/A</v>
      </c>
      <c r="V8" s="261"/>
    </row>
    <row r="9" spans="2:22" ht="16.5" customHeight="1" x14ac:dyDescent="0.25">
      <c r="B9" s="75" t="s">
        <v>26</v>
      </c>
      <c r="C9" s="226" t="e">
        <f>VLOOKUP($C$3,SalesTracker!$B$9:$AM$1048576,6,0)</f>
        <v>#N/A</v>
      </c>
      <c r="D9" s="202"/>
      <c r="E9" s="202"/>
      <c r="F9" s="203"/>
      <c r="H9" s="148" t="s">
        <v>539</v>
      </c>
      <c r="I9" s="491" t="e">
        <f>VLOOKUP($C$3,SalesTracker!$B$9:$AR$1048576,26,0)</f>
        <v>#N/A</v>
      </c>
      <c r="J9" s="502"/>
      <c r="K9" s="491" t="e">
        <f>VLOOKUP($C$3,SalesTracker!$B$9:$AR$1048576,25,0)</f>
        <v>#N/A</v>
      </c>
      <c r="L9" s="492"/>
      <c r="M9" s="372"/>
      <c r="N9" s="372"/>
      <c r="O9" s="372"/>
      <c r="P9" s="372"/>
      <c r="Q9" s="372"/>
      <c r="R9" s="373"/>
      <c r="S9" s="172"/>
      <c r="T9" s="260" t="s">
        <v>557</v>
      </c>
      <c r="U9" s="261" t="e">
        <f>C15</f>
        <v>#N/A</v>
      </c>
    </row>
    <row r="10" spans="2:22" ht="15" x14ac:dyDescent="0.25">
      <c r="B10" s="75" t="s">
        <v>27</v>
      </c>
      <c r="C10" s="226" t="e">
        <f>VLOOKUP($C$3,SalesTracker!$B$9:$AM$1048576,7,0)</f>
        <v>#N/A</v>
      </c>
      <c r="D10" s="202"/>
      <c r="E10" s="202"/>
      <c r="F10" s="203"/>
      <c r="H10" s="147" t="s">
        <v>538</v>
      </c>
      <c r="I10" s="209" t="e">
        <f>VLOOKUP($C$3,SalesTracker!$B$9:$AR$1048576,37,0)</f>
        <v>#N/A</v>
      </c>
      <c r="J10" s="199"/>
      <c r="K10" s="199"/>
      <c r="L10" s="200"/>
      <c r="M10" s="372"/>
      <c r="N10" s="372"/>
      <c r="O10" s="372"/>
      <c r="P10" s="372"/>
      <c r="Q10" s="372"/>
      <c r="R10" s="373"/>
      <c r="S10" s="172"/>
      <c r="T10" s="44" t="s">
        <v>618</v>
      </c>
      <c r="U10" s="262">
        <v>1.25</v>
      </c>
      <c r="V10" s="259"/>
    </row>
    <row r="11" spans="2:22" ht="15" x14ac:dyDescent="0.25">
      <c r="B11" s="75" t="s">
        <v>581</v>
      </c>
      <c r="C11" s="212" t="e">
        <f>VLOOKUP($C$3,SalesTracker!$B$9:$AM$1048576,21,0)</f>
        <v>#N/A</v>
      </c>
      <c r="D11" s="202"/>
      <c r="E11" s="202"/>
      <c r="F11" s="203"/>
      <c r="G11" s="48"/>
      <c r="H11" s="220" t="s">
        <v>568</v>
      </c>
      <c r="I11" s="209" t="e">
        <f>"TRB_BE_ITRS_"&amp;VLOOKUP($C$3,SalesTracker!$B$9:$AM$1048576,29,0)</f>
        <v>#N/A</v>
      </c>
      <c r="J11" s="199"/>
      <c r="K11" s="199"/>
      <c r="L11" s="200"/>
      <c r="M11" s="373"/>
      <c r="N11" s="373"/>
      <c r="O11" s="373"/>
      <c r="P11" s="373"/>
      <c r="Q11" s="373"/>
      <c r="R11" s="373"/>
      <c r="S11" s="172"/>
    </row>
    <row r="12" spans="2:22" x14ac:dyDescent="0.2">
      <c r="B12" s="141" t="s">
        <v>426</v>
      </c>
      <c r="C12" s="374" t="e">
        <f>VLOOKUP($C$3,SalesTracker!$B$9:$AM$1048576,19,0)</f>
        <v>#N/A</v>
      </c>
      <c r="D12" s="375"/>
      <c r="E12" s="375"/>
      <c r="F12" s="376"/>
      <c r="G12" s="48"/>
      <c r="H12" s="198"/>
      <c r="I12" s="209" t="e">
        <f>"TRB_BE_ITRS_"&amp;VLOOKUP($C$3,SalesTracker!$B$9:$AM$1048576,30,0)</f>
        <v>#N/A</v>
      </c>
      <c r="J12" s="199"/>
      <c r="K12" s="199"/>
      <c r="L12" s="200"/>
      <c r="M12" s="373"/>
      <c r="N12" s="373"/>
      <c r="O12" s="373"/>
      <c r="P12" s="373"/>
      <c r="Q12" s="373"/>
      <c r="R12" s="373"/>
      <c r="S12" s="172"/>
    </row>
    <row r="13" spans="2:22" x14ac:dyDescent="0.2">
      <c r="B13" s="141" t="s">
        <v>579</v>
      </c>
      <c r="C13" s="201" t="e">
        <f>"CPM € "&amp;VLOOKUP($C$3,SalesTracker!$B$9:$AM$1048576,20,0)</f>
        <v>#N/A</v>
      </c>
      <c r="D13" s="375"/>
      <c r="E13" s="375"/>
      <c r="F13" s="376"/>
      <c r="G13" s="144"/>
      <c r="H13" s="198"/>
      <c r="I13" s="209" t="e">
        <f>"TRB_BE_ITRS_"&amp;VLOOKUP($C$3,SalesTracker!$B$9:$AM$1048576,31,0)</f>
        <v>#N/A</v>
      </c>
      <c r="J13" s="199"/>
      <c r="K13" s="199"/>
      <c r="L13" s="200"/>
      <c r="M13" s="145"/>
      <c r="N13" s="145"/>
      <c r="O13" s="145"/>
      <c r="P13" s="373"/>
      <c r="Q13" s="373"/>
      <c r="R13" s="373"/>
      <c r="S13" s="172"/>
    </row>
    <row r="14" spans="2:22" x14ac:dyDescent="0.2">
      <c r="B14" s="141" t="s">
        <v>615</v>
      </c>
      <c r="C14" s="201" t="str">
        <f>IF(ISNUMBER(SEARCH("Skynet",C8,1)),"2€",IF(C8="-","-","-"))</f>
        <v>-</v>
      </c>
      <c r="D14" s="375"/>
      <c r="E14" s="375"/>
      <c r="F14" s="376"/>
      <c r="G14" s="144"/>
      <c r="H14" s="198"/>
      <c r="I14" s="209" t="e">
        <f>"TRB_BE_ITRS_"&amp;VLOOKUP($C$3,SalesTracker!$B$9:$AM$1048576,32,0)</f>
        <v>#N/A</v>
      </c>
      <c r="J14" s="199"/>
      <c r="K14" s="199"/>
      <c r="L14" s="200"/>
      <c r="M14" s="145"/>
      <c r="N14" s="145"/>
      <c r="O14" s="145"/>
      <c r="P14" s="373"/>
      <c r="Q14" s="373"/>
      <c r="R14" s="373"/>
      <c r="S14" s="172"/>
    </row>
    <row r="15" spans="2:22" ht="15" x14ac:dyDescent="0.25">
      <c r="B15" s="141" t="s">
        <v>620</v>
      </c>
      <c r="C15" s="201" t="e">
        <f>IF(ISNUMBER(SEARCH("Display",C6,1)),"1.25€",IF(C6="Mobile","1.99","-"))</f>
        <v>#N/A</v>
      </c>
      <c r="D15" s="375"/>
      <c r="E15" s="375"/>
      <c r="F15" s="376"/>
      <c r="G15" s="146"/>
      <c r="H15" s="210" t="s">
        <v>528</v>
      </c>
      <c r="I15" s="227">
        <f>IFERROR(VLOOKUP($C$3,SalesTracker!$B$9:$AP$1048576,35,0),)</f>
        <v>0</v>
      </c>
      <c r="J15" s="199"/>
      <c r="K15" s="199"/>
      <c r="L15" s="200"/>
      <c r="M15" s="204"/>
      <c r="N15" s="204"/>
      <c r="O15" s="204"/>
      <c r="P15" s="373"/>
      <c r="Q15" s="373"/>
      <c r="R15" s="373"/>
      <c r="S15" s="172"/>
    </row>
    <row r="16" spans="2:22" ht="15" x14ac:dyDescent="0.25">
      <c r="B16" s="221" t="s">
        <v>622</v>
      </c>
      <c r="C16" s="377" t="str">
        <f>IF(ISNUMBER(SEARCH("Google",B24&amp;B25&amp;B26&amp;B35&amp;B36&amp;B37&amp;B38,1)),"10%","-")</f>
        <v>10%</v>
      </c>
      <c r="D16" s="375"/>
      <c r="E16" s="375"/>
      <c r="F16" s="376"/>
      <c r="G16" s="56"/>
      <c r="H16" s="211" t="s">
        <v>574</v>
      </c>
      <c r="I16" s="314">
        <f>IFERROR(VLOOKUP($C$3,SalesTracker!$B$9:$AP$1048576,36,0),)</f>
        <v>0</v>
      </c>
      <c r="J16" s="199"/>
      <c r="K16" s="199"/>
      <c r="L16" s="200"/>
      <c r="M16" s="204"/>
      <c r="N16" s="204"/>
      <c r="O16" s="204"/>
      <c r="P16" s="373"/>
      <c r="Q16" s="373"/>
      <c r="R16" s="373"/>
      <c r="S16" s="172"/>
    </row>
    <row r="17" spans="2:21" ht="15" x14ac:dyDescent="0.25">
      <c r="B17" s="221" t="s">
        <v>621</v>
      </c>
      <c r="C17" s="377" t="str">
        <f>IF(ISNUMBER(SEARCH("Context",H23&amp;H24&amp;H25&amp;H26&amp;H35&amp;H36&amp;H37&amp;H38,1)),"0.14 € CPM","-")</f>
        <v>-</v>
      </c>
      <c r="D17" s="375"/>
      <c r="E17" s="375"/>
      <c r="F17" s="376"/>
      <c r="G17" s="146"/>
      <c r="H17" s="149" t="s">
        <v>540</v>
      </c>
      <c r="I17" s="493" t="e">
        <f>VLOOKUP($C$3,SalesTracker!$B$9:$AR$1048576,38,0)</f>
        <v>#N/A</v>
      </c>
      <c r="J17" s="494"/>
      <c r="K17" s="494"/>
      <c r="L17" s="495"/>
      <c r="M17" s="204"/>
      <c r="N17" s="204"/>
      <c r="O17" s="204"/>
      <c r="P17" s="373"/>
      <c r="Q17" s="373"/>
      <c r="R17" s="373"/>
      <c r="S17" s="172"/>
      <c r="U17" s="44"/>
    </row>
    <row r="18" spans="2:21" ht="15" customHeight="1" x14ac:dyDescent="0.25">
      <c r="B18" s="141" t="s">
        <v>669</v>
      </c>
      <c r="C18" s="364" t="e">
        <f>C12*L6</f>
        <v>#N/A</v>
      </c>
      <c r="D18" s="375"/>
      <c r="E18" s="375"/>
      <c r="F18" s="376"/>
      <c r="G18" s="146"/>
      <c r="H18" s="150"/>
      <c r="I18" s="496"/>
      <c r="J18" s="497"/>
      <c r="K18" s="497"/>
      <c r="L18" s="498"/>
      <c r="M18" s="2"/>
      <c r="N18" s="2"/>
      <c r="O18" s="2"/>
      <c r="P18" s="373"/>
      <c r="Q18" s="373"/>
      <c r="R18" s="373"/>
      <c r="S18" s="172"/>
      <c r="U18" s="44"/>
    </row>
    <row r="19" spans="2:21" ht="12.75" customHeight="1" thickBot="1" x14ac:dyDescent="0.3">
      <c r="B19" s="363" t="s">
        <v>668</v>
      </c>
      <c r="C19" s="365" t="e">
        <f>C12*J6</f>
        <v>#N/A</v>
      </c>
      <c r="D19" s="142"/>
      <c r="E19" s="142"/>
      <c r="F19" s="143"/>
      <c r="G19" s="146"/>
      <c r="H19" s="151"/>
      <c r="I19" s="499"/>
      <c r="J19" s="500"/>
      <c r="K19" s="500"/>
      <c r="L19" s="501"/>
      <c r="M19" s="87"/>
      <c r="N19" s="87"/>
      <c r="O19" s="87"/>
      <c r="P19" s="205"/>
      <c r="U19" s="44"/>
    </row>
    <row r="20" spans="2:21" ht="15" x14ac:dyDescent="0.25">
      <c r="B20" s="260"/>
      <c r="G20" s="145"/>
      <c r="H20" s="76"/>
      <c r="I20" s="2"/>
      <c r="J20" s="2"/>
      <c r="K20" s="2"/>
      <c r="L20" s="86"/>
      <c r="M20" s="86"/>
      <c r="N20" s="86"/>
      <c r="O20" s="86"/>
      <c r="P20" s="205"/>
      <c r="U20" s="44"/>
    </row>
    <row r="21" spans="2:21" ht="13.5" thickBot="1" x14ac:dyDescent="0.25">
      <c r="B21" s="44" t="s">
        <v>586</v>
      </c>
      <c r="C21" s="373">
        <f>C3</f>
        <v>20150381</v>
      </c>
      <c r="E21" s="95" t="e">
        <f>C5&amp;"_"&amp;VLOOKUP($C$3,SalesTracker!$B$9:$AM$1048576,5,0)&amp;"_"&amp;I23&amp;"_"&amp;VLOOKUP($C$3,SalesTracker!$B$9:$AM$1048576,9,0)</f>
        <v>#N/A</v>
      </c>
      <c r="F21" s="479" t="str">
        <f>IF($I$16="No Conversions","-","Please link conversion to line ITEM")</f>
        <v>Please link conversion to line ITEM</v>
      </c>
      <c r="G21" s="479"/>
      <c r="H21" s="479"/>
      <c r="I21" s="49"/>
      <c r="K21" s="49"/>
      <c r="L21" s="373"/>
      <c r="M21" s="373"/>
      <c r="N21" s="373"/>
      <c r="O21" s="373"/>
      <c r="P21" s="373"/>
      <c r="Q21" s="373"/>
      <c r="R21" s="373"/>
      <c r="S21" s="172"/>
      <c r="U21" s="44"/>
    </row>
    <row r="22" spans="2:21" ht="26.25" thickBot="1" x14ac:dyDescent="0.25">
      <c r="B22" s="58" t="s">
        <v>623</v>
      </c>
      <c r="C22" s="421" t="s">
        <v>588</v>
      </c>
      <c r="D22" s="422"/>
      <c r="E22" s="423"/>
      <c r="F22" s="59" t="s">
        <v>469</v>
      </c>
      <c r="G22" s="59" t="s">
        <v>470</v>
      </c>
      <c r="H22" s="59" t="s">
        <v>386</v>
      </c>
      <c r="I22" s="59" t="s">
        <v>542</v>
      </c>
      <c r="J22" s="59" t="s">
        <v>374</v>
      </c>
      <c r="K22" s="59" t="s">
        <v>375</v>
      </c>
      <c r="L22" s="59" t="s">
        <v>541</v>
      </c>
      <c r="M22" s="60" t="s">
        <v>581</v>
      </c>
      <c r="N22" s="60" t="s">
        <v>537</v>
      </c>
      <c r="O22" s="60" t="s">
        <v>579</v>
      </c>
      <c r="P22" s="60" t="s">
        <v>535</v>
      </c>
      <c r="S22" s="44"/>
      <c r="U22" s="44"/>
    </row>
    <row r="23" spans="2:21" ht="15" customHeight="1" thickBot="1" x14ac:dyDescent="0.25">
      <c r="B23" s="152" t="s">
        <v>654</v>
      </c>
      <c r="C23" s="483" t="e">
        <f>IF(B23=FALSE,"-",C$5&amp;"_"&amp;VLOOKUP($C$3,SalesTracker!$B$9:$AM$1048576,5,0)&amp;"_"&amp;I$23&amp;"_"&amp;VLOOKUP($C$3,SalesTracker!$B$9:$AM$1048576,9,0)&amp;"-"&amp;VLOOKUP($C$3,SalesTracker!$B$9:$AM$1048576,10,0)&amp;"_"&amp;H$23&amp;"_"&amp;B23)</f>
        <v>#N/A</v>
      </c>
      <c r="D23" s="484"/>
      <c r="E23" s="485"/>
      <c r="F23" s="153" t="e">
        <f>VLOOKUP($C$3,SalesTracker!$B$9:$AM$1048576,6,0)</f>
        <v>#N/A</v>
      </c>
      <c r="G23" s="63" t="e">
        <f>VLOOKUP($C$3,SalesTracker!$B$9:$AM$1048576,7,0)</f>
        <v>#N/A</v>
      </c>
      <c r="H23" s="64" t="e">
        <f>IF(L$23&gt;0,VLOOKUP($C$3,SalesTracker!$B$9:$AM$1048576,11,0),FALSE)</f>
        <v>#N/A</v>
      </c>
      <c r="I23" s="159" t="s">
        <v>543</v>
      </c>
      <c r="J23" s="65" t="s">
        <v>398</v>
      </c>
      <c r="K23" s="64" t="s">
        <v>30</v>
      </c>
      <c r="L23" s="66" t="e">
        <f>C12*L6</f>
        <v>#N/A</v>
      </c>
      <c r="M23" s="90" t="e">
        <f>C11*L6</f>
        <v>#N/A</v>
      </c>
      <c r="N23" s="90" t="str">
        <f>IF(ISNUMBER(SEARCH("Direct Inventory",B23,1)),"-",IF($U$4="-",IFERROR(VLOOKUP(H23,T3:V10,2,),"-"),$U$4))</f>
        <v>-</v>
      </c>
      <c r="O23" s="90" t="e">
        <f>"CPM € "&amp;VLOOKUP($C$3,SalesTracker!$B$9:$AM$1048576,20,0)</f>
        <v>#N/A</v>
      </c>
      <c r="P23" s="154">
        <f>C3</f>
        <v>20150381</v>
      </c>
      <c r="S23" s="44"/>
      <c r="U23" s="44"/>
    </row>
    <row r="24" spans="2:21" ht="13.5" thickBot="1" x14ac:dyDescent="0.25">
      <c r="B24" s="152" t="s">
        <v>656</v>
      </c>
      <c r="C24" s="483" t="e">
        <f>IF(B24=FALSE,"-",C$5&amp;"_"&amp;VLOOKUP($C$3,SalesTracker!$B$9:$AM$1048576,5,0)&amp;"_"&amp;I$23&amp;"_"&amp;VLOOKUP($C$3,SalesTracker!$B$9:$AM$1048576,9,0)&amp;"-"&amp;VLOOKUP($C$3,SalesTracker!$B$9:$AM$1048576,10,0)&amp;"_"&amp;H$23&amp;"_"&amp;B24)</f>
        <v>#N/A</v>
      </c>
      <c r="D24" s="484"/>
      <c r="E24" s="485"/>
      <c r="F24" s="44" t="e">
        <f>"TRB_BE_ITRS_"&amp;VLOOKUP($C$3,SalesTracker!$B$9:$AM$1048576,29,0)</f>
        <v>#N/A</v>
      </c>
      <c r="H24" s="64" t="e">
        <f>IF(L$23&gt;0,VLOOKUP($C$3,SalesTracker!$B$9:$AM$1048576,12,0),FALSE)</f>
        <v>#N/A</v>
      </c>
      <c r="J24" s="65" t="s">
        <v>433</v>
      </c>
      <c r="K24" s="64"/>
      <c r="L24" s="66"/>
      <c r="M24" s="66"/>
      <c r="N24" s="90" t="str">
        <f>IF(ISNUMBER(SEARCH("Direct Inventory",B24,1)),"-",IF($U$4="-",IFERROR(VLOOKUP(H24,T3:V10,2,),"-"),$U$4))</f>
        <v>-</v>
      </c>
      <c r="O24" s="66"/>
      <c r="P24" s="90"/>
      <c r="S24" s="44"/>
      <c r="U24" s="44"/>
    </row>
    <row r="25" spans="2:21" ht="13.5" thickBot="1" x14ac:dyDescent="0.25">
      <c r="B25" s="152" t="s">
        <v>655</v>
      </c>
      <c r="C25" s="483" t="e">
        <f>IF(B25=FALSE,"-",C$5&amp;"_"&amp;VLOOKUP($C$3,SalesTracker!$B$9:$AM$1048576,5,0)&amp;"_"&amp;I$23&amp;"_"&amp;VLOOKUP($C$3,SalesTracker!$B$9:$AM$1048576,9,0)&amp;"-"&amp;VLOOKUP($C$3,SalesTracker!$B$9:$AM$1048576,10,0)&amp;"_"&amp;H$23&amp;"_"&amp;B25)</f>
        <v>#N/A</v>
      </c>
      <c r="D25" s="484"/>
      <c r="E25" s="485"/>
      <c r="F25" s="44" t="e">
        <f>"TRB_BE_ITRS_"&amp;VLOOKUP($C$3,SalesTracker!$B$9:$AM$1048576,30,0)</f>
        <v>#N/A</v>
      </c>
      <c r="H25" s="64" t="e">
        <f>IF(L$23&gt;0,VLOOKUP($C$3,SalesTracker!$B$9:$AM$1048576,13,0),FALSE)</f>
        <v>#N/A</v>
      </c>
      <c r="J25" s="65" t="s">
        <v>406</v>
      </c>
      <c r="K25" s="64"/>
      <c r="L25" s="66"/>
      <c r="M25" s="66"/>
      <c r="N25" s="90" t="str">
        <f>IF(ISNUMBER(SEARCH("Direct Inventory",B25,1)),"-",IF($U$4="-",IFERROR(VLOOKUP(H25,T3:V10,2,),"-"),$U$4))</f>
        <v>-</v>
      </c>
      <c r="O25" s="66"/>
      <c r="P25" s="90"/>
      <c r="S25" s="44"/>
      <c r="U25" s="44"/>
    </row>
    <row r="26" spans="2:21" ht="13.5" thickBot="1" x14ac:dyDescent="0.25">
      <c r="B26" s="152" t="s">
        <v>657</v>
      </c>
      <c r="C26" s="483" t="e">
        <f>IF(B26=FALSE,"-",C$5&amp;"_"&amp;VLOOKUP($C$3,SalesTracker!$B$9:$AM$1048576,5,0)&amp;"_"&amp;I$23&amp;"_"&amp;VLOOKUP($C$3,SalesTracker!$B$9:$AM$1048576,9,0)&amp;"-"&amp;VLOOKUP($C$3,SalesTracker!$B$9:$AM$1048576,10,0)&amp;"_"&amp;H$23&amp;"_"&amp;B26)</f>
        <v>#N/A</v>
      </c>
      <c r="D26" s="484"/>
      <c r="E26" s="485"/>
      <c r="F26" s="44" t="e">
        <f>"TRB_BE_ITRS_"&amp;VLOOKUP($C$3,SalesTracker!$B$9:$AM$1048576,31,0)</f>
        <v>#N/A</v>
      </c>
      <c r="H26" s="64" t="e">
        <f>IF(L$23&gt;0,VLOOKUP($C$3,SalesTracker!$B$9:$AM$1048576,14,0),FALSE)</f>
        <v>#N/A</v>
      </c>
      <c r="J26" s="65" t="s">
        <v>379</v>
      </c>
      <c r="K26" s="64"/>
      <c r="L26" s="66"/>
      <c r="M26" s="66"/>
      <c r="N26" s="90" t="str">
        <f>IF(ISNUMBER(SEARCH("Direct Inventory",B26,1)),"-",IF($U$4="-",IFERROR(VLOOKUP(H26,T3:V10,2,),"-"),$U$4))</f>
        <v>-</v>
      </c>
      <c r="O26" s="66"/>
      <c r="P26" s="90"/>
      <c r="S26" s="44"/>
      <c r="U26" s="44"/>
    </row>
    <row r="27" spans="2:21" ht="13.5" thickBot="1" x14ac:dyDescent="0.25">
      <c r="B27" s="152"/>
      <c r="C27" s="483" t="str">
        <f>IF(B27=FALSE,"-",C$5&amp;"_"&amp;VLOOKUP($C$3,SalesTracker!$B$9:$AM$1048576,5,0)&amp;"_"&amp;I$23&amp;"_"&amp;VLOOKUP($C$3,SalesTracker!$B$9:$AM$1048576,9,0)&amp;"-"&amp;VLOOKUP($C$3,SalesTracker!$B$9:$AM$1048576,10,0)&amp;"_"&amp;H23&amp;"_"&amp;B27)</f>
        <v>-</v>
      </c>
      <c r="D27" s="484"/>
      <c r="E27" s="485"/>
      <c r="F27" s="44" t="e">
        <f>"TRB_BE_ITRS_"&amp;VLOOKUP($C$3,SalesTracker!$B$9:$AM$1048576,32,0)</f>
        <v>#N/A</v>
      </c>
      <c r="H27" s="64"/>
      <c r="J27" s="65" t="s">
        <v>380</v>
      </c>
      <c r="K27" s="64"/>
      <c r="L27" s="66"/>
      <c r="M27" s="66"/>
      <c r="N27" s="90" t="str">
        <f>IF(ISNUMBER(SEARCH("pebble",B27,1)),"2€",IF(ISNUMBER(SEARCH("skynet",B27,1)),"2€",IF(ISNUMBER(SEARCH("Direct Inventory",B27,1)),"-",IF($U$4="-",IFERROR(VLOOKUP(H27,T4:V11,2,),"-"),$U$4))))</f>
        <v>-</v>
      </c>
      <c r="O27" s="66"/>
      <c r="P27" s="90"/>
      <c r="S27" s="44"/>
      <c r="U27" s="44"/>
    </row>
    <row r="28" spans="2:21" ht="13.5" thickBot="1" x14ac:dyDescent="0.25">
      <c r="B28" s="152"/>
      <c r="C28" s="483" t="str">
        <f>IF(B28=FALSE,"-",C$5&amp;"_"&amp;VLOOKUP($C$3,SalesTracker!$B$9:$AM$1048576,5,0)&amp;"_"&amp;I$23&amp;"_"&amp;VLOOKUP($C$3,SalesTracker!$B$9:$AM$1048576,9,0)&amp;"-"&amp;VLOOKUP($C$3,SalesTracker!$B$9:$AM$1048576,10,0)&amp;"_"&amp;H23&amp;"_"&amp;B28)</f>
        <v>-</v>
      </c>
      <c r="D28" s="484"/>
      <c r="E28" s="485"/>
      <c r="H28" s="64"/>
      <c r="J28" s="265"/>
      <c r="K28" s="205"/>
      <c r="L28" s="266"/>
      <c r="M28" s="266"/>
      <c r="N28" s="90" t="str">
        <f>IF(ISNUMBER(SEARCH("pebble",B28,1)),"2€",IF(ISNUMBER(SEARCH("skynet",B28,1)),"2€",IF(ISNUMBER(SEARCH("Direct Inventory",B28,1)),"-",IF($U$4="-",IFERROR(VLOOKUP(H28,T5:V12,2,),"-"),$U$4))))</f>
        <v>-</v>
      </c>
      <c r="O28" s="266"/>
      <c r="P28" s="267"/>
      <c r="S28" s="44"/>
      <c r="U28" s="44"/>
    </row>
    <row r="29" spans="2:21" x14ac:dyDescent="0.2">
      <c r="C29" s="264"/>
      <c r="D29" s="264"/>
      <c r="E29" s="264"/>
      <c r="J29" s="265"/>
      <c r="K29" s="205"/>
      <c r="L29" s="266"/>
      <c r="M29" s="266"/>
      <c r="N29" s="266"/>
      <c r="O29" s="266"/>
      <c r="P29" s="267"/>
      <c r="S29" s="44"/>
      <c r="U29" s="44"/>
    </row>
    <row r="30" spans="2:21" x14ac:dyDescent="0.2">
      <c r="C30" s="264"/>
      <c r="D30" s="264"/>
      <c r="E30" s="264"/>
      <c r="J30" s="265"/>
      <c r="K30" s="205"/>
      <c r="L30" s="266"/>
      <c r="M30" s="266"/>
      <c r="N30" s="266"/>
      <c r="O30" s="266"/>
      <c r="P30" s="267"/>
      <c r="S30" s="44"/>
      <c r="U30" s="44"/>
    </row>
    <row r="31" spans="2:21" x14ac:dyDescent="0.2">
      <c r="C31" s="264"/>
      <c r="D31" s="264"/>
      <c r="E31" s="264"/>
      <c r="J31" s="265"/>
      <c r="K31" s="205"/>
      <c r="L31" s="266"/>
      <c r="M31" s="266"/>
      <c r="N31" s="266"/>
      <c r="O31" s="266"/>
      <c r="P31" s="267"/>
      <c r="S31" s="44"/>
      <c r="U31" s="44"/>
    </row>
    <row r="32" spans="2:21" x14ac:dyDescent="0.2">
      <c r="S32" s="44"/>
      <c r="U32" s="44"/>
    </row>
    <row r="33" spans="2:21" ht="13.5" thickBot="1" x14ac:dyDescent="0.25">
      <c r="B33" s="44" t="s">
        <v>586</v>
      </c>
      <c r="C33" s="373">
        <f>C3</f>
        <v>20150381</v>
      </c>
      <c r="E33" s="95" t="e">
        <f>C5&amp;"_"&amp;VLOOKUP($C$3,SalesTracker!$B$9:$AM$1048576,5,0)&amp;"_"&amp;I35&amp;"_"&amp;VLOOKUP($C$3,SalesTracker!$B$9:$AM$1048576,9,0)</f>
        <v>#N/A</v>
      </c>
      <c r="F33" s="479" t="str">
        <f>IF($I$16="No Conversions","-","Please link conversion to line ITEM")</f>
        <v>Please link conversion to line ITEM</v>
      </c>
      <c r="G33" s="479"/>
      <c r="H33" s="479"/>
      <c r="I33" s="49"/>
      <c r="K33" s="49"/>
      <c r="L33" s="373"/>
      <c r="M33" s="373"/>
      <c r="N33" s="373"/>
      <c r="O33" s="373"/>
      <c r="S33" s="44"/>
      <c r="U33" s="44"/>
    </row>
    <row r="34" spans="2:21" ht="26.25" thickBot="1" x14ac:dyDescent="0.25">
      <c r="B34" s="58" t="s">
        <v>623</v>
      </c>
      <c r="C34" s="421" t="s">
        <v>588</v>
      </c>
      <c r="D34" s="422"/>
      <c r="E34" s="423"/>
      <c r="F34" s="59" t="s">
        <v>469</v>
      </c>
      <c r="G34" s="59" t="s">
        <v>470</v>
      </c>
      <c r="H34" s="59" t="s">
        <v>386</v>
      </c>
      <c r="I34" s="59" t="s">
        <v>542</v>
      </c>
      <c r="J34" s="59" t="s">
        <v>374</v>
      </c>
      <c r="K34" s="59" t="s">
        <v>375</v>
      </c>
      <c r="L34" s="59" t="s">
        <v>541</v>
      </c>
      <c r="M34" s="60" t="s">
        <v>581</v>
      </c>
      <c r="N34" s="60" t="s">
        <v>537</v>
      </c>
      <c r="O34" s="60" t="s">
        <v>579</v>
      </c>
      <c r="P34" s="60" t="s">
        <v>535</v>
      </c>
      <c r="S34" s="44"/>
      <c r="U34" s="44"/>
    </row>
    <row r="35" spans="2:21" ht="15" customHeight="1" thickBot="1" x14ac:dyDescent="0.25">
      <c r="B35" s="152" t="s">
        <v>654</v>
      </c>
      <c r="C35" s="483" t="e">
        <f>IF(H35=FALSE,"-",C$5&amp;"_"&amp;VLOOKUP($C$3,SalesTracker!$B$9:$AM$1048576,5,0)&amp;"_"&amp;I$35&amp;"_"&amp;VLOOKUP($C$3,SalesTracker!$B$9:$AM$1048576,9,0)&amp;"-"&amp;VLOOKUP($C$3,SalesTracker!$B$9:$AM$1048576,10,0)&amp;"_"&amp;H35&amp;"_"&amp;B35)</f>
        <v>#N/A</v>
      </c>
      <c r="D35" s="484"/>
      <c r="E35" s="485"/>
      <c r="F35" s="153" t="e">
        <f>VLOOKUP($C$3,SalesTracker!$B$9:$AM$1048576,6,0)</f>
        <v>#N/A</v>
      </c>
      <c r="G35" s="63" t="e">
        <f>VLOOKUP($C$3,SalesTracker!$B$9:$AM$1048576,7,0)</f>
        <v>#N/A</v>
      </c>
      <c r="H35" s="64" t="e">
        <f>IF(L$35&gt;0,VLOOKUP($C$3,SalesTracker!$B$9:$AM$1048576,11,0),FALSE)</f>
        <v>#N/A</v>
      </c>
      <c r="I35" s="159" t="s">
        <v>544</v>
      </c>
      <c r="J35" s="65" t="s">
        <v>398</v>
      </c>
      <c r="K35" s="64" t="s">
        <v>30</v>
      </c>
      <c r="L35" s="66" t="e">
        <f>C12*J6</f>
        <v>#N/A</v>
      </c>
      <c r="M35" s="90" t="e">
        <f>C11*J6</f>
        <v>#N/A</v>
      </c>
      <c r="N35" s="90" t="str">
        <f>IF(ISNUMBER(SEARCH("Direct Inventory",B35,1)),"-",IF($U$4="-",IFERROR(VLOOKUP(H35,T3:V10,2,),"-"),$U$4))</f>
        <v>-</v>
      </c>
      <c r="O35" s="90" t="e">
        <f>"CPM € "&amp;VLOOKUP($C$3,SalesTracker!$B$9:$AM$1048576,20,0)</f>
        <v>#N/A</v>
      </c>
      <c r="P35" s="154">
        <f>C3</f>
        <v>20150381</v>
      </c>
      <c r="R35" s="213"/>
      <c r="S35" s="44"/>
      <c r="U35" s="44"/>
    </row>
    <row r="36" spans="2:21" ht="13.5" thickBot="1" x14ac:dyDescent="0.25">
      <c r="B36" s="152" t="s">
        <v>656</v>
      </c>
      <c r="C36" s="483" t="e">
        <f>IF(B36=FALSE,"-",C$5&amp;"_"&amp;VLOOKUP($C$3,SalesTracker!$B$9:$AM$1048576,5,0)&amp;"_"&amp;I$35&amp;"_"&amp;VLOOKUP($C$3,SalesTracker!$B$9:$AM$1048576,9,0)&amp;"-"&amp;VLOOKUP($C$3,SalesTracker!$B$9:$AM$1048576,10,0)&amp;"_"&amp;H35&amp;"_"&amp;B36)</f>
        <v>#N/A</v>
      </c>
      <c r="D36" s="484"/>
      <c r="E36" s="485"/>
      <c r="F36" s="44" t="e">
        <f>"TRB_BE_ITRS_"&amp;VLOOKUP($C$3,SalesTracker!$B$9:$AM$1048576,29,0)</f>
        <v>#N/A</v>
      </c>
      <c r="H36" s="65" t="e">
        <f>IF(L$35&gt;0,VLOOKUP($C$3,SalesTracker!$B$9:$AM$1048576,12,0),FALSE)</f>
        <v>#N/A</v>
      </c>
      <c r="J36" s="65" t="s">
        <v>433</v>
      </c>
      <c r="K36" s="64"/>
      <c r="L36" s="66"/>
      <c r="M36" s="66"/>
      <c r="N36" s="90" t="str">
        <f>IF(ISNUMBER(SEARCH("Direct Inventory",B36,1)),"-",IF($U$4="-",IFERROR(VLOOKUP(H36,T3:V10,2,),"-"),$U$4))</f>
        <v>-</v>
      </c>
      <c r="O36" s="66"/>
      <c r="P36" s="90"/>
      <c r="S36" s="44"/>
      <c r="U36" s="44"/>
    </row>
    <row r="37" spans="2:21" ht="13.5" thickBot="1" x14ac:dyDescent="0.25">
      <c r="B37" s="152" t="s">
        <v>655</v>
      </c>
      <c r="C37" s="483" t="e">
        <f>IF(B37=FALSE,"-",C$5&amp;"_"&amp;VLOOKUP($C$3,SalesTracker!$B$9:$AM$1048576,5,0)&amp;"_"&amp;I$35&amp;"_"&amp;VLOOKUP($C$3,SalesTracker!$B$9:$AM$1048576,9,0)&amp;"-"&amp;VLOOKUP($C$3,SalesTracker!$B$9:$AM$1048576,10,0)&amp;"_"&amp;H35&amp;"_"&amp;B37)</f>
        <v>#N/A</v>
      </c>
      <c r="D37" s="484"/>
      <c r="E37" s="485"/>
      <c r="F37" s="44" t="e">
        <f>"TRB_BE_ITRS_"&amp;VLOOKUP($C$3,SalesTracker!$B$9:$AM$1048576,30,0)</f>
        <v>#N/A</v>
      </c>
      <c r="H37" s="64" t="e">
        <f>IF(L$35&gt;0,VLOOKUP($C$3,SalesTracker!$B$9:$AM$1048576,13,0),FALSE)</f>
        <v>#N/A</v>
      </c>
      <c r="J37" s="65" t="s">
        <v>406</v>
      </c>
      <c r="K37" s="64"/>
      <c r="L37" s="66"/>
      <c r="M37" s="66"/>
      <c r="N37" s="90" t="str">
        <f>IF(ISNUMBER(SEARCH("Direct Inventory",B37,1)),"-",IF($U$4="-",IFERROR(VLOOKUP(H37,T4:V11,2,),"-"),$U$4))</f>
        <v>-</v>
      </c>
      <c r="O37" s="66"/>
      <c r="P37" s="90"/>
      <c r="S37" s="44"/>
      <c r="U37" s="44"/>
    </row>
    <row r="38" spans="2:21" ht="13.5" thickBot="1" x14ac:dyDescent="0.25">
      <c r="B38" s="152" t="s">
        <v>657</v>
      </c>
      <c r="C38" s="483" t="e">
        <f>IF(B38=FALSE,"-",C$5&amp;"_"&amp;VLOOKUP($C$3,SalesTracker!$B$9:$AM$1048576,5,0)&amp;"_"&amp;I$35&amp;"_"&amp;VLOOKUP($C$3,SalesTracker!$B$9:$AM$1048576,9,0)&amp;"-"&amp;VLOOKUP($C$3,SalesTracker!$B$9:$AM$1048576,10,0)&amp;"_"&amp;H35&amp;"_"&amp;B38)</f>
        <v>#N/A</v>
      </c>
      <c r="D38" s="484"/>
      <c r="E38" s="485"/>
      <c r="F38" s="44" t="e">
        <f>"TRB_BE_ITRS_"&amp;VLOOKUP($C$3,SalesTracker!$B$9:$AM$1048576,31,0)</f>
        <v>#N/A</v>
      </c>
      <c r="H38" s="64" t="e">
        <f>IF(L$35&gt;0,VLOOKUP($C$3,SalesTracker!$B$9:$AM$1048576,14,0),FALSE)</f>
        <v>#N/A</v>
      </c>
      <c r="J38" s="65" t="s">
        <v>379</v>
      </c>
      <c r="K38" s="64"/>
      <c r="L38" s="66"/>
      <c r="M38" s="66"/>
      <c r="N38" s="90" t="str">
        <f>IF(ISNUMBER(SEARCH("Direct Inventory",B38,1)),"-",IF($U$4="-",IFERROR(VLOOKUP(H38,T5:V12,2,),"-"),$U$4))</f>
        <v>-</v>
      </c>
      <c r="O38" s="66"/>
      <c r="P38" s="90"/>
      <c r="S38" s="44"/>
      <c r="U38" s="44"/>
    </row>
    <row r="39" spans="2:21" ht="13.5" thickBot="1" x14ac:dyDescent="0.25">
      <c r="B39" s="152"/>
      <c r="C39" s="483" t="str">
        <f>IF(B39=FALSE,"-",C$5&amp;"_"&amp;VLOOKUP($C$3,SalesTracker!$B$9:$AM$1048576,5,0)&amp;"_"&amp;I$35&amp;"_"&amp;VLOOKUP($C$3,SalesTracker!$B$9:$AM$1048576,9,0)&amp;"-"&amp;VLOOKUP($C$3,SalesTracker!$B$9:$AM$1048576,10,0)&amp;"_"&amp;H35&amp;"_"&amp;B39)</f>
        <v>-</v>
      </c>
      <c r="D39" s="484"/>
      <c r="E39" s="485"/>
      <c r="F39" s="44" t="e">
        <f>"TRB_BE_ITRS_"&amp;VLOOKUP($C$3,SalesTracker!$B$9:$AM$1048576,32,0)</f>
        <v>#N/A</v>
      </c>
      <c r="H39" s="64"/>
      <c r="J39" s="65" t="s">
        <v>380</v>
      </c>
      <c r="K39" s="64"/>
      <c r="L39" s="66"/>
      <c r="M39" s="66"/>
      <c r="N39" s="90" t="str">
        <f>IF(ISNUMBER(SEARCH("Direct Inventory",B39,1)),"-",IF($U$4="-",IFERROR(VLOOKUP(H39,T6:V13,2,),"-"),$U$4))</f>
        <v>-</v>
      </c>
      <c r="O39" s="66"/>
      <c r="P39" s="90"/>
      <c r="S39" s="44"/>
      <c r="U39" s="44"/>
    </row>
    <row r="40" spans="2:21" ht="13.5" thickBot="1" x14ac:dyDescent="0.25">
      <c r="B40" s="152"/>
      <c r="C40" s="483" t="str">
        <f>IF(B40=FALSE,"-",C$5&amp;"_"&amp;VLOOKUP($C$3,SalesTracker!$B$9:$AM$1048576,5,0)&amp;"_"&amp;I$35&amp;"_"&amp;VLOOKUP($C$3,SalesTracker!$B$9:$AM$1048576,9,0)&amp;"-"&amp;VLOOKUP($C$3,SalesTracker!$B$9:$AM$1048576,10,0)&amp;"_"&amp;$H$35&amp;"_"&amp;B40)</f>
        <v>-</v>
      </c>
      <c r="D40" s="484"/>
      <c r="E40" s="485"/>
      <c r="H40" s="64"/>
      <c r="K40" s="64"/>
      <c r="L40" s="66"/>
      <c r="M40" s="66"/>
      <c r="N40" s="90" t="str">
        <f>IF(ISNUMBER(SEARCH("pebble",B40,1)),"2€",IF(ISNUMBER(SEARCH("skynet",B40,1)),"2€",IF(ISNUMBER(SEARCH("Direct Inventory",B40,1)),"-",IF($U$4="-",IFERROR(VLOOKUP(H40,T5:V12,2,),"-"),$U$4))))</f>
        <v>-</v>
      </c>
      <c r="O40" s="66"/>
      <c r="P40" s="90"/>
      <c r="S40" s="44"/>
      <c r="U40" s="44"/>
    </row>
    <row r="41" spans="2:21" ht="13.5" thickBot="1" x14ac:dyDescent="0.25">
      <c r="B41" s="152"/>
      <c r="C41" s="483" t="str">
        <f>IF(B41=FALSE,"-",C$5&amp;"_"&amp;VLOOKUP($C$3,SalesTracker!$B$9:$AM$1048576,5,0)&amp;"_"&amp;I$35&amp;"_"&amp;VLOOKUP($C$3,SalesTracker!$B$9:$AM$1048576,9,0)&amp;"-"&amp;VLOOKUP($C$3,SalesTracker!$B$9:$AM$1048576,10,0)&amp;"_"&amp;$H$35&amp;"_"&amp;B41)</f>
        <v>-</v>
      </c>
      <c r="D41" s="484"/>
      <c r="E41" s="485"/>
      <c r="H41" s="64"/>
      <c r="N41" s="90" t="str">
        <f>IF(ISNUMBER(SEARCH("pebble",B41,1)),"2€",IF(ISNUMBER(SEARCH("skynet",B41,1)),"2€",IF(ISNUMBER(SEARCH("Direct Inventory",B41,1)),"-",IF($U$4="-",IFERROR(VLOOKUP(H41,T6:V13,2,),"-"),$U$4))))</f>
        <v>-</v>
      </c>
      <c r="S41" s="44"/>
      <c r="U41" s="44"/>
    </row>
    <row r="42" spans="2:21" ht="15.75" customHeight="1" thickBot="1" x14ac:dyDescent="0.25">
      <c r="I42" s="160" t="s">
        <v>583</v>
      </c>
      <c r="J42" s="155"/>
      <c r="K42" s="156"/>
      <c r="L42" s="157" t="e">
        <f>L35+L23</f>
        <v>#N/A</v>
      </c>
      <c r="M42" s="158" t="e">
        <f>M35+M23</f>
        <v>#N/A</v>
      </c>
      <c r="N42" s="258"/>
      <c r="O42" s="258"/>
      <c r="S42" s="44"/>
      <c r="U42" s="44"/>
    </row>
    <row r="45" spans="2:21" x14ac:dyDescent="0.2">
      <c r="B45" s="131"/>
      <c r="U45" s="44"/>
    </row>
    <row r="46" spans="2:21" x14ac:dyDescent="0.2">
      <c r="B46" s="131"/>
      <c r="U46" s="44"/>
    </row>
    <row r="48" spans="2:21" x14ac:dyDescent="0.2">
      <c r="B48" s="131"/>
      <c r="U48" s="44"/>
    </row>
  </sheetData>
  <mergeCells count="30">
    <mergeCell ref="C41:E41"/>
    <mergeCell ref="C26:E26"/>
    <mergeCell ref="C27:E27"/>
    <mergeCell ref="C28:E28"/>
    <mergeCell ref="F33:H33"/>
    <mergeCell ref="C34:E34"/>
    <mergeCell ref="C35:E35"/>
    <mergeCell ref="C36:E36"/>
    <mergeCell ref="C37:E37"/>
    <mergeCell ref="C38:E38"/>
    <mergeCell ref="C39:E39"/>
    <mergeCell ref="C40:E40"/>
    <mergeCell ref="C25:E25"/>
    <mergeCell ref="C7:F7"/>
    <mergeCell ref="I7:L7"/>
    <mergeCell ref="C8:F8"/>
    <mergeCell ref="I8:L8"/>
    <mergeCell ref="I9:J9"/>
    <mergeCell ref="K9:L9"/>
    <mergeCell ref="I17:L19"/>
    <mergeCell ref="F21:H21"/>
    <mergeCell ref="C22:E22"/>
    <mergeCell ref="C23:E23"/>
    <mergeCell ref="C24:E24"/>
    <mergeCell ref="C6:F6"/>
    <mergeCell ref="B2:F2"/>
    <mergeCell ref="C3:F3"/>
    <mergeCell ref="H3:L3"/>
    <mergeCell ref="C4:F4"/>
    <mergeCell ref="C5:F5"/>
  </mergeCells>
  <conditionalFormatting sqref="I11:I14 F24:F27 F36:F39">
    <cfRule type="endsWith" dxfId="47" priority="10" operator="endsWith" text="_">
      <formula>RIGHT(F11,LEN("_"))="_"</formula>
    </cfRule>
  </conditionalFormatting>
  <conditionalFormatting sqref="C23:E28">
    <cfRule type="containsText" dxfId="46" priority="9" operator="containsText" text="_0">
      <formula>NOT(ISERROR(SEARCH("_0",C23)))</formula>
    </cfRule>
  </conditionalFormatting>
  <conditionalFormatting sqref="C35:E41">
    <cfRule type="containsText" dxfId="45" priority="8" operator="containsText" text="_0">
      <formula>NOT(ISERROR(SEARCH("_0",C35)))</formula>
    </cfRule>
  </conditionalFormatting>
  <conditionalFormatting sqref="H23:H26 H35:H39">
    <cfRule type="containsText" dxfId="44" priority="7" operator="containsText" text="FALSE">
      <formula>NOT(ISERROR(SEARCH("FALSE",H23)))</formula>
    </cfRule>
  </conditionalFormatting>
  <conditionalFormatting sqref="C16:C17">
    <cfRule type="cellIs" dxfId="43" priority="6" operator="notEqual">
      <formula>"-"</formula>
    </cfRule>
  </conditionalFormatting>
  <conditionalFormatting sqref="C14">
    <cfRule type="cellIs" dxfId="42" priority="5" operator="notEqual">
      <formula>"-"</formula>
    </cfRule>
  </conditionalFormatting>
  <conditionalFormatting sqref="F21">
    <cfRule type="cellIs" dxfId="41" priority="4" operator="notEqual">
      <formula>"-"</formula>
    </cfRule>
  </conditionalFormatting>
  <conditionalFormatting sqref="F33">
    <cfRule type="cellIs" dxfId="40" priority="3" operator="notEqual">
      <formula>"-"</formula>
    </cfRule>
  </conditionalFormatting>
  <conditionalFormatting sqref="H27:H28">
    <cfRule type="containsText" dxfId="39" priority="2" operator="containsText" text="FALSE">
      <formula>NOT(ISERROR(SEARCH("FALSE",H27)))</formula>
    </cfRule>
  </conditionalFormatting>
  <conditionalFormatting sqref="H40:H41">
    <cfRule type="containsText" dxfId="38" priority="1" operator="containsText" text="FALSE">
      <formula>NOT(ISERROR(SEARCH("FALSE",H40)))</formula>
    </cfRule>
  </conditionalFormatting>
  <dataValidations count="12">
    <dataValidation type="list" allowBlank="1" showInputMessage="1" showErrorMessage="1" sqref="WCD983084 JJ65576 TF65576 ADB65576 AMX65576 AWT65576 BGP65576 BQL65576 CAH65576 CKD65576 CTZ65576 DDV65576 DNR65576 DXN65576 EHJ65576 ERF65576 FBB65576 FKX65576 FUT65576 GEP65576 GOL65576 GYH65576 HID65576 HRZ65576 IBV65576 ILR65576 IVN65576 JFJ65576 JPF65576 JZB65576 KIX65576 KST65576 LCP65576 LML65576 LWH65576 MGD65576 MPZ65576 MZV65576 NJR65576 NTN65576 ODJ65576 ONF65576 OXB65576 PGX65576 PQT65576 QAP65576 QKL65576 QUH65576 RED65576 RNZ65576 RXV65576 SHR65576 SRN65576 TBJ65576 TLF65576 TVB65576 UEX65576 UOT65576 UYP65576 VIL65576 VSH65576 WCD65576 WLZ65576 WVV65576 JJ131112 TF131112 ADB131112 AMX131112 AWT131112 BGP131112 BQL131112 CAH131112 CKD131112 CTZ131112 DDV131112 DNR131112 DXN131112 EHJ131112 ERF131112 FBB131112 FKX131112 FUT131112 GEP131112 GOL131112 GYH131112 HID131112 HRZ131112 IBV131112 ILR131112 IVN131112 JFJ131112 JPF131112 JZB131112 KIX131112 KST131112 LCP131112 LML131112 LWH131112 MGD131112 MPZ131112 MZV131112 NJR131112 NTN131112 ODJ131112 ONF131112 OXB131112 PGX131112 PQT131112 QAP131112 QKL131112 QUH131112 RED131112 RNZ131112 RXV131112 SHR131112 SRN131112 TBJ131112 TLF131112 TVB131112 UEX131112 UOT131112 UYP131112 VIL131112 VSH131112 WCD131112 WLZ131112 WVV131112 JJ196648 TF196648 ADB196648 AMX196648 AWT196648 BGP196648 BQL196648 CAH196648 CKD196648 CTZ196648 DDV196648 DNR196648 DXN196648 EHJ196648 ERF196648 FBB196648 FKX196648 FUT196648 GEP196648 GOL196648 GYH196648 HID196648 HRZ196648 IBV196648 ILR196648 IVN196648 JFJ196648 JPF196648 JZB196648 KIX196648 KST196648 LCP196648 LML196648 LWH196648 MGD196648 MPZ196648 MZV196648 NJR196648 NTN196648 ODJ196648 ONF196648 OXB196648 PGX196648 PQT196648 QAP196648 QKL196648 QUH196648 RED196648 RNZ196648 RXV196648 SHR196648 SRN196648 TBJ196648 TLF196648 TVB196648 UEX196648 UOT196648 UYP196648 VIL196648 VSH196648 WCD196648 WLZ196648 WVV196648 JJ262184 TF262184 ADB262184 AMX262184 AWT262184 BGP262184 BQL262184 CAH262184 CKD262184 CTZ262184 DDV262184 DNR262184 DXN262184 EHJ262184 ERF262184 FBB262184 FKX262184 FUT262184 GEP262184 GOL262184 GYH262184 HID262184 HRZ262184 IBV262184 ILR262184 IVN262184 JFJ262184 JPF262184 JZB262184 KIX262184 KST262184 LCP262184 LML262184 LWH262184 MGD262184 MPZ262184 MZV262184 NJR262184 NTN262184 ODJ262184 ONF262184 OXB262184 PGX262184 PQT262184 QAP262184 QKL262184 QUH262184 RED262184 RNZ262184 RXV262184 SHR262184 SRN262184 TBJ262184 TLF262184 TVB262184 UEX262184 UOT262184 UYP262184 VIL262184 VSH262184 WCD262184 WLZ262184 WVV262184 JJ327720 TF327720 ADB327720 AMX327720 AWT327720 BGP327720 BQL327720 CAH327720 CKD327720 CTZ327720 DDV327720 DNR327720 DXN327720 EHJ327720 ERF327720 FBB327720 FKX327720 FUT327720 GEP327720 GOL327720 GYH327720 HID327720 HRZ327720 IBV327720 ILR327720 IVN327720 JFJ327720 JPF327720 JZB327720 KIX327720 KST327720 LCP327720 LML327720 LWH327720 MGD327720 MPZ327720 MZV327720 NJR327720 NTN327720 ODJ327720 ONF327720 OXB327720 PGX327720 PQT327720 QAP327720 QKL327720 QUH327720 RED327720 RNZ327720 RXV327720 SHR327720 SRN327720 TBJ327720 TLF327720 TVB327720 UEX327720 UOT327720 UYP327720 VIL327720 VSH327720 WCD327720 WLZ327720 WVV327720 JJ393256 TF393256 ADB393256 AMX393256 AWT393256 BGP393256 BQL393256 CAH393256 CKD393256 CTZ393256 DDV393256 DNR393256 DXN393256 EHJ393256 ERF393256 FBB393256 FKX393256 FUT393256 GEP393256 GOL393256 GYH393256 HID393256 HRZ393256 IBV393256 ILR393256 IVN393256 JFJ393256 JPF393256 JZB393256 KIX393256 KST393256 LCP393256 LML393256 LWH393256 MGD393256 MPZ393256 MZV393256 NJR393256 NTN393256 ODJ393256 ONF393256 OXB393256 PGX393256 PQT393256 QAP393256 QKL393256 QUH393256 RED393256 RNZ393256 RXV393256 SHR393256 SRN393256 TBJ393256 TLF393256 TVB393256 UEX393256 UOT393256 UYP393256 VIL393256 VSH393256 WCD393256 WLZ393256 WVV393256 JJ458792 TF458792 ADB458792 AMX458792 AWT458792 BGP458792 BQL458792 CAH458792 CKD458792 CTZ458792 DDV458792 DNR458792 DXN458792 EHJ458792 ERF458792 FBB458792 FKX458792 FUT458792 GEP458792 GOL458792 GYH458792 HID458792 HRZ458792 IBV458792 ILR458792 IVN458792 JFJ458792 JPF458792 JZB458792 KIX458792 KST458792 LCP458792 LML458792 LWH458792 MGD458792 MPZ458792 MZV458792 NJR458792 NTN458792 ODJ458792 ONF458792 OXB458792 PGX458792 PQT458792 QAP458792 QKL458792 QUH458792 RED458792 RNZ458792 RXV458792 SHR458792 SRN458792 TBJ458792 TLF458792 TVB458792 UEX458792 UOT458792 UYP458792 VIL458792 VSH458792 WCD458792 WLZ458792 WVV458792 JJ524328 TF524328 ADB524328 AMX524328 AWT524328 BGP524328 BQL524328 CAH524328 CKD524328 CTZ524328 DDV524328 DNR524328 DXN524328 EHJ524328 ERF524328 FBB524328 FKX524328 FUT524328 GEP524328 GOL524328 GYH524328 HID524328 HRZ524328 IBV524328 ILR524328 IVN524328 JFJ524328 JPF524328 JZB524328 KIX524328 KST524328 LCP524328 LML524328 LWH524328 MGD524328 MPZ524328 MZV524328 NJR524328 NTN524328 ODJ524328 ONF524328 OXB524328 PGX524328 PQT524328 QAP524328 QKL524328 QUH524328 RED524328 RNZ524328 RXV524328 SHR524328 SRN524328 TBJ524328 TLF524328 TVB524328 UEX524328 UOT524328 UYP524328 VIL524328 VSH524328 WCD524328 WLZ524328 WVV524328 JJ589864 TF589864 ADB589864 AMX589864 AWT589864 BGP589864 BQL589864 CAH589864 CKD589864 CTZ589864 DDV589864 DNR589864 DXN589864 EHJ589864 ERF589864 FBB589864 FKX589864 FUT589864 GEP589864 GOL589864 GYH589864 HID589864 HRZ589864 IBV589864 ILR589864 IVN589864 JFJ589864 JPF589864 JZB589864 KIX589864 KST589864 LCP589864 LML589864 LWH589864 MGD589864 MPZ589864 MZV589864 NJR589864 NTN589864 ODJ589864 ONF589864 OXB589864 PGX589864 PQT589864 QAP589864 QKL589864 QUH589864 RED589864 RNZ589864 RXV589864 SHR589864 SRN589864 TBJ589864 TLF589864 TVB589864 UEX589864 UOT589864 UYP589864 VIL589864 VSH589864 WCD589864 WLZ589864 WVV589864 JJ655400 TF655400 ADB655400 AMX655400 AWT655400 BGP655400 BQL655400 CAH655400 CKD655400 CTZ655400 DDV655400 DNR655400 DXN655400 EHJ655400 ERF655400 FBB655400 FKX655400 FUT655400 GEP655400 GOL655400 GYH655400 HID655400 HRZ655400 IBV655400 ILR655400 IVN655400 JFJ655400 JPF655400 JZB655400 KIX655400 KST655400 LCP655400 LML655400 LWH655400 MGD655400 MPZ655400 MZV655400 NJR655400 NTN655400 ODJ655400 ONF655400 OXB655400 PGX655400 PQT655400 QAP655400 QKL655400 QUH655400 RED655400 RNZ655400 RXV655400 SHR655400 SRN655400 TBJ655400 TLF655400 TVB655400 UEX655400 UOT655400 UYP655400 VIL655400 VSH655400 WCD655400 WLZ655400 WVV655400 JJ720936 TF720936 ADB720936 AMX720936 AWT720936 BGP720936 BQL720936 CAH720936 CKD720936 CTZ720936 DDV720936 DNR720936 DXN720936 EHJ720936 ERF720936 FBB720936 FKX720936 FUT720936 GEP720936 GOL720936 GYH720936 HID720936 HRZ720936 IBV720936 ILR720936 IVN720936 JFJ720936 JPF720936 JZB720936 KIX720936 KST720936 LCP720936 LML720936 LWH720936 MGD720936 MPZ720936 MZV720936 NJR720936 NTN720936 ODJ720936 ONF720936 OXB720936 PGX720936 PQT720936 QAP720936 QKL720936 QUH720936 RED720936 RNZ720936 RXV720936 SHR720936 SRN720936 TBJ720936 TLF720936 TVB720936 UEX720936 UOT720936 UYP720936 VIL720936 VSH720936 WCD720936 WLZ720936 WVV720936 JJ786472 TF786472 ADB786472 AMX786472 AWT786472 BGP786472 BQL786472 CAH786472 CKD786472 CTZ786472 DDV786472 DNR786472 DXN786472 EHJ786472 ERF786472 FBB786472 FKX786472 FUT786472 GEP786472 GOL786472 GYH786472 HID786472 HRZ786472 IBV786472 ILR786472 IVN786472 JFJ786472 JPF786472 JZB786472 KIX786472 KST786472 LCP786472 LML786472 LWH786472 MGD786472 MPZ786472 MZV786472 NJR786472 NTN786472 ODJ786472 ONF786472 OXB786472 PGX786472 PQT786472 QAP786472 QKL786472 QUH786472 RED786472 RNZ786472 RXV786472 SHR786472 SRN786472 TBJ786472 TLF786472 TVB786472 UEX786472 UOT786472 UYP786472 VIL786472 VSH786472 WCD786472 WLZ786472 WVV786472 JJ852008 TF852008 ADB852008 AMX852008 AWT852008 BGP852008 BQL852008 CAH852008 CKD852008 CTZ852008 DDV852008 DNR852008 DXN852008 EHJ852008 ERF852008 FBB852008 FKX852008 FUT852008 GEP852008 GOL852008 GYH852008 HID852008 HRZ852008 IBV852008 ILR852008 IVN852008 JFJ852008 JPF852008 JZB852008 KIX852008 KST852008 LCP852008 LML852008 LWH852008 MGD852008 MPZ852008 MZV852008 NJR852008 NTN852008 ODJ852008 ONF852008 OXB852008 PGX852008 PQT852008 QAP852008 QKL852008 QUH852008 RED852008 RNZ852008 RXV852008 SHR852008 SRN852008 TBJ852008 TLF852008 TVB852008 UEX852008 UOT852008 UYP852008 VIL852008 VSH852008 WCD852008 WLZ852008 WVV852008 JJ917544 TF917544 ADB917544 AMX917544 AWT917544 BGP917544 BQL917544 CAH917544 CKD917544 CTZ917544 DDV917544 DNR917544 DXN917544 EHJ917544 ERF917544 FBB917544 FKX917544 FUT917544 GEP917544 GOL917544 GYH917544 HID917544 HRZ917544 IBV917544 ILR917544 IVN917544 JFJ917544 JPF917544 JZB917544 KIX917544 KST917544 LCP917544 LML917544 LWH917544 MGD917544 MPZ917544 MZV917544 NJR917544 NTN917544 ODJ917544 ONF917544 OXB917544 PGX917544 PQT917544 QAP917544 QKL917544 QUH917544 RED917544 RNZ917544 RXV917544 SHR917544 SRN917544 TBJ917544 TLF917544 TVB917544 UEX917544 UOT917544 UYP917544 VIL917544 VSH917544 WCD917544 WLZ917544 WVV917544 JJ983080 TF983080 ADB983080 AMX983080 AWT983080 BGP983080 BQL983080 CAH983080 CKD983080 CTZ983080 DDV983080 DNR983080 DXN983080 EHJ983080 ERF983080 FBB983080 FKX983080 FUT983080 GEP983080 GOL983080 GYH983080 HID983080 HRZ983080 IBV983080 ILR983080 IVN983080 JFJ983080 JPF983080 JZB983080 KIX983080 KST983080 LCP983080 LML983080 LWH983080 MGD983080 MPZ983080 MZV983080 NJR983080 NTN983080 ODJ983080 ONF983080 OXB983080 PGX983080 PQT983080 QAP983080 QKL983080 QUH983080 RED983080 RNZ983080 RXV983080 SHR983080 SRN983080 TBJ983080 TLF983080 TVB983080 UEX983080 UOT983080 UYP983080 VIL983080 VSH983080 WCD983080 WLZ983080 WVV983080 WVV983084 JE35 TA35 ACW35 AMS35 AWO35 BGK35 BQG35 CAC35 CJY35 CTU35 DDQ35 DNM35 DXI35 EHE35 ERA35 FAW35 FKS35 FUO35 GEK35 GOG35 GYC35 HHY35 HRU35 IBQ35 ILM35 IVI35 JFE35 JPA35 JYW35 KIS35 KSO35 LCK35 LMG35 LWC35 MFY35 MPU35 MZQ35 NJM35 NTI35 ODE35 ONA35 OWW35 PGS35 PQO35 QAK35 QKG35 QUC35 RDY35 RNU35 RXQ35 SHM35 SRI35 TBE35 TLA35 TUW35 UES35 UOO35 UYK35 VIG35 VSC35 WBY35 WLU35 WVQ35 JJ65572 TF65572 ADB65572 AMX65572 AWT65572 BGP65572 BQL65572 CAH65572 CKD65572 CTZ65572 DDV65572 DNR65572 DXN65572 EHJ65572 ERF65572 FBB65572 FKX65572 FUT65572 GEP65572 GOL65572 GYH65572 HID65572 HRZ65572 IBV65572 ILR65572 IVN65572 JFJ65572 JPF65572 JZB65572 KIX65572 KST65572 LCP65572 LML65572 LWH65572 MGD65572 MPZ65572 MZV65572 NJR65572 NTN65572 ODJ65572 ONF65572 OXB65572 PGX65572 PQT65572 QAP65572 QKL65572 QUH65572 RED65572 RNZ65572 RXV65572 SHR65572 SRN65572 TBJ65572 TLF65572 TVB65572 UEX65572 UOT65572 UYP65572 VIL65572 VSH65572 WCD65572 WLZ65572 WVV65572 JJ131108 TF131108 ADB131108 AMX131108 AWT131108 BGP131108 BQL131108 CAH131108 CKD131108 CTZ131108 DDV131108 DNR131108 DXN131108 EHJ131108 ERF131108 FBB131108 FKX131108 FUT131108 GEP131108 GOL131108 GYH131108 HID131108 HRZ131108 IBV131108 ILR131108 IVN131108 JFJ131108 JPF131108 JZB131108 KIX131108 KST131108 LCP131108 LML131108 LWH131108 MGD131108 MPZ131108 MZV131108 NJR131108 NTN131108 ODJ131108 ONF131108 OXB131108 PGX131108 PQT131108 QAP131108 QKL131108 QUH131108 RED131108 RNZ131108 RXV131108 SHR131108 SRN131108 TBJ131108 TLF131108 TVB131108 UEX131108 UOT131108 UYP131108 VIL131108 VSH131108 WCD131108 WLZ131108 WVV131108 JJ196644 TF196644 ADB196644 AMX196644 AWT196644 BGP196644 BQL196644 CAH196644 CKD196644 CTZ196644 DDV196644 DNR196644 DXN196644 EHJ196644 ERF196644 FBB196644 FKX196644 FUT196644 GEP196644 GOL196644 GYH196644 HID196644 HRZ196644 IBV196644 ILR196644 IVN196644 JFJ196644 JPF196644 JZB196644 KIX196644 KST196644 LCP196644 LML196644 LWH196644 MGD196644 MPZ196644 MZV196644 NJR196644 NTN196644 ODJ196644 ONF196644 OXB196644 PGX196644 PQT196644 QAP196644 QKL196644 QUH196644 RED196644 RNZ196644 RXV196644 SHR196644 SRN196644 TBJ196644 TLF196644 TVB196644 UEX196644 UOT196644 UYP196644 VIL196644 VSH196644 WCD196644 WLZ196644 WVV196644 JJ262180 TF262180 ADB262180 AMX262180 AWT262180 BGP262180 BQL262180 CAH262180 CKD262180 CTZ262180 DDV262180 DNR262180 DXN262180 EHJ262180 ERF262180 FBB262180 FKX262180 FUT262180 GEP262180 GOL262180 GYH262180 HID262180 HRZ262180 IBV262180 ILR262180 IVN262180 JFJ262180 JPF262180 JZB262180 KIX262180 KST262180 LCP262180 LML262180 LWH262180 MGD262180 MPZ262180 MZV262180 NJR262180 NTN262180 ODJ262180 ONF262180 OXB262180 PGX262180 PQT262180 QAP262180 QKL262180 QUH262180 RED262180 RNZ262180 RXV262180 SHR262180 SRN262180 TBJ262180 TLF262180 TVB262180 UEX262180 UOT262180 UYP262180 VIL262180 VSH262180 WCD262180 WLZ262180 WVV262180 JJ327716 TF327716 ADB327716 AMX327716 AWT327716 BGP327716 BQL327716 CAH327716 CKD327716 CTZ327716 DDV327716 DNR327716 DXN327716 EHJ327716 ERF327716 FBB327716 FKX327716 FUT327716 GEP327716 GOL327716 GYH327716 HID327716 HRZ327716 IBV327716 ILR327716 IVN327716 JFJ327716 JPF327716 JZB327716 KIX327716 KST327716 LCP327716 LML327716 LWH327716 MGD327716 MPZ327716 MZV327716 NJR327716 NTN327716 ODJ327716 ONF327716 OXB327716 PGX327716 PQT327716 QAP327716 QKL327716 QUH327716 RED327716 RNZ327716 RXV327716 SHR327716 SRN327716 TBJ327716 TLF327716 TVB327716 UEX327716 UOT327716 UYP327716 VIL327716 VSH327716 WCD327716 WLZ327716 WVV327716 JJ393252 TF393252 ADB393252 AMX393252 AWT393252 BGP393252 BQL393252 CAH393252 CKD393252 CTZ393252 DDV393252 DNR393252 DXN393252 EHJ393252 ERF393252 FBB393252 FKX393252 FUT393252 GEP393252 GOL393252 GYH393252 HID393252 HRZ393252 IBV393252 ILR393252 IVN393252 JFJ393252 JPF393252 JZB393252 KIX393252 KST393252 LCP393252 LML393252 LWH393252 MGD393252 MPZ393252 MZV393252 NJR393252 NTN393252 ODJ393252 ONF393252 OXB393252 PGX393252 PQT393252 QAP393252 QKL393252 QUH393252 RED393252 RNZ393252 RXV393252 SHR393252 SRN393252 TBJ393252 TLF393252 TVB393252 UEX393252 UOT393252 UYP393252 VIL393252 VSH393252 WCD393252 WLZ393252 WVV393252 JJ458788 TF458788 ADB458788 AMX458788 AWT458788 BGP458788 BQL458788 CAH458788 CKD458788 CTZ458788 DDV458788 DNR458788 DXN458788 EHJ458788 ERF458788 FBB458788 FKX458788 FUT458788 GEP458788 GOL458788 GYH458788 HID458788 HRZ458788 IBV458788 ILR458788 IVN458788 JFJ458788 JPF458788 JZB458788 KIX458788 KST458788 LCP458788 LML458788 LWH458788 MGD458788 MPZ458788 MZV458788 NJR458788 NTN458788 ODJ458788 ONF458788 OXB458788 PGX458788 PQT458788 QAP458788 QKL458788 QUH458788 RED458788 RNZ458788 RXV458788 SHR458788 SRN458788 TBJ458788 TLF458788 TVB458788 UEX458788 UOT458788 UYP458788 VIL458788 VSH458788 WCD458788 WLZ458788 WVV458788 JJ524324 TF524324 ADB524324 AMX524324 AWT524324 BGP524324 BQL524324 CAH524324 CKD524324 CTZ524324 DDV524324 DNR524324 DXN524324 EHJ524324 ERF524324 FBB524324 FKX524324 FUT524324 GEP524324 GOL524324 GYH524324 HID524324 HRZ524324 IBV524324 ILR524324 IVN524324 JFJ524324 JPF524324 JZB524324 KIX524324 KST524324 LCP524324 LML524324 LWH524324 MGD524324 MPZ524324 MZV524324 NJR524324 NTN524324 ODJ524324 ONF524324 OXB524324 PGX524324 PQT524324 QAP524324 QKL524324 QUH524324 RED524324 RNZ524324 RXV524324 SHR524324 SRN524324 TBJ524324 TLF524324 TVB524324 UEX524324 UOT524324 UYP524324 VIL524324 VSH524324 WCD524324 WLZ524324 WVV524324 JJ589860 TF589860 ADB589860 AMX589860 AWT589860 BGP589860 BQL589860 CAH589860 CKD589860 CTZ589860 DDV589860 DNR589860 DXN589860 EHJ589860 ERF589860 FBB589860 FKX589860 FUT589860 GEP589860 GOL589860 GYH589860 HID589860 HRZ589860 IBV589860 ILR589860 IVN589860 JFJ589860 JPF589860 JZB589860 KIX589860 KST589860 LCP589860 LML589860 LWH589860 MGD589860 MPZ589860 MZV589860 NJR589860 NTN589860 ODJ589860 ONF589860 OXB589860 PGX589860 PQT589860 QAP589860 QKL589860 QUH589860 RED589860 RNZ589860 RXV589860 SHR589860 SRN589860 TBJ589860 TLF589860 TVB589860 UEX589860 UOT589860 UYP589860 VIL589860 VSH589860 WCD589860 WLZ589860 WVV589860 JJ655396 TF655396 ADB655396 AMX655396 AWT655396 BGP655396 BQL655396 CAH655396 CKD655396 CTZ655396 DDV655396 DNR655396 DXN655396 EHJ655396 ERF655396 FBB655396 FKX655396 FUT655396 GEP655396 GOL655396 GYH655396 HID655396 HRZ655396 IBV655396 ILR655396 IVN655396 JFJ655396 JPF655396 JZB655396 KIX655396 KST655396 LCP655396 LML655396 LWH655396 MGD655396 MPZ655396 MZV655396 NJR655396 NTN655396 ODJ655396 ONF655396 OXB655396 PGX655396 PQT655396 QAP655396 QKL655396 QUH655396 RED655396 RNZ655396 RXV655396 SHR655396 SRN655396 TBJ655396 TLF655396 TVB655396 UEX655396 UOT655396 UYP655396 VIL655396 VSH655396 WCD655396 WLZ655396 WVV655396 JJ720932 TF720932 ADB720932 AMX720932 AWT720932 BGP720932 BQL720932 CAH720932 CKD720932 CTZ720932 DDV720932 DNR720932 DXN720932 EHJ720932 ERF720932 FBB720932 FKX720932 FUT720932 GEP720932 GOL720932 GYH720932 HID720932 HRZ720932 IBV720932 ILR720932 IVN720932 JFJ720932 JPF720932 JZB720932 KIX720932 KST720932 LCP720932 LML720932 LWH720932 MGD720932 MPZ720932 MZV720932 NJR720932 NTN720932 ODJ720932 ONF720932 OXB720932 PGX720932 PQT720932 QAP720932 QKL720932 QUH720932 RED720932 RNZ720932 RXV720932 SHR720932 SRN720932 TBJ720932 TLF720932 TVB720932 UEX720932 UOT720932 UYP720932 VIL720932 VSH720932 WCD720932 WLZ720932 WVV720932 JJ786468 TF786468 ADB786468 AMX786468 AWT786468 BGP786468 BQL786468 CAH786468 CKD786468 CTZ786468 DDV786468 DNR786468 DXN786468 EHJ786468 ERF786468 FBB786468 FKX786468 FUT786468 GEP786468 GOL786468 GYH786468 HID786468 HRZ786468 IBV786468 ILR786468 IVN786468 JFJ786468 JPF786468 JZB786468 KIX786468 KST786468 LCP786468 LML786468 LWH786468 MGD786468 MPZ786468 MZV786468 NJR786468 NTN786468 ODJ786468 ONF786468 OXB786468 PGX786468 PQT786468 QAP786468 QKL786468 QUH786468 RED786468 RNZ786468 RXV786468 SHR786468 SRN786468 TBJ786468 TLF786468 TVB786468 UEX786468 UOT786468 UYP786468 VIL786468 VSH786468 WCD786468 WLZ786468 WVV786468 JJ852004 TF852004 ADB852004 AMX852004 AWT852004 BGP852004 BQL852004 CAH852004 CKD852004 CTZ852004 DDV852004 DNR852004 DXN852004 EHJ852004 ERF852004 FBB852004 FKX852004 FUT852004 GEP852004 GOL852004 GYH852004 HID852004 HRZ852004 IBV852004 ILR852004 IVN852004 JFJ852004 JPF852004 JZB852004 KIX852004 KST852004 LCP852004 LML852004 LWH852004 MGD852004 MPZ852004 MZV852004 NJR852004 NTN852004 ODJ852004 ONF852004 OXB852004 PGX852004 PQT852004 QAP852004 QKL852004 QUH852004 RED852004 RNZ852004 RXV852004 SHR852004 SRN852004 TBJ852004 TLF852004 TVB852004 UEX852004 UOT852004 UYP852004 VIL852004 VSH852004 WCD852004 WLZ852004 WVV852004 JJ917540 TF917540 ADB917540 AMX917540 AWT917540 BGP917540 BQL917540 CAH917540 CKD917540 CTZ917540 DDV917540 DNR917540 DXN917540 EHJ917540 ERF917540 FBB917540 FKX917540 FUT917540 GEP917540 GOL917540 GYH917540 HID917540 HRZ917540 IBV917540 ILR917540 IVN917540 JFJ917540 JPF917540 JZB917540 KIX917540 KST917540 LCP917540 LML917540 LWH917540 MGD917540 MPZ917540 MZV917540 NJR917540 NTN917540 ODJ917540 ONF917540 OXB917540 PGX917540 PQT917540 QAP917540 QKL917540 QUH917540 RED917540 RNZ917540 RXV917540 SHR917540 SRN917540 TBJ917540 TLF917540 TVB917540 UEX917540 UOT917540 UYP917540 VIL917540 VSH917540 WCD917540 WLZ917540 WVV917540 JJ983076 TF983076 ADB983076 AMX983076 AWT983076 BGP983076 BQL983076 CAH983076 CKD983076 CTZ983076 DDV983076 DNR983076 DXN983076 EHJ983076 ERF983076 FBB983076 FKX983076 FUT983076 GEP983076 GOL983076 GYH983076 HID983076 HRZ983076 IBV983076 ILR983076 IVN983076 JFJ983076 JPF983076 JZB983076 KIX983076 KST983076 LCP983076 LML983076 LWH983076 MGD983076 MPZ983076 MZV983076 NJR983076 NTN983076 ODJ983076 ONF983076 OXB983076 PGX983076 PQT983076 QAP983076 QKL983076 QUH983076 RED983076 RNZ983076 RXV983076 SHR983076 SRN983076 TBJ983076 TLF983076 TVB983076 UEX983076 UOT983076 UYP983076 VIL983076 VSH983076 WCD983076 WLZ983076 WVV983076 WLZ983084 JJ65580 TF65580 ADB65580 AMX65580 AWT65580 BGP65580 BQL65580 CAH65580 CKD65580 CTZ65580 DDV65580 DNR65580 DXN65580 EHJ65580 ERF65580 FBB65580 FKX65580 FUT65580 GEP65580 GOL65580 GYH65580 HID65580 HRZ65580 IBV65580 ILR65580 IVN65580 JFJ65580 JPF65580 JZB65580 KIX65580 KST65580 LCP65580 LML65580 LWH65580 MGD65580 MPZ65580 MZV65580 NJR65580 NTN65580 ODJ65580 ONF65580 OXB65580 PGX65580 PQT65580 QAP65580 QKL65580 QUH65580 RED65580 RNZ65580 RXV65580 SHR65580 SRN65580 TBJ65580 TLF65580 TVB65580 UEX65580 UOT65580 UYP65580 VIL65580 VSH65580 WCD65580 WLZ65580 WVV65580 JJ131116 TF131116 ADB131116 AMX131116 AWT131116 BGP131116 BQL131116 CAH131116 CKD131116 CTZ131116 DDV131116 DNR131116 DXN131116 EHJ131116 ERF131116 FBB131116 FKX131116 FUT131116 GEP131116 GOL131116 GYH131116 HID131116 HRZ131116 IBV131116 ILR131116 IVN131116 JFJ131116 JPF131116 JZB131116 KIX131116 KST131116 LCP131116 LML131116 LWH131116 MGD131116 MPZ131116 MZV131116 NJR131116 NTN131116 ODJ131116 ONF131116 OXB131116 PGX131116 PQT131116 QAP131116 QKL131116 QUH131116 RED131116 RNZ131116 RXV131116 SHR131116 SRN131116 TBJ131116 TLF131116 TVB131116 UEX131116 UOT131116 UYP131116 VIL131116 VSH131116 WCD131116 WLZ131116 WVV131116 JJ196652 TF196652 ADB196652 AMX196652 AWT196652 BGP196652 BQL196652 CAH196652 CKD196652 CTZ196652 DDV196652 DNR196652 DXN196652 EHJ196652 ERF196652 FBB196652 FKX196652 FUT196652 GEP196652 GOL196652 GYH196652 HID196652 HRZ196652 IBV196652 ILR196652 IVN196652 JFJ196652 JPF196652 JZB196652 KIX196652 KST196652 LCP196652 LML196652 LWH196652 MGD196652 MPZ196652 MZV196652 NJR196652 NTN196652 ODJ196652 ONF196652 OXB196652 PGX196652 PQT196652 QAP196652 QKL196652 QUH196652 RED196652 RNZ196652 RXV196652 SHR196652 SRN196652 TBJ196652 TLF196652 TVB196652 UEX196652 UOT196652 UYP196652 VIL196652 VSH196652 WCD196652 WLZ196652 WVV196652 JJ262188 TF262188 ADB262188 AMX262188 AWT262188 BGP262188 BQL262188 CAH262188 CKD262188 CTZ262188 DDV262188 DNR262188 DXN262188 EHJ262188 ERF262188 FBB262188 FKX262188 FUT262188 GEP262188 GOL262188 GYH262188 HID262188 HRZ262188 IBV262188 ILR262188 IVN262188 JFJ262188 JPF262188 JZB262188 KIX262188 KST262188 LCP262188 LML262188 LWH262188 MGD262188 MPZ262188 MZV262188 NJR262188 NTN262188 ODJ262188 ONF262188 OXB262188 PGX262188 PQT262188 QAP262188 QKL262188 QUH262188 RED262188 RNZ262188 RXV262188 SHR262188 SRN262188 TBJ262188 TLF262188 TVB262188 UEX262188 UOT262188 UYP262188 VIL262188 VSH262188 WCD262188 WLZ262188 WVV262188 JJ327724 TF327724 ADB327724 AMX327724 AWT327724 BGP327724 BQL327724 CAH327724 CKD327724 CTZ327724 DDV327724 DNR327724 DXN327724 EHJ327724 ERF327724 FBB327724 FKX327724 FUT327724 GEP327724 GOL327724 GYH327724 HID327724 HRZ327724 IBV327724 ILR327724 IVN327724 JFJ327724 JPF327724 JZB327724 KIX327724 KST327724 LCP327724 LML327724 LWH327724 MGD327724 MPZ327724 MZV327724 NJR327724 NTN327724 ODJ327724 ONF327724 OXB327724 PGX327724 PQT327724 QAP327724 QKL327724 QUH327724 RED327724 RNZ327724 RXV327724 SHR327724 SRN327724 TBJ327724 TLF327724 TVB327724 UEX327724 UOT327724 UYP327724 VIL327724 VSH327724 WCD327724 WLZ327724 WVV327724 JJ393260 TF393260 ADB393260 AMX393260 AWT393260 BGP393260 BQL393260 CAH393260 CKD393260 CTZ393260 DDV393260 DNR393260 DXN393260 EHJ393260 ERF393260 FBB393260 FKX393260 FUT393260 GEP393260 GOL393260 GYH393260 HID393260 HRZ393260 IBV393260 ILR393260 IVN393260 JFJ393260 JPF393260 JZB393260 KIX393260 KST393260 LCP393260 LML393260 LWH393260 MGD393260 MPZ393260 MZV393260 NJR393260 NTN393260 ODJ393260 ONF393260 OXB393260 PGX393260 PQT393260 QAP393260 QKL393260 QUH393260 RED393260 RNZ393260 RXV393260 SHR393260 SRN393260 TBJ393260 TLF393260 TVB393260 UEX393260 UOT393260 UYP393260 VIL393260 VSH393260 WCD393260 WLZ393260 WVV393260 JJ458796 TF458796 ADB458796 AMX458796 AWT458796 BGP458796 BQL458796 CAH458796 CKD458796 CTZ458796 DDV458796 DNR458796 DXN458796 EHJ458796 ERF458796 FBB458796 FKX458796 FUT458796 GEP458796 GOL458796 GYH458796 HID458796 HRZ458796 IBV458796 ILR458796 IVN458796 JFJ458796 JPF458796 JZB458796 KIX458796 KST458796 LCP458796 LML458796 LWH458796 MGD458796 MPZ458796 MZV458796 NJR458796 NTN458796 ODJ458796 ONF458796 OXB458796 PGX458796 PQT458796 QAP458796 QKL458796 QUH458796 RED458796 RNZ458796 RXV458796 SHR458796 SRN458796 TBJ458796 TLF458796 TVB458796 UEX458796 UOT458796 UYP458796 VIL458796 VSH458796 WCD458796 WLZ458796 WVV458796 JJ524332 TF524332 ADB524332 AMX524332 AWT524332 BGP524332 BQL524332 CAH524332 CKD524332 CTZ524332 DDV524332 DNR524332 DXN524332 EHJ524332 ERF524332 FBB524332 FKX524332 FUT524332 GEP524332 GOL524332 GYH524332 HID524332 HRZ524332 IBV524332 ILR524332 IVN524332 JFJ524332 JPF524332 JZB524332 KIX524332 KST524332 LCP524332 LML524332 LWH524332 MGD524332 MPZ524332 MZV524332 NJR524332 NTN524332 ODJ524332 ONF524332 OXB524332 PGX524332 PQT524332 QAP524332 QKL524332 QUH524332 RED524332 RNZ524332 RXV524332 SHR524332 SRN524332 TBJ524332 TLF524332 TVB524332 UEX524332 UOT524332 UYP524332 VIL524332 VSH524332 WCD524332 WLZ524332 WVV524332 JJ589868 TF589868 ADB589868 AMX589868 AWT589868 BGP589868 BQL589868 CAH589868 CKD589868 CTZ589868 DDV589868 DNR589868 DXN589868 EHJ589868 ERF589868 FBB589868 FKX589868 FUT589868 GEP589868 GOL589868 GYH589868 HID589868 HRZ589868 IBV589868 ILR589868 IVN589868 JFJ589868 JPF589868 JZB589868 KIX589868 KST589868 LCP589868 LML589868 LWH589868 MGD589868 MPZ589868 MZV589868 NJR589868 NTN589868 ODJ589868 ONF589868 OXB589868 PGX589868 PQT589868 QAP589868 QKL589868 QUH589868 RED589868 RNZ589868 RXV589868 SHR589868 SRN589868 TBJ589868 TLF589868 TVB589868 UEX589868 UOT589868 UYP589868 VIL589868 VSH589868 WCD589868 WLZ589868 WVV589868 JJ655404 TF655404 ADB655404 AMX655404 AWT655404 BGP655404 BQL655404 CAH655404 CKD655404 CTZ655404 DDV655404 DNR655404 DXN655404 EHJ655404 ERF655404 FBB655404 FKX655404 FUT655404 GEP655404 GOL655404 GYH655404 HID655404 HRZ655404 IBV655404 ILR655404 IVN655404 JFJ655404 JPF655404 JZB655404 KIX655404 KST655404 LCP655404 LML655404 LWH655404 MGD655404 MPZ655404 MZV655404 NJR655404 NTN655404 ODJ655404 ONF655404 OXB655404 PGX655404 PQT655404 QAP655404 QKL655404 QUH655404 RED655404 RNZ655404 RXV655404 SHR655404 SRN655404 TBJ655404 TLF655404 TVB655404 UEX655404 UOT655404 UYP655404 VIL655404 VSH655404 WCD655404 WLZ655404 WVV655404 JJ720940 TF720940 ADB720940 AMX720940 AWT720940 BGP720940 BQL720940 CAH720940 CKD720940 CTZ720940 DDV720940 DNR720940 DXN720940 EHJ720940 ERF720940 FBB720940 FKX720940 FUT720940 GEP720940 GOL720940 GYH720940 HID720940 HRZ720940 IBV720940 ILR720940 IVN720940 JFJ720940 JPF720940 JZB720940 KIX720940 KST720940 LCP720940 LML720940 LWH720940 MGD720940 MPZ720940 MZV720940 NJR720940 NTN720940 ODJ720940 ONF720940 OXB720940 PGX720940 PQT720940 QAP720940 QKL720940 QUH720940 RED720940 RNZ720940 RXV720940 SHR720940 SRN720940 TBJ720940 TLF720940 TVB720940 UEX720940 UOT720940 UYP720940 VIL720940 VSH720940 WCD720940 WLZ720940 WVV720940 JJ786476 TF786476 ADB786476 AMX786476 AWT786476 BGP786476 BQL786476 CAH786476 CKD786476 CTZ786476 DDV786476 DNR786476 DXN786476 EHJ786476 ERF786476 FBB786476 FKX786476 FUT786476 GEP786476 GOL786476 GYH786476 HID786476 HRZ786476 IBV786476 ILR786476 IVN786476 JFJ786476 JPF786476 JZB786476 KIX786476 KST786476 LCP786476 LML786476 LWH786476 MGD786476 MPZ786476 MZV786476 NJR786476 NTN786476 ODJ786476 ONF786476 OXB786476 PGX786476 PQT786476 QAP786476 QKL786476 QUH786476 RED786476 RNZ786476 RXV786476 SHR786476 SRN786476 TBJ786476 TLF786476 TVB786476 UEX786476 UOT786476 UYP786476 VIL786476 VSH786476 WCD786476 WLZ786476 WVV786476 JJ852012 TF852012 ADB852012 AMX852012 AWT852012 BGP852012 BQL852012 CAH852012 CKD852012 CTZ852012 DDV852012 DNR852012 DXN852012 EHJ852012 ERF852012 FBB852012 FKX852012 FUT852012 GEP852012 GOL852012 GYH852012 HID852012 HRZ852012 IBV852012 ILR852012 IVN852012 JFJ852012 JPF852012 JZB852012 KIX852012 KST852012 LCP852012 LML852012 LWH852012 MGD852012 MPZ852012 MZV852012 NJR852012 NTN852012 ODJ852012 ONF852012 OXB852012 PGX852012 PQT852012 QAP852012 QKL852012 QUH852012 RED852012 RNZ852012 RXV852012 SHR852012 SRN852012 TBJ852012 TLF852012 TVB852012 UEX852012 UOT852012 UYP852012 VIL852012 VSH852012 WCD852012 WLZ852012 WVV852012 JJ917548 TF917548 ADB917548 AMX917548 AWT917548 BGP917548 BQL917548 CAH917548 CKD917548 CTZ917548 DDV917548 DNR917548 DXN917548 EHJ917548 ERF917548 FBB917548 FKX917548 FUT917548 GEP917548 GOL917548 GYH917548 HID917548 HRZ917548 IBV917548 ILR917548 IVN917548 JFJ917548 JPF917548 JZB917548 KIX917548 KST917548 LCP917548 LML917548 LWH917548 MGD917548 MPZ917548 MZV917548 NJR917548 NTN917548 ODJ917548 ONF917548 OXB917548 PGX917548 PQT917548 QAP917548 QKL917548 QUH917548 RED917548 RNZ917548 RXV917548 SHR917548 SRN917548 TBJ917548 TLF917548 TVB917548 UEX917548 UOT917548 UYP917548 VIL917548 VSH917548 WCD917548 WLZ917548 WVV917548 JJ983084 TF983084 ADB983084 AMX983084 AWT983084 BGP983084 BQL983084 CAH983084 CKD983084 CTZ983084 DDV983084 DNR983084 DXN983084 EHJ983084 ERF983084 FBB983084 FKX983084 FUT983084 GEP983084 GOL983084 GYH983084 HID983084 HRZ983084 IBV983084 ILR983084 IVN983084 JFJ983084 JPF983084 JZB983084 KIX983084 KST983084 LCP983084 LML983084 LWH983084 MGD983084 MPZ983084 MZV983084 NJR983084 NTN983084 ODJ983084 ONF983084 OXB983084 PGX983084 PQT983084 QAP983084 QKL983084 QUH983084 RED983084 RNZ983084 RXV983084 SHR983084 SRN983084 TBJ983084 TLF983084 TVB983084 UEX983084 UOT983084 UYP983084 VIL983084 VSH983084 JE23 TA23 ACW23 AMS23 AWO23 BGK23 BQG23 CAC23 CJY23 CTU23 DDQ23 DNM23 DXI23 EHE23 ERA23 FAW23 FKS23 FUO23 GEK23 GOG23 GYC23 HHY23 HRU23 IBQ23 ILM23 IVI23 JFE23 JPA23 JYW23 KIS23 KSO23 LCK23 LMG23 LWC23 MFY23 MPU23 MZQ23 NJM23 NTI23 ODE23 ONA23 OWW23 PGS23 PQO23 QAK23 QKG23 QUC23 RDY23 RNU23 RXQ23 SHM23 SRI23 TBE23 TLA23 TUW23 UES23 UOO23 UYK23 VIG23 VSC23 WBY23 WLU23 WVQ23">
      <formula1>buy_type</formula1>
    </dataValidation>
    <dataValidation type="list" allowBlank="1" showInputMessage="1" showErrorMessage="1" sqref="WMA983084 JK65576 TG65576 ADC65576 AMY65576 AWU65576 BGQ65576 BQM65576 CAI65576 CKE65576 CUA65576 DDW65576 DNS65576 DXO65576 EHK65576 ERG65576 FBC65576 FKY65576 FUU65576 GEQ65576 GOM65576 GYI65576 HIE65576 HSA65576 IBW65576 ILS65576 IVO65576 JFK65576 JPG65576 JZC65576 KIY65576 KSU65576 LCQ65576 LMM65576 LWI65576 MGE65576 MQA65576 MZW65576 NJS65576 NTO65576 ODK65576 ONG65576 OXC65576 PGY65576 PQU65576 QAQ65576 QKM65576 QUI65576 REE65576 ROA65576 RXW65576 SHS65576 SRO65576 TBK65576 TLG65576 TVC65576 UEY65576 UOU65576 UYQ65576 VIM65576 VSI65576 WCE65576 WMA65576 WVW65576 JK131112 TG131112 ADC131112 AMY131112 AWU131112 BGQ131112 BQM131112 CAI131112 CKE131112 CUA131112 DDW131112 DNS131112 DXO131112 EHK131112 ERG131112 FBC131112 FKY131112 FUU131112 GEQ131112 GOM131112 GYI131112 HIE131112 HSA131112 IBW131112 ILS131112 IVO131112 JFK131112 JPG131112 JZC131112 KIY131112 KSU131112 LCQ131112 LMM131112 LWI131112 MGE131112 MQA131112 MZW131112 NJS131112 NTO131112 ODK131112 ONG131112 OXC131112 PGY131112 PQU131112 QAQ131112 QKM131112 QUI131112 REE131112 ROA131112 RXW131112 SHS131112 SRO131112 TBK131112 TLG131112 TVC131112 UEY131112 UOU131112 UYQ131112 VIM131112 VSI131112 WCE131112 WMA131112 WVW131112 JK196648 TG196648 ADC196648 AMY196648 AWU196648 BGQ196648 BQM196648 CAI196648 CKE196648 CUA196648 DDW196648 DNS196648 DXO196648 EHK196648 ERG196648 FBC196648 FKY196648 FUU196648 GEQ196648 GOM196648 GYI196648 HIE196648 HSA196648 IBW196648 ILS196648 IVO196648 JFK196648 JPG196648 JZC196648 KIY196648 KSU196648 LCQ196648 LMM196648 LWI196648 MGE196648 MQA196648 MZW196648 NJS196648 NTO196648 ODK196648 ONG196648 OXC196648 PGY196648 PQU196648 QAQ196648 QKM196648 QUI196648 REE196648 ROA196648 RXW196648 SHS196648 SRO196648 TBK196648 TLG196648 TVC196648 UEY196648 UOU196648 UYQ196648 VIM196648 VSI196648 WCE196648 WMA196648 WVW196648 JK262184 TG262184 ADC262184 AMY262184 AWU262184 BGQ262184 BQM262184 CAI262184 CKE262184 CUA262184 DDW262184 DNS262184 DXO262184 EHK262184 ERG262184 FBC262184 FKY262184 FUU262184 GEQ262184 GOM262184 GYI262184 HIE262184 HSA262184 IBW262184 ILS262184 IVO262184 JFK262184 JPG262184 JZC262184 KIY262184 KSU262184 LCQ262184 LMM262184 LWI262184 MGE262184 MQA262184 MZW262184 NJS262184 NTO262184 ODK262184 ONG262184 OXC262184 PGY262184 PQU262184 QAQ262184 QKM262184 QUI262184 REE262184 ROA262184 RXW262184 SHS262184 SRO262184 TBK262184 TLG262184 TVC262184 UEY262184 UOU262184 UYQ262184 VIM262184 VSI262184 WCE262184 WMA262184 WVW262184 JK327720 TG327720 ADC327720 AMY327720 AWU327720 BGQ327720 BQM327720 CAI327720 CKE327720 CUA327720 DDW327720 DNS327720 DXO327720 EHK327720 ERG327720 FBC327720 FKY327720 FUU327720 GEQ327720 GOM327720 GYI327720 HIE327720 HSA327720 IBW327720 ILS327720 IVO327720 JFK327720 JPG327720 JZC327720 KIY327720 KSU327720 LCQ327720 LMM327720 LWI327720 MGE327720 MQA327720 MZW327720 NJS327720 NTO327720 ODK327720 ONG327720 OXC327720 PGY327720 PQU327720 QAQ327720 QKM327720 QUI327720 REE327720 ROA327720 RXW327720 SHS327720 SRO327720 TBK327720 TLG327720 TVC327720 UEY327720 UOU327720 UYQ327720 VIM327720 VSI327720 WCE327720 WMA327720 WVW327720 JK393256 TG393256 ADC393256 AMY393256 AWU393256 BGQ393256 BQM393256 CAI393256 CKE393256 CUA393256 DDW393256 DNS393256 DXO393256 EHK393256 ERG393256 FBC393256 FKY393256 FUU393256 GEQ393256 GOM393256 GYI393256 HIE393256 HSA393256 IBW393256 ILS393256 IVO393256 JFK393256 JPG393256 JZC393256 KIY393256 KSU393256 LCQ393256 LMM393256 LWI393256 MGE393256 MQA393256 MZW393256 NJS393256 NTO393256 ODK393256 ONG393256 OXC393256 PGY393256 PQU393256 QAQ393256 QKM393256 QUI393256 REE393256 ROA393256 RXW393256 SHS393256 SRO393256 TBK393256 TLG393256 TVC393256 UEY393256 UOU393256 UYQ393256 VIM393256 VSI393256 WCE393256 WMA393256 WVW393256 JK458792 TG458792 ADC458792 AMY458792 AWU458792 BGQ458792 BQM458792 CAI458792 CKE458792 CUA458792 DDW458792 DNS458792 DXO458792 EHK458792 ERG458792 FBC458792 FKY458792 FUU458792 GEQ458792 GOM458792 GYI458792 HIE458792 HSA458792 IBW458792 ILS458792 IVO458792 JFK458792 JPG458792 JZC458792 KIY458792 KSU458792 LCQ458792 LMM458792 LWI458792 MGE458792 MQA458792 MZW458792 NJS458792 NTO458792 ODK458792 ONG458792 OXC458792 PGY458792 PQU458792 QAQ458792 QKM458792 QUI458792 REE458792 ROA458792 RXW458792 SHS458792 SRO458792 TBK458792 TLG458792 TVC458792 UEY458792 UOU458792 UYQ458792 VIM458792 VSI458792 WCE458792 WMA458792 WVW458792 JK524328 TG524328 ADC524328 AMY524328 AWU524328 BGQ524328 BQM524328 CAI524328 CKE524328 CUA524328 DDW524328 DNS524328 DXO524328 EHK524328 ERG524328 FBC524328 FKY524328 FUU524328 GEQ524328 GOM524328 GYI524328 HIE524328 HSA524328 IBW524328 ILS524328 IVO524328 JFK524328 JPG524328 JZC524328 KIY524328 KSU524328 LCQ524328 LMM524328 LWI524328 MGE524328 MQA524328 MZW524328 NJS524328 NTO524328 ODK524328 ONG524328 OXC524328 PGY524328 PQU524328 QAQ524328 QKM524328 QUI524328 REE524328 ROA524328 RXW524328 SHS524328 SRO524328 TBK524328 TLG524328 TVC524328 UEY524328 UOU524328 UYQ524328 VIM524328 VSI524328 WCE524328 WMA524328 WVW524328 JK589864 TG589864 ADC589864 AMY589864 AWU589864 BGQ589864 BQM589864 CAI589864 CKE589864 CUA589864 DDW589864 DNS589864 DXO589864 EHK589864 ERG589864 FBC589864 FKY589864 FUU589864 GEQ589864 GOM589864 GYI589864 HIE589864 HSA589864 IBW589864 ILS589864 IVO589864 JFK589864 JPG589864 JZC589864 KIY589864 KSU589864 LCQ589864 LMM589864 LWI589864 MGE589864 MQA589864 MZW589864 NJS589864 NTO589864 ODK589864 ONG589864 OXC589864 PGY589864 PQU589864 QAQ589864 QKM589864 QUI589864 REE589864 ROA589864 RXW589864 SHS589864 SRO589864 TBK589864 TLG589864 TVC589864 UEY589864 UOU589864 UYQ589864 VIM589864 VSI589864 WCE589864 WMA589864 WVW589864 JK655400 TG655400 ADC655400 AMY655400 AWU655400 BGQ655400 BQM655400 CAI655400 CKE655400 CUA655400 DDW655400 DNS655400 DXO655400 EHK655400 ERG655400 FBC655400 FKY655400 FUU655400 GEQ655400 GOM655400 GYI655400 HIE655400 HSA655400 IBW655400 ILS655400 IVO655400 JFK655400 JPG655400 JZC655400 KIY655400 KSU655400 LCQ655400 LMM655400 LWI655400 MGE655400 MQA655400 MZW655400 NJS655400 NTO655400 ODK655400 ONG655400 OXC655400 PGY655400 PQU655400 QAQ655400 QKM655400 QUI655400 REE655400 ROA655400 RXW655400 SHS655400 SRO655400 TBK655400 TLG655400 TVC655400 UEY655400 UOU655400 UYQ655400 VIM655400 VSI655400 WCE655400 WMA655400 WVW655400 JK720936 TG720936 ADC720936 AMY720936 AWU720936 BGQ720936 BQM720936 CAI720936 CKE720936 CUA720936 DDW720936 DNS720936 DXO720936 EHK720936 ERG720936 FBC720936 FKY720936 FUU720936 GEQ720936 GOM720936 GYI720936 HIE720936 HSA720936 IBW720936 ILS720936 IVO720936 JFK720936 JPG720936 JZC720936 KIY720936 KSU720936 LCQ720936 LMM720936 LWI720936 MGE720936 MQA720936 MZW720936 NJS720936 NTO720936 ODK720936 ONG720936 OXC720936 PGY720936 PQU720936 QAQ720936 QKM720936 QUI720936 REE720936 ROA720936 RXW720936 SHS720936 SRO720936 TBK720936 TLG720936 TVC720936 UEY720936 UOU720936 UYQ720936 VIM720936 VSI720936 WCE720936 WMA720936 WVW720936 JK786472 TG786472 ADC786472 AMY786472 AWU786472 BGQ786472 BQM786472 CAI786472 CKE786472 CUA786472 DDW786472 DNS786472 DXO786472 EHK786472 ERG786472 FBC786472 FKY786472 FUU786472 GEQ786472 GOM786472 GYI786472 HIE786472 HSA786472 IBW786472 ILS786472 IVO786472 JFK786472 JPG786472 JZC786472 KIY786472 KSU786472 LCQ786472 LMM786472 LWI786472 MGE786472 MQA786472 MZW786472 NJS786472 NTO786472 ODK786472 ONG786472 OXC786472 PGY786472 PQU786472 QAQ786472 QKM786472 QUI786472 REE786472 ROA786472 RXW786472 SHS786472 SRO786472 TBK786472 TLG786472 TVC786472 UEY786472 UOU786472 UYQ786472 VIM786472 VSI786472 WCE786472 WMA786472 WVW786472 JK852008 TG852008 ADC852008 AMY852008 AWU852008 BGQ852008 BQM852008 CAI852008 CKE852008 CUA852008 DDW852008 DNS852008 DXO852008 EHK852008 ERG852008 FBC852008 FKY852008 FUU852008 GEQ852008 GOM852008 GYI852008 HIE852008 HSA852008 IBW852008 ILS852008 IVO852008 JFK852008 JPG852008 JZC852008 KIY852008 KSU852008 LCQ852008 LMM852008 LWI852008 MGE852008 MQA852008 MZW852008 NJS852008 NTO852008 ODK852008 ONG852008 OXC852008 PGY852008 PQU852008 QAQ852008 QKM852008 QUI852008 REE852008 ROA852008 RXW852008 SHS852008 SRO852008 TBK852008 TLG852008 TVC852008 UEY852008 UOU852008 UYQ852008 VIM852008 VSI852008 WCE852008 WMA852008 WVW852008 JK917544 TG917544 ADC917544 AMY917544 AWU917544 BGQ917544 BQM917544 CAI917544 CKE917544 CUA917544 DDW917544 DNS917544 DXO917544 EHK917544 ERG917544 FBC917544 FKY917544 FUU917544 GEQ917544 GOM917544 GYI917544 HIE917544 HSA917544 IBW917544 ILS917544 IVO917544 JFK917544 JPG917544 JZC917544 KIY917544 KSU917544 LCQ917544 LMM917544 LWI917544 MGE917544 MQA917544 MZW917544 NJS917544 NTO917544 ODK917544 ONG917544 OXC917544 PGY917544 PQU917544 QAQ917544 QKM917544 QUI917544 REE917544 ROA917544 RXW917544 SHS917544 SRO917544 TBK917544 TLG917544 TVC917544 UEY917544 UOU917544 UYQ917544 VIM917544 VSI917544 WCE917544 WMA917544 WVW917544 JK983080 TG983080 ADC983080 AMY983080 AWU983080 BGQ983080 BQM983080 CAI983080 CKE983080 CUA983080 DDW983080 DNS983080 DXO983080 EHK983080 ERG983080 FBC983080 FKY983080 FUU983080 GEQ983080 GOM983080 GYI983080 HIE983080 HSA983080 IBW983080 ILS983080 IVO983080 JFK983080 JPG983080 JZC983080 KIY983080 KSU983080 LCQ983080 LMM983080 LWI983080 MGE983080 MQA983080 MZW983080 NJS983080 NTO983080 ODK983080 ONG983080 OXC983080 PGY983080 PQU983080 QAQ983080 QKM983080 QUI983080 REE983080 ROA983080 RXW983080 SHS983080 SRO983080 TBK983080 TLG983080 TVC983080 UEY983080 UOU983080 UYQ983080 VIM983080 VSI983080 WCE983080 WMA983080 WVW983080 WCE983084 JF35 TB35 ACX35 AMT35 AWP35 BGL35 BQH35 CAD35 CJZ35 CTV35 DDR35 DNN35 DXJ35 EHF35 ERB35 FAX35 FKT35 FUP35 GEL35 GOH35 GYD35 HHZ35 HRV35 IBR35 ILN35 IVJ35 JFF35 JPB35 JYX35 KIT35 KSP35 LCL35 LMH35 LWD35 MFZ35 MPV35 MZR35 NJN35 NTJ35 ODF35 ONB35 OWX35 PGT35 PQP35 QAL35 QKH35 QUD35 RDZ35 RNV35 RXR35 SHN35 SRJ35 TBF35 TLB35 TUX35 UET35 UOP35 UYL35 VIH35 VSD35 WBZ35 WLV35 WVR35 JK65572 TG65572 ADC65572 AMY65572 AWU65572 BGQ65572 BQM65572 CAI65572 CKE65572 CUA65572 DDW65572 DNS65572 DXO65572 EHK65572 ERG65572 FBC65572 FKY65572 FUU65572 GEQ65572 GOM65572 GYI65572 HIE65572 HSA65572 IBW65572 ILS65572 IVO65572 JFK65572 JPG65572 JZC65572 KIY65572 KSU65572 LCQ65572 LMM65572 LWI65572 MGE65572 MQA65572 MZW65572 NJS65572 NTO65572 ODK65572 ONG65572 OXC65572 PGY65572 PQU65572 QAQ65572 QKM65572 QUI65572 REE65572 ROA65572 RXW65572 SHS65572 SRO65572 TBK65572 TLG65572 TVC65572 UEY65572 UOU65572 UYQ65572 VIM65572 VSI65572 WCE65572 WMA65572 WVW65572 JK131108 TG131108 ADC131108 AMY131108 AWU131108 BGQ131108 BQM131108 CAI131108 CKE131108 CUA131108 DDW131108 DNS131108 DXO131108 EHK131108 ERG131108 FBC131108 FKY131108 FUU131108 GEQ131108 GOM131108 GYI131108 HIE131108 HSA131108 IBW131108 ILS131108 IVO131108 JFK131108 JPG131108 JZC131108 KIY131108 KSU131108 LCQ131108 LMM131108 LWI131108 MGE131108 MQA131108 MZW131108 NJS131108 NTO131108 ODK131108 ONG131108 OXC131108 PGY131108 PQU131108 QAQ131108 QKM131108 QUI131108 REE131108 ROA131108 RXW131108 SHS131108 SRO131108 TBK131108 TLG131108 TVC131108 UEY131108 UOU131108 UYQ131108 VIM131108 VSI131108 WCE131108 WMA131108 WVW131108 JK196644 TG196644 ADC196644 AMY196644 AWU196644 BGQ196644 BQM196644 CAI196644 CKE196644 CUA196644 DDW196644 DNS196644 DXO196644 EHK196644 ERG196644 FBC196644 FKY196644 FUU196644 GEQ196644 GOM196644 GYI196644 HIE196644 HSA196644 IBW196644 ILS196644 IVO196644 JFK196644 JPG196644 JZC196644 KIY196644 KSU196644 LCQ196644 LMM196644 LWI196644 MGE196644 MQA196644 MZW196644 NJS196644 NTO196644 ODK196644 ONG196644 OXC196644 PGY196644 PQU196644 QAQ196644 QKM196644 QUI196644 REE196644 ROA196644 RXW196644 SHS196644 SRO196644 TBK196644 TLG196644 TVC196644 UEY196644 UOU196644 UYQ196644 VIM196644 VSI196644 WCE196644 WMA196644 WVW196644 JK262180 TG262180 ADC262180 AMY262180 AWU262180 BGQ262180 BQM262180 CAI262180 CKE262180 CUA262180 DDW262180 DNS262180 DXO262180 EHK262180 ERG262180 FBC262180 FKY262180 FUU262180 GEQ262180 GOM262180 GYI262180 HIE262180 HSA262180 IBW262180 ILS262180 IVO262180 JFK262180 JPG262180 JZC262180 KIY262180 KSU262180 LCQ262180 LMM262180 LWI262180 MGE262180 MQA262180 MZW262180 NJS262180 NTO262180 ODK262180 ONG262180 OXC262180 PGY262180 PQU262180 QAQ262180 QKM262180 QUI262180 REE262180 ROA262180 RXW262180 SHS262180 SRO262180 TBK262180 TLG262180 TVC262180 UEY262180 UOU262180 UYQ262180 VIM262180 VSI262180 WCE262180 WMA262180 WVW262180 JK327716 TG327716 ADC327716 AMY327716 AWU327716 BGQ327716 BQM327716 CAI327716 CKE327716 CUA327716 DDW327716 DNS327716 DXO327716 EHK327716 ERG327716 FBC327716 FKY327716 FUU327716 GEQ327716 GOM327716 GYI327716 HIE327716 HSA327716 IBW327716 ILS327716 IVO327716 JFK327716 JPG327716 JZC327716 KIY327716 KSU327716 LCQ327716 LMM327716 LWI327716 MGE327716 MQA327716 MZW327716 NJS327716 NTO327716 ODK327716 ONG327716 OXC327716 PGY327716 PQU327716 QAQ327716 QKM327716 QUI327716 REE327716 ROA327716 RXW327716 SHS327716 SRO327716 TBK327716 TLG327716 TVC327716 UEY327716 UOU327716 UYQ327716 VIM327716 VSI327716 WCE327716 WMA327716 WVW327716 JK393252 TG393252 ADC393252 AMY393252 AWU393252 BGQ393252 BQM393252 CAI393252 CKE393252 CUA393252 DDW393252 DNS393252 DXO393252 EHK393252 ERG393252 FBC393252 FKY393252 FUU393252 GEQ393252 GOM393252 GYI393252 HIE393252 HSA393252 IBW393252 ILS393252 IVO393252 JFK393252 JPG393252 JZC393252 KIY393252 KSU393252 LCQ393252 LMM393252 LWI393252 MGE393252 MQA393252 MZW393252 NJS393252 NTO393252 ODK393252 ONG393252 OXC393252 PGY393252 PQU393252 QAQ393252 QKM393252 QUI393252 REE393252 ROA393252 RXW393252 SHS393252 SRO393252 TBK393252 TLG393252 TVC393252 UEY393252 UOU393252 UYQ393252 VIM393252 VSI393252 WCE393252 WMA393252 WVW393252 JK458788 TG458788 ADC458788 AMY458788 AWU458788 BGQ458788 BQM458788 CAI458788 CKE458788 CUA458788 DDW458788 DNS458788 DXO458788 EHK458788 ERG458788 FBC458788 FKY458788 FUU458788 GEQ458788 GOM458788 GYI458788 HIE458788 HSA458788 IBW458788 ILS458788 IVO458788 JFK458788 JPG458788 JZC458788 KIY458788 KSU458788 LCQ458788 LMM458788 LWI458788 MGE458788 MQA458788 MZW458788 NJS458788 NTO458788 ODK458788 ONG458788 OXC458788 PGY458788 PQU458788 QAQ458788 QKM458788 QUI458788 REE458788 ROA458788 RXW458788 SHS458788 SRO458788 TBK458788 TLG458788 TVC458788 UEY458788 UOU458788 UYQ458788 VIM458788 VSI458788 WCE458788 WMA458788 WVW458788 JK524324 TG524324 ADC524324 AMY524324 AWU524324 BGQ524324 BQM524324 CAI524324 CKE524324 CUA524324 DDW524324 DNS524324 DXO524324 EHK524324 ERG524324 FBC524324 FKY524324 FUU524324 GEQ524324 GOM524324 GYI524324 HIE524324 HSA524324 IBW524324 ILS524324 IVO524324 JFK524324 JPG524324 JZC524324 KIY524324 KSU524324 LCQ524324 LMM524324 LWI524324 MGE524324 MQA524324 MZW524324 NJS524324 NTO524324 ODK524324 ONG524324 OXC524324 PGY524324 PQU524324 QAQ524324 QKM524324 QUI524324 REE524324 ROA524324 RXW524324 SHS524324 SRO524324 TBK524324 TLG524324 TVC524324 UEY524324 UOU524324 UYQ524324 VIM524324 VSI524324 WCE524324 WMA524324 WVW524324 JK589860 TG589860 ADC589860 AMY589860 AWU589860 BGQ589860 BQM589860 CAI589860 CKE589860 CUA589860 DDW589860 DNS589860 DXO589860 EHK589860 ERG589860 FBC589860 FKY589860 FUU589860 GEQ589860 GOM589860 GYI589860 HIE589860 HSA589860 IBW589860 ILS589860 IVO589860 JFK589860 JPG589860 JZC589860 KIY589860 KSU589860 LCQ589860 LMM589860 LWI589860 MGE589860 MQA589860 MZW589860 NJS589860 NTO589860 ODK589860 ONG589860 OXC589860 PGY589860 PQU589860 QAQ589860 QKM589860 QUI589860 REE589860 ROA589860 RXW589860 SHS589860 SRO589860 TBK589860 TLG589860 TVC589860 UEY589860 UOU589860 UYQ589860 VIM589860 VSI589860 WCE589860 WMA589860 WVW589860 JK655396 TG655396 ADC655396 AMY655396 AWU655396 BGQ655396 BQM655396 CAI655396 CKE655396 CUA655396 DDW655396 DNS655396 DXO655396 EHK655396 ERG655396 FBC655396 FKY655396 FUU655396 GEQ655396 GOM655396 GYI655396 HIE655396 HSA655396 IBW655396 ILS655396 IVO655396 JFK655396 JPG655396 JZC655396 KIY655396 KSU655396 LCQ655396 LMM655396 LWI655396 MGE655396 MQA655396 MZW655396 NJS655396 NTO655396 ODK655396 ONG655396 OXC655396 PGY655396 PQU655396 QAQ655396 QKM655396 QUI655396 REE655396 ROA655396 RXW655396 SHS655396 SRO655396 TBK655396 TLG655396 TVC655396 UEY655396 UOU655396 UYQ655396 VIM655396 VSI655396 WCE655396 WMA655396 WVW655396 JK720932 TG720932 ADC720932 AMY720932 AWU720932 BGQ720932 BQM720932 CAI720932 CKE720932 CUA720932 DDW720932 DNS720932 DXO720932 EHK720932 ERG720932 FBC720932 FKY720932 FUU720932 GEQ720932 GOM720932 GYI720932 HIE720932 HSA720932 IBW720932 ILS720932 IVO720932 JFK720932 JPG720932 JZC720932 KIY720932 KSU720932 LCQ720932 LMM720932 LWI720932 MGE720932 MQA720932 MZW720932 NJS720932 NTO720932 ODK720932 ONG720932 OXC720932 PGY720932 PQU720932 QAQ720932 QKM720932 QUI720932 REE720932 ROA720932 RXW720932 SHS720932 SRO720932 TBK720932 TLG720932 TVC720932 UEY720932 UOU720932 UYQ720932 VIM720932 VSI720932 WCE720932 WMA720932 WVW720932 JK786468 TG786468 ADC786468 AMY786468 AWU786468 BGQ786468 BQM786468 CAI786468 CKE786468 CUA786468 DDW786468 DNS786468 DXO786468 EHK786468 ERG786468 FBC786468 FKY786468 FUU786468 GEQ786468 GOM786468 GYI786468 HIE786468 HSA786468 IBW786468 ILS786468 IVO786468 JFK786468 JPG786468 JZC786468 KIY786468 KSU786468 LCQ786468 LMM786468 LWI786468 MGE786468 MQA786468 MZW786468 NJS786468 NTO786468 ODK786468 ONG786468 OXC786468 PGY786468 PQU786468 QAQ786468 QKM786468 QUI786468 REE786468 ROA786468 RXW786468 SHS786468 SRO786468 TBK786468 TLG786468 TVC786468 UEY786468 UOU786468 UYQ786468 VIM786468 VSI786468 WCE786468 WMA786468 WVW786468 JK852004 TG852004 ADC852004 AMY852004 AWU852004 BGQ852004 BQM852004 CAI852004 CKE852004 CUA852004 DDW852004 DNS852004 DXO852004 EHK852004 ERG852004 FBC852004 FKY852004 FUU852004 GEQ852004 GOM852004 GYI852004 HIE852004 HSA852004 IBW852004 ILS852004 IVO852004 JFK852004 JPG852004 JZC852004 KIY852004 KSU852004 LCQ852004 LMM852004 LWI852004 MGE852004 MQA852004 MZW852004 NJS852004 NTO852004 ODK852004 ONG852004 OXC852004 PGY852004 PQU852004 QAQ852004 QKM852004 QUI852004 REE852004 ROA852004 RXW852004 SHS852004 SRO852004 TBK852004 TLG852004 TVC852004 UEY852004 UOU852004 UYQ852004 VIM852004 VSI852004 WCE852004 WMA852004 WVW852004 JK917540 TG917540 ADC917540 AMY917540 AWU917540 BGQ917540 BQM917540 CAI917540 CKE917540 CUA917540 DDW917540 DNS917540 DXO917540 EHK917540 ERG917540 FBC917540 FKY917540 FUU917540 GEQ917540 GOM917540 GYI917540 HIE917540 HSA917540 IBW917540 ILS917540 IVO917540 JFK917540 JPG917540 JZC917540 KIY917540 KSU917540 LCQ917540 LMM917540 LWI917540 MGE917540 MQA917540 MZW917540 NJS917540 NTO917540 ODK917540 ONG917540 OXC917540 PGY917540 PQU917540 QAQ917540 QKM917540 QUI917540 REE917540 ROA917540 RXW917540 SHS917540 SRO917540 TBK917540 TLG917540 TVC917540 UEY917540 UOU917540 UYQ917540 VIM917540 VSI917540 WCE917540 WMA917540 WVW917540 JK983076 TG983076 ADC983076 AMY983076 AWU983076 BGQ983076 BQM983076 CAI983076 CKE983076 CUA983076 DDW983076 DNS983076 DXO983076 EHK983076 ERG983076 FBC983076 FKY983076 FUU983076 GEQ983076 GOM983076 GYI983076 HIE983076 HSA983076 IBW983076 ILS983076 IVO983076 JFK983076 JPG983076 JZC983076 KIY983076 KSU983076 LCQ983076 LMM983076 LWI983076 MGE983076 MQA983076 MZW983076 NJS983076 NTO983076 ODK983076 ONG983076 OXC983076 PGY983076 PQU983076 QAQ983076 QKM983076 QUI983076 REE983076 ROA983076 RXW983076 SHS983076 SRO983076 TBK983076 TLG983076 TVC983076 UEY983076 UOU983076 UYQ983076 VIM983076 VSI983076 WCE983076 WMA983076 WVW983076 WVW983084 JK65580 TG65580 ADC65580 AMY65580 AWU65580 BGQ65580 BQM65580 CAI65580 CKE65580 CUA65580 DDW65580 DNS65580 DXO65580 EHK65580 ERG65580 FBC65580 FKY65580 FUU65580 GEQ65580 GOM65580 GYI65580 HIE65580 HSA65580 IBW65580 ILS65580 IVO65580 JFK65580 JPG65580 JZC65580 KIY65580 KSU65580 LCQ65580 LMM65580 LWI65580 MGE65580 MQA65580 MZW65580 NJS65580 NTO65580 ODK65580 ONG65580 OXC65580 PGY65580 PQU65580 QAQ65580 QKM65580 QUI65580 REE65580 ROA65580 RXW65580 SHS65580 SRO65580 TBK65580 TLG65580 TVC65580 UEY65580 UOU65580 UYQ65580 VIM65580 VSI65580 WCE65580 WMA65580 WVW65580 JK131116 TG131116 ADC131116 AMY131116 AWU131116 BGQ131116 BQM131116 CAI131116 CKE131116 CUA131116 DDW131116 DNS131116 DXO131116 EHK131116 ERG131116 FBC131116 FKY131116 FUU131116 GEQ131116 GOM131116 GYI131116 HIE131116 HSA131116 IBW131116 ILS131116 IVO131116 JFK131116 JPG131116 JZC131116 KIY131116 KSU131116 LCQ131116 LMM131116 LWI131116 MGE131116 MQA131116 MZW131116 NJS131116 NTO131116 ODK131116 ONG131116 OXC131116 PGY131116 PQU131116 QAQ131116 QKM131116 QUI131116 REE131116 ROA131116 RXW131116 SHS131116 SRO131116 TBK131116 TLG131116 TVC131116 UEY131116 UOU131116 UYQ131116 VIM131116 VSI131116 WCE131116 WMA131116 WVW131116 JK196652 TG196652 ADC196652 AMY196652 AWU196652 BGQ196652 BQM196652 CAI196652 CKE196652 CUA196652 DDW196652 DNS196652 DXO196652 EHK196652 ERG196652 FBC196652 FKY196652 FUU196652 GEQ196652 GOM196652 GYI196652 HIE196652 HSA196652 IBW196652 ILS196652 IVO196652 JFK196652 JPG196652 JZC196652 KIY196652 KSU196652 LCQ196652 LMM196652 LWI196652 MGE196652 MQA196652 MZW196652 NJS196652 NTO196652 ODK196652 ONG196652 OXC196652 PGY196652 PQU196652 QAQ196652 QKM196652 QUI196652 REE196652 ROA196652 RXW196652 SHS196652 SRO196652 TBK196652 TLG196652 TVC196652 UEY196652 UOU196652 UYQ196652 VIM196652 VSI196652 WCE196652 WMA196652 WVW196652 JK262188 TG262188 ADC262188 AMY262188 AWU262188 BGQ262188 BQM262188 CAI262188 CKE262188 CUA262188 DDW262188 DNS262188 DXO262188 EHK262188 ERG262188 FBC262188 FKY262188 FUU262188 GEQ262188 GOM262188 GYI262188 HIE262188 HSA262188 IBW262188 ILS262188 IVO262188 JFK262188 JPG262188 JZC262188 KIY262188 KSU262188 LCQ262188 LMM262188 LWI262188 MGE262188 MQA262188 MZW262188 NJS262188 NTO262188 ODK262188 ONG262188 OXC262188 PGY262188 PQU262188 QAQ262188 QKM262188 QUI262188 REE262188 ROA262188 RXW262188 SHS262188 SRO262188 TBK262188 TLG262188 TVC262188 UEY262188 UOU262188 UYQ262188 VIM262188 VSI262188 WCE262188 WMA262188 WVW262188 JK327724 TG327724 ADC327724 AMY327724 AWU327724 BGQ327724 BQM327724 CAI327724 CKE327724 CUA327724 DDW327724 DNS327724 DXO327724 EHK327724 ERG327724 FBC327724 FKY327724 FUU327724 GEQ327724 GOM327724 GYI327724 HIE327724 HSA327724 IBW327724 ILS327724 IVO327724 JFK327724 JPG327724 JZC327724 KIY327724 KSU327724 LCQ327724 LMM327724 LWI327724 MGE327724 MQA327724 MZW327724 NJS327724 NTO327724 ODK327724 ONG327724 OXC327724 PGY327724 PQU327724 QAQ327724 QKM327724 QUI327724 REE327724 ROA327724 RXW327724 SHS327724 SRO327724 TBK327724 TLG327724 TVC327724 UEY327724 UOU327724 UYQ327724 VIM327724 VSI327724 WCE327724 WMA327724 WVW327724 JK393260 TG393260 ADC393260 AMY393260 AWU393260 BGQ393260 BQM393260 CAI393260 CKE393260 CUA393260 DDW393260 DNS393260 DXO393260 EHK393260 ERG393260 FBC393260 FKY393260 FUU393260 GEQ393260 GOM393260 GYI393260 HIE393260 HSA393260 IBW393260 ILS393260 IVO393260 JFK393260 JPG393260 JZC393260 KIY393260 KSU393260 LCQ393260 LMM393260 LWI393260 MGE393260 MQA393260 MZW393260 NJS393260 NTO393260 ODK393260 ONG393260 OXC393260 PGY393260 PQU393260 QAQ393260 QKM393260 QUI393260 REE393260 ROA393260 RXW393260 SHS393260 SRO393260 TBK393260 TLG393260 TVC393260 UEY393260 UOU393260 UYQ393260 VIM393260 VSI393260 WCE393260 WMA393260 WVW393260 JK458796 TG458796 ADC458796 AMY458796 AWU458796 BGQ458796 BQM458796 CAI458796 CKE458796 CUA458796 DDW458796 DNS458796 DXO458796 EHK458796 ERG458796 FBC458796 FKY458796 FUU458796 GEQ458796 GOM458796 GYI458796 HIE458796 HSA458796 IBW458796 ILS458796 IVO458796 JFK458796 JPG458796 JZC458796 KIY458796 KSU458796 LCQ458796 LMM458796 LWI458796 MGE458796 MQA458796 MZW458796 NJS458796 NTO458796 ODK458796 ONG458796 OXC458796 PGY458796 PQU458796 QAQ458796 QKM458796 QUI458796 REE458796 ROA458796 RXW458796 SHS458796 SRO458796 TBK458796 TLG458796 TVC458796 UEY458796 UOU458796 UYQ458796 VIM458796 VSI458796 WCE458796 WMA458796 WVW458796 JK524332 TG524332 ADC524332 AMY524332 AWU524332 BGQ524332 BQM524332 CAI524332 CKE524332 CUA524332 DDW524332 DNS524332 DXO524332 EHK524332 ERG524332 FBC524332 FKY524332 FUU524332 GEQ524332 GOM524332 GYI524332 HIE524332 HSA524332 IBW524332 ILS524332 IVO524332 JFK524332 JPG524332 JZC524332 KIY524332 KSU524332 LCQ524332 LMM524332 LWI524332 MGE524332 MQA524332 MZW524332 NJS524332 NTO524332 ODK524332 ONG524332 OXC524332 PGY524332 PQU524332 QAQ524332 QKM524332 QUI524332 REE524332 ROA524332 RXW524332 SHS524332 SRO524332 TBK524332 TLG524332 TVC524332 UEY524332 UOU524332 UYQ524332 VIM524332 VSI524332 WCE524332 WMA524332 WVW524332 JK589868 TG589868 ADC589868 AMY589868 AWU589868 BGQ589868 BQM589868 CAI589868 CKE589868 CUA589868 DDW589868 DNS589868 DXO589868 EHK589868 ERG589868 FBC589868 FKY589868 FUU589868 GEQ589868 GOM589868 GYI589868 HIE589868 HSA589868 IBW589868 ILS589868 IVO589868 JFK589868 JPG589868 JZC589868 KIY589868 KSU589868 LCQ589868 LMM589868 LWI589868 MGE589868 MQA589868 MZW589868 NJS589868 NTO589868 ODK589868 ONG589868 OXC589868 PGY589868 PQU589868 QAQ589868 QKM589868 QUI589868 REE589868 ROA589868 RXW589868 SHS589868 SRO589868 TBK589868 TLG589868 TVC589868 UEY589868 UOU589868 UYQ589868 VIM589868 VSI589868 WCE589868 WMA589868 WVW589868 JK655404 TG655404 ADC655404 AMY655404 AWU655404 BGQ655404 BQM655404 CAI655404 CKE655404 CUA655404 DDW655404 DNS655404 DXO655404 EHK655404 ERG655404 FBC655404 FKY655404 FUU655404 GEQ655404 GOM655404 GYI655404 HIE655404 HSA655404 IBW655404 ILS655404 IVO655404 JFK655404 JPG655404 JZC655404 KIY655404 KSU655404 LCQ655404 LMM655404 LWI655404 MGE655404 MQA655404 MZW655404 NJS655404 NTO655404 ODK655404 ONG655404 OXC655404 PGY655404 PQU655404 QAQ655404 QKM655404 QUI655404 REE655404 ROA655404 RXW655404 SHS655404 SRO655404 TBK655404 TLG655404 TVC655404 UEY655404 UOU655404 UYQ655404 VIM655404 VSI655404 WCE655404 WMA655404 WVW655404 JK720940 TG720940 ADC720940 AMY720940 AWU720940 BGQ720940 BQM720940 CAI720940 CKE720940 CUA720940 DDW720940 DNS720940 DXO720940 EHK720940 ERG720940 FBC720940 FKY720940 FUU720940 GEQ720940 GOM720940 GYI720940 HIE720940 HSA720940 IBW720940 ILS720940 IVO720940 JFK720940 JPG720940 JZC720940 KIY720940 KSU720940 LCQ720940 LMM720940 LWI720940 MGE720940 MQA720940 MZW720940 NJS720940 NTO720940 ODK720940 ONG720940 OXC720940 PGY720940 PQU720940 QAQ720940 QKM720940 QUI720940 REE720940 ROA720940 RXW720940 SHS720940 SRO720940 TBK720940 TLG720940 TVC720940 UEY720940 UOU720940 UYQ720940 VIM720940 VSI720940 WCE720940 WMA720940 WVW720940 JK786476 TG786476 ADC786476 AMY786476 AWU786476 BGQ786476 BQM786476 CAI786476 CKE786476 CUA786476 DDW786476 DNS786476 DXO786476 EHK786476 ERG786476 FBC786476 FKY786476 FUU786476 GEQ786476 GOM786476 GYI786476 HIE786476 HSA786476 IBW786476 ILS786476 IVO786476 JFK786476 JPG786476 JZC786476 KIY786476 KSU786476 LCQ786476 LMM786476 LWI786476 MGE786476 MQA786476 MZW786476 NJS786476 NTO786476 ODK786476 ONG786476 OXC786476 PGY786476 PQU786476 QAQ786476 QKM786476 QUI786476 REE786476 ROA786476 RXW786476 SHS786476 SRO786476 TBK786476 TLG786476 TVC786476 UEY786476 UOU786476 UYQ786476 VIM786476 VSI786476 WCE786476 WMA786476 WVW786476 JK852012 TG852012 ADC852012 AMY852012 AWU852012 BGQ852012 BQM852012 CAI852012 CKE852012 CUA852012 DDW852012 DNS852012 DXO852012 EHK852012 ERG852012 FBC852012 FKY852012 FUU852012 GEQ852012 GOM852012 GYI852012 HIE852012 HSA852012 IBW852012 ILS852012 IVO852012 JFK852012 JPG852012 JZC852012 KIY852012 KSU852012 LCQ852012 LMM852012 LWI852012 MGE852012 MQA852012 MZW852012 NJS852012 NTO852012 ODK852012 ONG852012 OXC852012 PGY852012 PQU852012 QAQ852012 QKM852012 QUI852012 REE852012 ROA852012 RXW852012 SHS852012 SRO852012 TBK852012 TLG852012 TVC852012 UEY852012 UOU852012 UYQ852012 VIM852012 VSI852012 WCE852012 WMA852012 WVW852012 JK917548 TG917548 ADC917548 AMY917548 AWU917548 BGQ917548 BQM917548 CAI917548 CKE917548 CUA917548 DDW917548 DNS917548 DXO917548 EHK917548 ERG917548 FBC917548 FKY917548 FUU917548 GEQ917548 GOM917548 GYI917548 HIE917548 HSA917548 IBW917548 ILS917548 IVO917548 JFK917548 JPG917548 JZC917548 KIY917548 KSU917548 LCQ917548 LMM917548 LWI917548 MGE917548 MQA917548 MZW917548 NJS917548 NTO917548 ODK917548 ONG917548 OXC917548 PGY917548 PQU917548 QAQ917548 QKM917548 QUI917548 REE917548 ROA917548 RXW917548 SHS917548 SRO917548 TBK917548 TLG917548 TVC917548 UEY917548 UOU917548 UYQ917548 VIM917548 VSI917548 WCE917548 WMA917548 WVW917548 VSI983084 JK983084 TG983084 ADC983084 AMY983084 AWU983084 BGQ983084 BQM983084 CAI983084 CKE983084 CUA983084 DDW983084 DNS983084 DXO983084 EHK983084 ERG983084 FBC983084 FKY983084 FUU983084 GEQ983084 GOM983084 GYI983084 HIE983084 HSA983084 IBW983084 ILS983084 IVO983084 JFK983084 JPG983084 JZC983084 KIY983084 KSU983084 LCQ983084 LMM983084 LWI983084 MGE983084 MQA983084 MZW983084 NJS983084 NTO983084 ODK983084 ONG983084 OXC983084 PGY983084 PQU983084 QAQ983084 QKM983084 QUI983084 REE983084 ROA983084 RXW983084 SHS983084 SRO983084 TBK983084 TLG983084 TVC983084 UEY983084 UOU983084 UYQ983084 VIM983084 JF23 TB23 ACX23 AMT23 AWP23 BGL23 BQH23 CAD23 CJZ23 CTV23 DDR23 DNN23 DXJ23 EHF23 ERB23 FAX23 FKT23 FUP23 GEL23 GOH23 GYD23 HHZ23 HRV23 IBR23 ILN23 IVJ23 JFF23 JPB23 JYX23 KIT23 KSP23 LCL23 LMH23 LWD23 MFZ23 MPV23 MZR23 NJN23 NTJ23 ODF23 ONB23 OWX23 PGT23 PQP23 QAL23 QKH23 QUD23 RDZ23 RNV23 RXR23 SHN23 SRJ23 TBF23 TLB23 TUX23 UET23 UOP23 UYL23 VIH23 VSD23 WBZ23 WLV23 WVR23 S65576 P65576:Q65576 S983084 P983084:Q983084 S917548 P917548:Q917548 S852012 P852012:Q852012 S786476 P786476:Q786476 S720940 P720940:Q720940 S655404 P655404:Q655404 S589868 P589868:Q589868 S524332 P524332:Q524332 S458796 P458796:Q458796 S393260 P393260:Q393260 S327724 P327724:Q327724 S262188 P262188:Q262188 S196652 P196652:Q196652 S131116 P131116:Q131116 S65580 P65580:Q65580 S983076 P983076:Q983076 S917540 P917540:Q917540 S852004 P852004:Q852004 S786468 P786468:Q786468 S720932 P720932:Q720932 S655396 P655396:Q655396 S589860 P589860:Q589860 S524324 P524324:Q524324 S458788 P458788:Q458788 S393252 P393252:Q393252 S327716 P327716:Q327716 S262180 P262180:Q262180 S196644 P196644:Q196644 S131108 P131108:Q131108 S65572 P65572:Q65572 S983080 P983080:Q983080 S917544 P917544:Q917544 S852008 P852008:Q852008 S786472 P786472:Q786472 S720936 P720936:Q720936 S655400 P655400:Q655400 S589864 P589864:Q589864 S524328 P524328:Q524328 S458792 P458792:Q458792 S393256 P393256:Q393256 S327720 P327720:Q327720 S262184 P262184:Q262184 S196648 P196648:Q196648 S131112 P131112:Q131112">
      <formula1>tracking_type_select</formula1>
    </dataValidation>
    <dataValidation type="list" allowBlank="1" showInputMessage="1" showErrorMessage="1" sqref="WLP983068:WLS983068 C65561:F65561 IZ65564:JC65564 SV65564:SY65564 ACR65564:ACU65564 AMN65564:AMQ65564 AWJ65564:AWM65564 BGF65564:BGI65564 BQB65564:BQE65564 BZX65564:CAA65564 CJT65564:CJW65564 CTP65564:CTS65564 DDL65564:DDO65564 DNH65564:DNK65564 DXD65564:DXG65564 EGZ65564:EHC65564 EQV65564:EQY65564 FAR65564:FAU65564 FKN65564:FKQ65564 FUJ65564:FUM65564 GEF65564:GEI65564 GOB65564:GOE65564 GXX65564:GYA65564 HHT65564:HHW65564 HRP65564:HRS65564 IBL65564:IBO65564 ILH65564:ILK65564 IVD65564:IVG65564 JEZ65564:JFC65564 JOV65564:JOY65564 JYR65564:JYU65564 KIN65564:KIQ65564 KSJ65564:KSM65564 LCF65564:LCI65564 LMB65564:LME65564 LVX65564:LWA65564 MFT65564:MFW65564 MPP65564:MPS65564 MZL65564:MZO65564 NJH65564:NJK65564 NTD65564:NTG65564 OCZ65564:ODC65564 OMV65564:OMY65564 OWR65564:OWU65564 PGN65564:PGQ65564 PQJ65564:PQM65564 QAF65564:QAI65564 QKB65564:QKE65564 QTX65564:QUA65564 RDT65564:RDW65564 RNP65564:RNS65564 RXL65564:RXO65564 SHH65564:SHK65564 SRD65564:SRG65564 TAZ65564:TBC65564 TKV65564:TKY65564 TUR65564:TUU65564 UEN65564:UEQ65564 UOJ65564:UOM65564 UYF65564:UYI65564 VIB65564:VIE65564 VRX65564:VSA65564 WBT65564:WBW65564 WLP65564:WLS65564 WVL65564:WVO65564 C131097:F131097 IZ131100:JC131100 SV131100:SY131100 ACR131100:ACU131100 AMN131100:AMQ131100 AWJ131100:AWM131100 BGF131100:BGI131100 BQB131100:BQE131100 BZX131100:CAA131100 CJT131100:CJW131100 CTP131100:CTS131100 DDL131100:DDO131100 DNH131100:DNK131100 DXD131100:DXG131100 EGZ131100:EHC131100 EQV131100:EQY131100 FAR131100:FAU131100 FKN131100:FKQ131100 FUJ131100:FUM131100 GEF131100:GEI131100 GOB131100:GOE131100 GXX131100:GYA131100 HHT131100:HHW131100 HRP131100:HRS131100 IBL131100:IBO131100 ILH131100:ILK131100 IVD131100:IVG131100 JEZ131100:JFC131100 JOV131100:JOY131100 JYR131100:JYU131100 KIN131100:KIQ131100 KSJ131100:KSM131100 LCF131100:LCI131100 LMB131100:LME131100 LVX131100:LWA131100 MFT131100:MFW131100 MPP131100:MPS131100 MZL131100:MZO131100 NJH131100:NJK131100 NTD131100:NTG131100 OCZ131100:ODC131100 OMV131100:OMY131100 OWR131100:OWU131100 PGN131100:PGQ131100 PQJ131100:PQM131100 QAF131100:QAI131100 QKB131100:QKE131100 QTX131100:QUA131100 RDT131100:RDW131100 RNP131100:RNS131100 RXL131100:RXO131100 SHH131100:SHK131100 SRD131100:SRG131100 TAZ131100:TBC131100 TKV131100:TKY131100 TUR131100:TUU131100 UEN131100:UEQ131100 UOJ131100:UOM131100 UYF131100:UYI131100 VIB131100:VIE131100 VRX131100:VSA131100 WBT131100:WBW131100 WLP131100:WLS131100 WVL131100:WVO131100 C196633:F196633 IZ196636:JC196636 SV196636:SY196636 ACR196636:ACU196636 AMN196636:AMQ196636 AWJ196636:AWM196636 BGF196636:BGI196636 BQB196636:BQE196636 BZX196636:CAA196636 CJT196636:CJW196636 CTP196636:CTS196636 DDL196636:DDO196636 DNH196636:DNK196636 DXD196636:DXG196636 EGZ196636:EHC196636 EQV196636:EQY196636 FAR196636:FAU196636 FKN196636:FKQ196636 FUJ196636:FUM196636 GEF196636:GEI196636 GOB196636:GOE196636 GXX196636:GYA196636 HHT196636:HHW196636 HRP196636:HRS196636 IBL196636:IBO196636 ILH196636:ILK196636 IVD196636:IVG196636 JEZ196636:JFC196636 JOV196636:JOY196636 JYR196636:JYU196636 KIN196636:KIQ196636 KSJ196636:KSM196636 LCF196636:LCI196636 LMB196636:LME196636 LVX196636:LWA196636 MFT196636:MFW196636 MPP196636:MPS196636 MZL196636:MZO196636 NJH196636:NJK196636 NTD196636:NTG196636 OCZ196636:ODC196636 OMV196636:OMY196636 OWR196636:OWU196636 PGN196636:PGQ196636 PQJ196636:PQM196636 QAF196636:QAI196636 QKB196636:QKE196636 QTX196636:QUA196636 RDT196636:RDW196636 RNP196636:RNS196636 RXL196636:RXO196636 SHH196636:SHK196636 SRD196636:SRG196636 TAZ196636:TBC196636 TKV196636:TKY196636 TUR196636:TUU196636 UEN196636:UEQ196636 UOJ196636:UOM196636 UYF196636:UYI196636 VIB196636:VIE196636 VRX196636:VSA196636 WBT196636:WBW196636 WLP196636:WLS196636 WVL196636:WVO196636 C262169:F262169 IZ262172:JC262172 SV262172:SY262172 ACR262172:ACU262172 AMN262172:AMQ262172 AWJ262172:AWM262172 BGF262172:BGI262172 BQB262172:BQE262172 BZX262172:CAA262172 CJT262172:CJW262172 CTP262172:CTS262172 DDL262172:DDO262172 DNH262172:DNK262172 DXD262172:DXG262172 EGZ262172:EHC262172 EQV262172:EQY262172 FAR262172:FAU262172 FKN262172:FKQ262172 FUJ262172:FUM262172 GEF262172:GEI262172 GOB262172:GOE262172 GXX262172:GYA262172 HHT262172:HHW262172 HRP262172:HRS262172 IBL262172:IBO262172 ILH262172:ILK262172 IVD262172:IVG262172 JEZ262172:JFC262172 JOV262172:JOY262172 JYR262172:JYU262172 KIN262172:KIQ262172 KSJ262172:KSM262172 LCF262172:LCI262172 LMB262172:LME262172 LVX262172:LWA262172 MFT262172:MFW262172 MPP262172:MPS262172 MZL262172:MZO262172 NJH262172:NJK262172 NTD262172:NTG262172 OCZ262172:ODC262172 OMV262172:OMY262172 OWR262172:OWU262172 PGN262172:PGQ262172 PQJ262172:PQM262172 QAF262172:QAI262172 QKB262172:QKE262172 QTX262172:QUA262172 RDT262172:RDW262172 RNP262172:RNS262172 RXL262172:RXO262172 SHH262172:SHK262172 SRD262172:SRG262172 TAZ262172:TBC262172 TKV262172:TKY262172 TUR262172:TUU262172 UEN262172:UEQ262172 UOJ262172:UOM262172 UYF262172:UYI262172 VIB262172:VIE262172 VRX262172:VSA262172 WBT262172:WBW262172 WLP262172:WLS262172 WVL262172:WVO262172 C327705:F327705 IZ327708:JC327708 SV327708:SY327708 ACR327708:ACU327708 AMN327708:AMQ327708 AWJ327708:AWM327708 BGF327708:BGI327708 BQB327708:BQE327708 BZX327708:CAA327708 CJT327708:CJW327708 CTP327708:CTS327708 DDL327708:DDO327708 DNH327708:DNK327708 DXD327708:DXG327708 EGZ327708:EHC327708 EQV327708:EQY327708 FAR327708:FAU327708 FKN327708:FKQ327708 FUJ327708:FUM327708 GEF327708:GEI327708 GOB327708:GOE327708 GXX327708:GYA327708 HHT327708:HHW327708 HRP327708:HRS327708 IBL327708:IBO327708 ILH327708:ILK327708 IVD327708:IVG327708 JEZ327708:JFC327708 JOV327708:JOY327708 JYR327708:JYU327708 KIN327708:KIQ327708 KSJ327708:KSM327708 LCF327708:LCI327708 LMB327708:LME327708 LVX327708:LWA327708 MFT327708:MFW327708 MPP327708:MPS327708 MZL327708:MZO327708 NJH327708:NJK327708 NTD327708:NTG327708 OCZ327708:ODC327708 OMV327708:OMY327708 OWR327708:OWU327708 PGN327708:PGQ327708 PQJ327708:PQM327708 QAF327708:QAI327708 QKB327708:QKE327708 QTX327708:QUA327708 RDT327708:RDW327708 RNP327708:RNS327708 RXL327708:RXO327708 SHH327708:SHK327708 SRD327708:SRG327708 TAZ327708:TBC327708 TKV327708:TKY327708 TUR327708:TUU327708 UEN327708:UEQ327708 UOJ327708:UOM327708 UYF327708:UYI327708 VIB327708:VIE327708 VRX327708:VSA327708 WBT327708:WBW327708 WLP327708:WLS327708 WVL327708:WVO327708 C393241:F393241 IZ393244:JC393244 SV393244:SY393244 ACR393244:ACU393244 AMN393244:AMQ393244 AWJ393244:AWM393244 BGF393244:BGI393244 BQB393244:BQE393244 BZX393244:CAA393244 CJT393244:CJW393244 CTP393244:CTS393244 DDL393244:DDO393244 DNH393244:DNK393244 DXD393244:DXG393244 EGZ393244:EHC393244 EQV393244:EQY393244 FAR393244:FAU393244 FKN393244:FKQ393244 FUJ393244:FUM393244 GEF393244:GEI393244 GOB393244:GOE393244 GXX393244:GYA393244 HHT393244:HHW393244 HRP393244:HRS393244 IBL393244:IBO393244 ILH393244:ILK393244 IVD393244:IVG393244 JEZ393244:JFC393244 JOV393244:JOY393244 JYR393244:JYU393244 KIN393244:KIQ393244 KSJ393244:KSM393244 LCF393244:LCI393244 LMB393244:LME393244 LVX393244:LWA393244 MFT393244:MFW393244 MPP393244:MPS393244 MZL393244:MZO393244 NJH393244:NJK393244 NTD393244:NTG393244 OCZ393244:ODC393244 OMV393244:OMY393244 OWR393244:OWU393244 PGN393244:PGQ393244 PQJ393244:PQM393244 QAF393244:QAI393244 QKB393244:QKE393244 QTX393244:QUA393244 RDT393244:RDW393244 RNP393244:RNS393244 RXL393244:RXO393244 SHH393244:SHK393244 SRD393244:SRG393244 TAZ393244:TBC393244 TKV393244:TKY393244 TUR393244:TUU393244 UEN393244:UEQ393244 UOJ393244:UOM393244 UYF393244:UYI393244 VIB393244:VIE393244 VRX393244:VSA393244 WBT393244:WBW393244 WLP393244:WLS393244 WVL393244:WVO393244 C458777:F458777 IZ458780:JC458780 SV458780:SY458780 ACR458780:ACU458780 AMN458780:AMQ458780 AWJ458780:AWM458780 BGF458780:BGI458780 BQB458780:BQE458780 BZX458780:CAA458780 CJT458780:CJW458780 CTP458780:CTS458780 DDL458780:DDO458780 DNH458780:DNK458780 DXD458780:DXG458780 EGZ458780:EHC458780 EQV458780:EQY458780 FAR458780:FAU458780 FKN458780:FKQ458780 FUJ458780:FUM458780 GEF458780:GEI458780 GOB458780:GOE458780 GXX458780:GYA458780 HHT458780:HHW458780 HRP458780:HRS458780 IBL458780:IBO458780 ILH458780:ILK458780 IVD458780:IVG458780 JEZ458780:JFC458780 JOV458780:JOY458780 JYR458780:JYU458780 KIN458780:KIQ458780 KSJ458780:KSM458780 LCF458780:LCI458780 LMB458780:LME458780 LVX458780:LWA458780 MFT458780:MFW458780 MPP458780:MPS458780 MZL458780:MZO458780 NJH458780:NJK458780 NTD458780:NTG458780 OCZ458780:ODC458780 OMV458780:OMY458780 OWR458780:OWU458780 PGN458780:PGQ458780 PQJ458780:PQM458780 QAF458780:QAI458780 QKB458780:QKE458780 QTX458780:QUA458780 RDT458780:RDW458780 RNP458780:RNS458780 RXL458780:RXO458780 SHH458780:SHK458780 SRD458780:SRG458780 TAZ458780:TBC458780 TKV458780:TKY458780 TUR458780:TUU458780 UEN458780:UEQ458780 UOJ458780:UOM458780 UYF458780:UYI458780 VIB458780:VIE458780 VRX458780:VSA458780 WBT458780:WBW458780 WLP458780:WLS458780 WVL458780:WVO458780 C524313:F524313 IZ524316:JC524316 SV524316:SY524316 ACR524316:ACU524316 AMN524316:AMQ524316 AWJ524316:AWM524316 BGF524316:BGI524316 BQB524316:BQE524316 BZX524316:CAA524316 CJT524316:CJW524316 CTP524316:CTS524316 DDL524316:DDO524316 DNH524316:DNK524316 DXD524316:DXG524316 EGZ524316:EHC524316 EQV524316:EQY524316 FAR524316:FAU524316 FKN524316:FKQ524316 FUJ524316:FUM524316 GEF524316:GEI524316 GOB524316:GOE524316 GXX524316:GYA524316 HHT524316:HHW524316 HRP524316:HRS524316 IBL524316:IBO524316 ILH524316:ILK524316 IVD524316:IVG524316 JEZ524316:JFC524316 JOV524316:JOY524316 JYR524316:JYU524316 KIN524316:KIQ524316 KSJ524316:KSM524316 LCF524316:LCI524316 LMB524316:LME524316 LVX524316:LWA524316 MFT524316:MFW524316 MPP524316:MPS524316 MZL524316:MZO524316 NJH524316:NJK524316 NTD524316:NTG524316 OCZ524316:ODC524316 OMV524316:OMY524316 OWR524316:OWU524316 PGN524316:PGQ524316 PQJ524316:PQM524316 QAF524316:QAI524316 QKB524316:QKE524316 QTX524316:QUA524316 RDT524316:RDW524316 RNP524316:RNS524316 RXL524316:RXO524316 SHH524316:SHK524316 SRD524316:SRG524316 TAZ524316:TBC524316 TKV524316:TKY524316 TUR524316:TUU524316 UEN524316:UEQ524316 UOJ524316:UOM524316 UYF524316:UYI524316 VIB524316:VIE524316 VRX524316:VSA524316 WBT524316:WBW524316 WLP524316:WLS524316 WVL524316:WVO524316 C589849:F589849 IZ589852:JC589852 SV589852:SY589852 ACR589852:ACU589852 AMN589852:AMQ589852 AWJ589852:AWM589852 BGF589852:BGI589852 BQB589852:BQE589852 BZX589852:CAA589852 CJT589852:CJW589852 CTP589852:CTS589852 DDL589852:DDO589852 DNH589852:DNK589852 DXD589852:DXG589852 EGZ589852:EHC589852 EQV589852:EQY589852 FAR589852:FAU589852 FKN589852:FKQ589852 FUJ589852:FUM589852 GEF589852:GEI589852 GOB589852:GOE589852 GXX589852:GYA589852 HHT589852:HHW589852 HRP589852:HRS589852 IBL589852:IBO589852 ILH589852:ILK589852 IVD589852:IVG589852 JEZ589852:JFC589852 JOV589852:JOY589852 JYR589852:JYU589852 KIN589852:KIQ589852 KSJ589852:KSM589852 LCF589852:LCI589852 LMB589852:LME589852 LVX589852:LWA589852 MFT589852:MFW589852 MPP589852:MPS589852 MZL589852:MZO589852 NJH589852:NJK589852 NTD589852:NTG589852 OCZ589852:ODC589852 OMV589852:OMY589852 OWR589852:OWU589852 PGN589852:PGQ589852 PQJ589852:PQM589852 QAF589852:QAI589852 QKB589852:QKE589852 QTX589852:QUA589852 RDT589852:RDW589852 RNP589852:RNS589852 RXL589852:RXO589852 SHH589852:SHK589852 SRD589852:SRG589852 TAZ589852:TBC589852 TKV589852:TKY589852 TUR589852:TUU589852 UEN589852:UEQ589852 UOJ589852:UOM589852 UYF589852:UYI589852 VIB589852:VIE589852 VRX589852:VSA589852 WBT589852:WBW589852 WLP589852:WLS589852 WVL589852:WVO589852 C655385:F655385 IZ655388:JC655388 SV655388:SY655388 ACR655388:ACU655388 AMN655388:AMQ655388 AWJ655388:AWM655388 BGF655388:BGI655388 BQB655388:BQE655388 BZX655388:CAA655388 CJT655388:CJW655388 CTP655388:CTS655388 DDL655388:DDO655388 DNH655388:DNK655388 DXD655388:DXG655388 EGZ655388:EHC655388 EQV655388:EQY655388 FAR655388:FAU655388 FKN655388:FKQ655388 FUJ655388:FUM655388 GEF655388:GEI655388 GOB655388:GOE655388 GXX655388:GYA655388 HHT655388:HHW655388 HRP655388:HRS655388 IBL655388:IBO655388 ILH655388:ILK655388 IVD655388:IVG655388 JEZ655388:JFC655388 JOV655388:JOY655388 JYR655388:JYU655388 KIN655388:KIQ655388 KSJ655388:KSM655388 LCF655388:LCI655388 LMB655388:LME655388 LVX655388:LWA655388 MFT655388:MFW655388 MPP655388:MPS655388 MZL655388:MZO655388 NJH655388:NJK655388 NTD655388:NTG655388 OCZ655388:ODC655388 OMV655388:OMY655388 OWR655388:OWU655388 PGN655388:PGQ655388 PQJ655388:PQM655388 QAF655388:QAI655388 QKB655388:QKE655388 QTX655388:QUA655388 RDT655388:RDW655388 RNP655388:RNS655388 RXL655388:RXO655388 SHH655388:SHK655388 SRD655388:SRG655388 TAZ655388:TBC655388 TKV655388:TKY655388 TUR655388:TUU655388 UEN655388:UEQ655388 UOJ655388:UOM655388 UYF655388:UYI655388 VIB655388:VIE655388 VRX655388:VSA655388 WBT655388:WBW655388 WLP655388:WLS655388 WVL655388:WVO655388 C720921:F720921 IZ720924:JC720924 SV720924:SY720924 ACR720924:ACU720924 AMN720924:AMQ720924 AWJ720924:AWM720924 BGF720924:BGI720924 BQB720924:BQE720924 BZX720924:CAA720924 CJT720924:CJW720924 CTP720924:CTS720924 DDL720924:DDO720924 DNH720924:DNK720924 DXD720924:DXG720924 EGZ720924:EHC720924 EQV720924:EQY720924 FAR720924:FAU720924 FKN720924:FKQ720924 FUJ720924:FUM720924 GEF720924:GEI720924 GOB720924:GOE720924 GXX720924:GYA720924 HHT720924:HHW720924 HRP720924:HRS720924 IBL720924:IBO720924 ILH720924:ILK720924 IVD720924:IVG720924 JEZ720924:JFC720924 JOV720924:JOY720924 JYR720924:JYU720924 KIN720924:KIQ720924 KSJ720924:KSM720924 LCF720924:LCI720924 LMB720924:LME720924 LVX720924:LWA720924 MFT720924:MFW720924 MPP720924:MPS720924 MZL720924:MZO720924 NJH720924:NJK720924 NTD720924:NTG720924 OCZ720924:ODC720924 OMV720924:OMY720924 OWR720924:OWU720924 PGN720924:PGQ720924 PQJ720924:PQM720924 QAF720924:QAI720924 QKB720924:QKE720924 QTX720924:QUA720924 RDT720924:RDW720924 RNP720924:RNS720924 RXL720924:RXO720924 SHH720924:SHK720924 SRD720924:SRG720924 TAZ720924:TBC720924 TKV720924:TKY720924 TUR720924:TUU720924 UEN720924:UEQ720924 UOJ720924:UOM720924 UYF720924:UYI720924 VIB720924:VIE720924 VRX720924:VSA720924 WBT720924:WBW720924 WLP720924:WLS720924 WVL720924:WVO720924 C786457:F786457 IZ786460:JC786460 SV786460:SY786460 ACR786460:ACU786460 AMN786460:AMQ786460 AWJ786460:AWM786460 BGF786460:BGI786460 BQB786460:BQE786460 BZX786460:CAA786460 CJT786460:CJW786460 CTP786460:CTS786460 DDL786460:DDO786460 DNH786460:DNK786460 DXD786460:DXG786460 EGZ786460:EHC786460 EQV786460:EQY786460 FAR786460:FAU786460 FKN786460:FKQ786460 FUJ786460:FUM786460 GEF786460:GEI786460 GOB786460:GOE786460 GXX786460:GYA786460 HHT786460:HHW786460 HRP786460:HRS786460 IBL786460:IBO786460 ILH786460:ILK786460 IVD786460:IVG786460 JEZ786460:JFC786460 JOV786460:JOY786460 JYR786460:JYU786460 KIN786460:KIQ786460 KSJ786460:KSM786460 LCF786460:LCI786460 LMB786460:LME786460 LVX786460:LWA786460 MFT786460:MFW786460 MPP786460:MPS786460 MZL786460:MZO786460 NJH786460:NJK786460 NTD786460:NTG786460 OCZ786460:ODC786460 OMV786460:OMY786460 OWR786460:OWU786460 PGN786460:PGQ786460 PQJ786460:PQM786460 QAF786460:QAI786460 QKB786460:QKE786460 QTX786460:QUA786460 RDT786460:RDW786460 RNP786460:RNS786460 RXL786460:RXO786460 SHH786460:SHK786460 SRD786460:SRG786460 TAZ786460:TBC786460 TKV786460:TKY786460 TUR786460:TUU786460 UEN786460:UEQ786460 UOJ786460:UOM786460 UYF786460:UYI786460 VIB786460:VIE786460 VRX786460:VSA786460 WBT786460:WBW786460 WLP786460:WLS786460 WVL786460:WVO786460 C851993:F851993 IZ851996:JC851996 SV851996:SY851996 ACR851996:ACU851996 AMN851996:AMQ851996 AWJ851996:AWM851996 BGF851996:BGI851996 BQB851996:BQE851996 BZX851996:CAA851996 CJT851996:CJW851996 CTP851996:CTS851996 DDL851996:DDO851996 DNH851996:DNK851996 DXD851996:DXG851996 EGZ851996:EHC851996 EQV851996:EQY851996 FAR851996:FAU851996 FKN851996:FKQ851996 FUJ851996:FUM851996 GEF851996:GEI851996 GOB851996:GOE851996 GXX851996:GYA851996 HHT851996:HHW851996 HRP851996:HRS851996 IBL851996:IBO851996 ILH851996:ILK851996 IVD851996:IVG851996 JEZ851996:JFC851996 JOV851996:JOY851996 JYR851996:JYU851996 KIN851996:KIQ851996 KSJ851996:KSM851996 LCF851996:LCI851996 LMB851996:LME851996 LVX851996:LWA851996 MFT851996:MFW851996 MPP851996:MPS851996 MZL851996:MZO851996 NJH851996:NJK851996 NTD851996:NTG851996 OCZ851996:ODC851996 OMV851996:OMY851996 OWR851996:OWU851996 PGN851996:PGQ851996 PQJ851996:PQM851996 QAF851996:QAI851996 QKB851996:QKE851996 QTX851996:QUA851996 RDT851996:RDW851996 RNP851996:RNS851996 RXL851996:RXO851996 SHH851996:SHK851996 SRD851996:SRG851996 TAZ851996:TBC851996 TKV851996:TKY851996 TUR851996:TUU851996 UEN851996:UEQ851996 UOJ851996:UOM851996 UYF851996:UYI851996 VIB851996:VIE851996 VRX851996:VSA851996 WBT851996:WBW851996 WLP851996:WLS851996 WVL851996:WVO851996 C917529:F917529 IZ917532:JC917532 SV917532:SY917532 ACR917532:ACU917532 AMN917532:AMQ917532 AWJ917532:AWM917532 BGF917532:BGI917532 BQB917532:BQE917532 BZX917532:CAA917532 CJT917532:CJW917532 CTP917532:CTS917532 DDL917532:DDO917532 DNH917532:DNK917532 DXD917532:DXG917532 EGZ917532:EHC917532 EQV917532:EQY917532 FAR917532:FAU917532 FKN917532:FKQ917532 FUJ917532:FUM917532 GEF917532:GEI917532 GOB917532:GOE917532 GXX917532:GYA917532 HHT917532:HHW917532 HRP917532:HRS917532 IBL917532:IBO917532 ILH917532:ILK917532 IVD917532:IVG917532 JEZ917532:JFC917532 JOV917532:JOY917532 JYR917532:JYU917532 KIN917532:KIQ917532 KSJ917532:KSM917532 LCF917532:LCI917532 LMB917532:LME917532 LVX917532:LWA917532 MFT917532:MFW917532 MPP917532:MPS917532 MZL917532:MZO917532 NJH917532:NJK917532 NTD917532:NTG917532 OCZ917532:ODC917532 OMV917532:OMY917532 OWR917532:OWU917532 PGN917532:PGQ917532 PQJ917532:PQM917532 QAF917532:QAI917532 QKB917532:QKE917532 QTX917532:QUA917532 RDT917532:RDW917532 RNP917532:RNS917532 RXL917532:RXO917532 SHH917532:SHK917532 SRD917532:SRG917532 TAZ917532:TBC917532 TKV917532:TKY917532 TUR917532:TUU917532 UEN917532:UEQ917532 UOJ917532:UOM917532 UYF917532:UYI917532 VIB917532:VIE917532 VRX917532:VSA917532 WBT917532:WBW917532 WLP917532:WLS917532 WVL917532:WVO917532 C983065:F983065 IZ983068:JC983068 SV983068:SY983068 ACR983068:ACU983068 AMN983068:AMQ983068 AWJ983068:AWM983068 BGF983068:BGI983068 BQB983068:BQE983068 BZX983068:CAA983068 CJT983068:CJW983068 CTP983068:CTS983068 DDL983068:DDO983068 DNH983068:DNK983068 DXD983068:DXG983068 EGZ983068:EHC983068 EQV983068:EQY983068 FAR983068:FAU983068 FKN983068:FKQ983068 FUJ983068:FUM983068 GEF983068:GEI983068 GOB983068:GOE983068 GXX983068:GYA983068 HHT983068:HHW983068 HRP983068:HRS983068 IBL983068:IBO983068 ILH983068:ILK983068 IVD983068:IVG983068 JEZ983068:JFC983068 JOV983068:JOY983068 JYR983068:JYU983068 KIN983068:KIQ983068 KSJ983068:KSM983068 LCF983068:LCI983068 LMB983068:LME983068 LVX983068:LWA983068 MFT983068:MFW983068 MPP983068:MPS983068 MZL983068:MZO983068 NJH983068:NJK983068 NTD983068:NTG983068 OCZ983068:ODC983068 OMV983068:OMY983068 OWR983068:OWU983068 PGN983068:PGQ983068 PQJ983068:PQM983068 QAF983068:QAI983068 QKB983068:QKE983068 QTX983068:QUA983068 RDT983068:RDW983068 RNP983068:RNS983068 RXL983068:RXO983068 SHH983068:SHK983068 SRD983068:SRG983068 TAZ983068:TBC983068 TKV983068:TKY983068 TUR983068:TUU983068 UEN983068:UEQ983068 UOJ983068:UOM983068 UYF983068:UYI983068 VIB983068:VIE983068 VRX983068:VSA983068 WBT983068:WBW983068">
      <formula1>$P$69:$P$74</formula1>
    </dataValidation>
    <dataValidation type="list" allowBlank="1" showInputMessage="1" showErrorMessage="1" sqref="WVN983070:WVO983072 SX20:SY20 ACT20:ACU20 AMP20:AMQ20 AWL20:AWM20 BGH20:BGI20 BQD20:BQE20 BZZ20:CAA20 CJV20:CJW20 CTR20:CTS20 DDN20:DDO20 DNJ20:DNK20 DXF20:DXG20 EHB20:EHC20 EQX20:EQY20 FAT20:FAU20 FKP20:FKQ20 FUL20:FUM20 GEH20:GEI20 GOD20:GOE20 GXZ20:GYA20 HHV20:HHW20 HRR20:HRS20 IBN20:IBO20 ILJ20:ILK20 IVF20:IVG20 JFB20:JFC20 JOX20:JOY20 JYT20:JYU20 KIP20:KIQ20 KSL20:KSM20 LCH20:LCI20 LMD20:LME20 LVZ20:LWA20 MFV20:MFW20 MPR20:MPS20 MZN20:MZO20 NJJ20:NJK20 NTF20:NTG20 ODB20:ODC20 OMX20:OMY20 OWT20:OWU20 PGP20:PGQ20 PQL20:PQM20 QAH20:QAI20 QKD20:QKE20 QTZ20:QUA20 RDV20:RDW20 RNR20:RNS20 RXN20:RXO20 SHJ20:SHK20 SRF20:SRG20 TBB20:TBC20 TKX20:TKY20 TUT20:TUU20 UEP20:UEQ20 UOL20:UOM20 UYH20:UYI20 VID20:VIE20 VRZ20:VSA20 WBV20:WBW20 WLR20:WLS20 WVN20:WVO20 WLR983070:WLS983072 E65563:F65565 JB65566:JC65568 SX65566:SY65568 ACT65566:ACU65568 AMP65566:AMQ65568 AWL65566:AWM65568 BGH65566:BGI65568 BQD65566:BQE65568 BZZ65566:CAA65568 CJV65566:CJW65568 CTR65566:CTS65568 DDN65566:DDO65568 DNJ65566:DNK65568 DXF65566:DXG65568 EHB65566:EHC65568 EQX65566:EQY65568 FAT65566:FAU65568 FKP65566:FKQ65568 FUL65566:FUM65568 GEH65566:GEI65568 GOD65566:GOE65568 GXZ65566:GYA65568 HHV65566:HHW65568 HRR65566:HRS65568 IBN65566:IBO65568 ILJ65566:ILK65568 IVF65566:IVG65568 JFB65566:JFC65568 JOX65566:JOY65568 JYT65566:JYU65568 KIP65566:KIQ65568 KSL65566:KSM65568 LCH65566:LCI65568 LMD65566:LME65568 LVZ65566:LWA65568 MFV65566:MFW65568 MPR65566:MPS65568 MZN65566:MZO65568 NJJ65566:NJK65568 NTF65566:NTG65568 ODB65566:ODC65568 OMX65566:OMY65568 OWT65566:OWU65568 PGP65566:PGQ65568 PQL65566:PQM65568 QAH65566:QAI65568 QKD65566:QKE65568 QTZ65566:QUA65568 RDV65566:RDW65568 RNR65566:RNS65568 RXN65566:RXO65568 SHJ65566:SHK65568 SRF65566:SRG65568 TBB65566:TBC65568 TKX65566:TKY65568 TUT65566:TUU65568 UEP65566:UEQ65568 UOL65566:UOM65568 UYH65566:UYI65568 VID65566:VIE65568 VRZ65566:VSA65568 WBV65566:WBW65568 WLR65566:WLS65568 WVN65566:WVO65568 E131099:F131101 JB131102:JC131104 SX131102:SY131104 ACT131102:ACU131104 AMP131102:AMQ131104 AWL131102:AWM131104 BGH131102:BGI131104 BQD131102:BQE131104 BZZ131102:CAA131104 CJV131102:CJW131104 CTR131102:CTS131104 DDN131102:DDO131104 DNJ131102:DNK131104 DXF131102:DXG131104 EHB131102:EHC131104 EQX131102:EQY131104 FAT131102:FAU131104 FKP131102:FKQ131104 FUL131102:FUM131104 GEH131102:GEI131104 GOD131102:GOE131104 GXZ131102:GYA131104 HHV131102:HHW131104 HRR131102:HRS131104 IBN131102:IBO131104 ILJ131102:ILK131104 IVF131102:IVG131104 JFB131102:JFC131104 JOX131102:JOY131104 JYT131102:JYU131104 KIP131102:KIQ131104 KSL131102:KSM131104 LCH131102:LCI131104 LMD131102:LME131104 LVZ131102:LWA131104 MFV131102:MFW131104 MPR131102:MPS131104 MZN131102:MZO131104 NJJ131102:NJK131104 NTF131102:NTG131104 ODB131102:ODC131104 OMX131102:OMY131104 OWT131102:OWU131104 PGP131102:PGQ131104 PQL131102:PQM131104 QAH131102:QAI131104 QKD131102:QKE131104 QTZ131102:QUA131104 RDV131102:RDW131104 RNR131102:RNS131104 RXN131102:RXO131104 SHJ131102:SHK131104 SRF131102:SRG131104 TBB131102:TBC131104 TKX131102:TKY131104 TUT131102:TUU131104 UEP131102:UEQ131104 UOL131102:UOM131104 UYH131102:UYI131104 VID131102:VIE131104 VRZ131102:VSA131104 WBV131102:WBW131104 WLR131102:WLS131104 WVN131102:WVO131104 E196635:F196637 JB196638:JC196640 SX196638:SY196640 ACT196638:ACU196640 AMP196638:AMQ196640 AWL196638:AWM196640 BGH196638:BGI196640 BQD196638:BQE196640 BZZ196638:CAA196640 CJV196638:CJW196640 CTR196638:CTS196640 DDN196638:DDO196640 DNJ196638:DNK196640 DXF196638:DXG196640 EHB196638:EHC196640 EQX196638:EQY196640 FAT196638:FAU196640 FKP196638:FKQ196640 FUL196638:FUM196640 GEH196638:GEI196640 GOD196638:GOE196640 GXZ196638:GYA196640 HHV196638:HHW196640 HRR196638:HRS196640 IBN196638:IBO196640 ILJ196638:ILK196640 IVF196638:IVG196640 JFB196638:JFC196640 JOX196638:JOY196640 JYT196638:JYU196640 KIP196638:KIQ196640 KSL196638:KSM196640 LCH196638:LCI196640 LMD196638:LME196640 LVZ196638:LWA196640 MFV196638:MFW196640 MPR196638:MPS196640 MZN196638:MZO196640 NJJ196638:NJK196640 NTF196638:NTG196640 ODB196638:ODC196640 OMX196638:OMY196640 OWT196638:OWU196640 PGP196638:PGQ196640 PQL196638:PQM196640 QAH196638:QAI196640 QKD196638:QKE196640 QTZ196638:QUA196640 RDV196638:RDW196640 RNR196638:RNS196640 RXN196638:RXO196640 SHJ196638:SHK196640 SRF196638:SRG196640 TBB196638:TBC196640 TKX196638:TKY196640 TUT196638:TUU196640 UEP196638:UEQ196640 UOL196638:UOM196640 UYH196638:UYI196640 VID196638:VIE196640 VRZ196638:VSA196640 WBV196638:WBW196640 WLR196638:WLS196640 WVN196638:WVO196640 E262171:F262173 JB262174:JC262176 SX262174:SY262176 ACT262174:ACU262176 AMP262174:AMQ262176 AWL262174:AWM262176 BGH262174:BGI262176 BQD262174:BQE262176 BZZ262174:CAA262176 CJV262174:CJW262176 CTR262174:CTS262176 DDN262174:DDO262176 DNJ262174:DNK262176 DXF262174:DXG262176 EHB262174:EHC262176 EQX262174:EQY262176 FAT262174:FAU262176 FKP262174:FKQ262176 FUL262174:FUM262176 GEH262174:GEI262176 GOD262174:GOE262176 GXZ262174:GYA262176 HHV262174:HHW262176 HRR262174:HRS262176 IBN262174:IBO262176 ILJ262174:ILK262176 IVF262174:IVG262176 JFB262174:JFC262176 JOX262174:JOY262176 JYT262174:JYU262176 KIP262174:KIQ262176 KSL262174:KSM262176 LCH262174:LCI262176 LMD262174:LME262176 LVZ262174:LWA262176 MFV262174:MFW262176 MPR262174:MPS262176 MZN262174:MZO262176 NJJ262174:NJK262176 NTF262174:NTG262176 ODB262174:ODC262176 OMX262174:OMY262176 OWT262174:OWU262176 PGP262174:PGQ262176 PQL262174:PQM262176 QAH262174:QAI262176 QKD262174:QKE262176 QTZ262174:QUA262176 RDV262174:RDW262176 RNR262174:RNS262176 RXN262174:RXO262176 SHJ262174:SHK262176 SRF262174:SRG262176 TBB262174:TBC262176 TKX262174:TKY262176 TUT262174:TUU262176 UEP262174:UEQ262176 UOL262174:UOM262176 UYH262174:UYI262176 VID262174:VIE262176 VRZ262174:VSA262176 WBV262174:WBW262176 WLR262174:WLS262176 WVN262174:WVO262176 E327707:F327709 JB327710:JC327712 SX327710:SY327712 ACT327710:ACU327712 AMP327710:AMQ327712 AWL327710:AWM327712 BGH327710:BGI327712 BQD327710:BQE327712 BZZ327710:CAA327712 CJV327710:CJW327712 CTR327710:CTS327712 DDN327710:DDO327712 DNJ327710:DNK327712 DXF327710:DXG327712 EHB327710:EHC327712 EQX327710:EQY327712 FAT327710:FAU327712 FKP327710:FKQ327712 FUL327710:FUM327712 GEH327710:GEI327712 GOD327710:GOE327712 GXZ327710:GYA327712 HHV327710:HHW327712 HRR327710:HRS327712 IBN327710:IBO327712 ILJ327710:ILK327712 IVF327710:IVG327712 JFB327710:JFC327712 JOX327710:JOY327712 JYT327710:JYU327712 KIP327710:KIQ327712 KSL327710:KSM327712 LCH327710:LCI327712 LMD327710:LME327712 LVZ327710:LWA327712 MFV327710:MFW327712 MPR327710:MPS327712 MZN327710:MZO327712 NJJ327710:NJK327712 NTF327710:NTG327712 ODB327710:ODC327712 OMX327710:OMY327712 OWT327710:OWU327712 PGP327710:PGQ327712 PQL327710:PQM327712 QAH327710:QAI327712 QKD327710:QKE327712 QTZ327710:QUA327712 RDV327710:RDW327712 RNR327710:RNS327712 RXN327710:RXO327712 SHJ327710:SHK327712 SRF327710:SRG327712 TBB327710:TBC327712 TKX327710:TKY327712 TUT327710:TUU327712 UEP327710:UEQ327712 UOL327710:UOM327712 UYH327710:UYI327712 VID327710:VIE327712 VRZ327710:VSA327712 WBV327710:WBW327712 WLR327710:WLS327712 WVN327710:WVO327712 E393243:F393245 JB393246:JC393248 SX393246:SY393248 ACT393246:ACU393248 AMP393246:AMQ393248 AWL393246:AWM393248 BGH393246:BGI393248 BQD393246:BQE393248 BZZ393246:CAA393248 CJV393246:CJW393248 CTR393246:CTS393248 DDN393246:DDO393248 DNJ393246:DNK393248 DXF393246:DXG393248 EHB393246:EHC393248 EQX393246:EQY393248 FAT393246:FAU393248 FKP393246:FKQ393248 FUL393246:FUM393248 GEH393246:GEI393248 GOD393246:GOE393248 GXZ393246:GYA393248 HHV393246:HHW393248 HRR393246:HRS393248 IBN393246:IBO393248 ILJ393246:ILK393248 IVF393246:IVG393248 JFB393246:JFC393248 JOX393246:JOY393248 JYT393246:JYU393248 KIP393246:KIQ393248 KSL393246:KSM393248 LCH393246:LCI393248 LMD393246:LME393248 LVZ393246:LWA393248 MFV393246:MFW393248 MPR393246:MPS393248 MZN393246:MZO393248 NJJ393246:NJK393248 NTF393246:NTG393248 ODB393246:ODC393248 OMX393246:OMY393248 OWT393246:OWU393248 PGP393246:PGQ393248 PQL393246:PQM393248 QAH393246:QAI393248 QKD393246:QKE393248 QTZ393246:QUA393248 RDV393246:RDW393248 RNR393246:RNS393248 RXN393246:RXO393248 SHJ393246:SHK393248 SRF393246:SRG393248 TBB393246:TBC393248 TKX393246:TKY393248 TUT393246:TUU393248 UEP393246:UEQ393248 UOL393246:UOM393248 UYH393246:UYI393248 VID393246:VIE393248 VRZ393246:VSA393248 WBV393246:WBW393248 WLR393246:WLS393248 WVN393246:WVO393248 E458779:F458781 JB458782:JC458784 SX458782:SY458784 ACT458782:ACU458784 AMP458782:AMQ458784 AWL458782:AWM458784 BGH458782:BGI458784 BQD458782:BQE458784 BZZ458782:CAA458784 CJV458782:CJW458784 CTR458782:CTS458784 DDN458782:DDO458784 DNJ458782:DNK458784 DXF458782:DXG458784 EHB458782:EHC458784 EQX458782:EQY458784 FAT458782:FAU458784 FKP458782:FKQ458784 FUL458782:FUM458784 GEH458782:GEI458784 GOD458782:GOE458784 GXZ458782:GYA458784 HHV458782:HHW458784 HRR458782:HRS458784 IBN458782:IBO458784 ILJ458782:ILK458784 IVF458782:IVG458784 JFB458782:JFC458784 JOX458782:JOY458784 JYT458782:JYU458784 KIP458782:KIQ458784 KSL458782:KSM458784 LCH458782:LCI458784 LMD458782:LME458784 LVZ458782:LWA458784 MFV458782:MFW458784 MPR458782:MPS458784 MZN458782:MZO458784 NJJ458782:NJK458784 NTF458782:NTG458784 ODB458782:ODC458784 OMX458782:OMY458784 OWT458782:OWU458784 PGP458782:PGQ458784 PQL458782:PQM458784 QAH458782:QAI458784 QKD458782:QKE458784 QTZ458782:QUA458784 RDV458782:RDW458784 RNR458782:RNS458784 RXN458782:RXO458784 SHJ458782:SHK458784 SRF458782:SRG458784 TBB458782:TBC458784 TKX458782:TKY458784 TUT458782:TUU458784 UEP458782:UEQ458784 UOL458782:UOM458784 UYH458782:UYI458784 VID458782:VIE458784 VRZ458782:VSA458784 WBV458782:WBW458784 WLR458782:WLS458784 WVN458782:WVO458784 E524315:F524317 JB524318:JC524320 SX524318:SY524320 ACT524318:ACU524320 AMP524318:AMQ524320 AWL524318:AWM524320 BGH524318:BGI524320 BQD524318:BQE524320 BZZ524318:CAA524320 CJV524318:CJW524320 CTR524318:CTS524320 DDN524318:DDO524320 DNJ524318:DNK524320 DXF524318:DXG524320 EHB524318:EHC524320 EQX524318:EQY524320 FAT524318:FAU524320 FKP524318:FKQ524320 FUL524318:FUM524320 GEH524318:GEI524320 GOD524318:GOE524320 GXZ524318:GYA524320 HHV524318:HHW524320 HRR524318:HRS524320 IBN524318:IBO524320 ILJ524318:ILK524320 IVF524318:IVG524320 JFB524318:JFC524320 JOX524318:JOY524320 JYT524318:JYU524320 KIP524318:KIQ524320 KSL524318:KSM524320 LCH524318:LCI524320 LMD524318:LME524320 LVZ524318:LWA524320 MFV524318:MFW524320 MPR524318:MPS524320 MZN524318:MZO524320 NJJ524318:NJK524320 NTF524318:NTG524320 ODB524318:ODC524320 OMX524318:OMY524320 OWT524318:OWU524320 PGP524318:PGQ524320 PQL524318:PQM524320 QAH524318:QAI524320 QKD524318:QKE524320 QTZ524318:QUA524320 RDV524318:RDW524320 RNR524318:RNS524320 RXN524318:RXO524320 SHJ524318:SHK524320 SRF524318:SRG524320 TBB524318:TBC524320 TKX524318:TKY524320 TUT524318:TUU524320 UEP524318:UEQ524320 UOL524318:UOM524320 UYH524318:UYI524320 VID524318:VIE524320 VRZ524318:VSA524320 WBV524318:WBW524320 WLR524318:WLS524320 WVN524318:WVO524320 E589851:F589853 JB589854:JC589856 SX589854:SY589856 ACT589854:ACU589856 AMP589854:AMQ589856 AWL589854:AWM589856 BGH589854:BGI589856 BQD589854:BQE589856 BZZ589854:CAA589856 CJV589854:CJW589856 CTR589854:CTS589856 DDN589854:DDO589856 DNJ589854:DNK589856 DXF589854:DXG589856 EHB589854:EHC589856 EQX589854:EQY589856 FAT589854:FAU589856 FKP589854:FKQ589856 FUL589854:FUM589856 GEH589854:GEI589856 GOD589854:GOE589856 GXZ589854:GYA589856 HHV589854:HHW589856 HRR589854:HRS589856 IBN589854:IBO589856 ILJ589854:ILK589856 IVF589854:IVG589856 JFB589854:JFC589856 JOX589854:JOY589856 JYT589854:JYU589856 KIP589854:KIQ589856 KSL589854:KSM589856 LCH589854:LCI589856 LMD589854:LME589856 LVZ589854:LWA589856 MFV589854:MFW589856 MPR589854:MPS589856 MZN589854:MZO589856 NJJ589854:NJK589856 NTF589854:NTG589856 ODB589854:ODC589856 OMX589854:OMY589856 OWT589854:OWU589856 PGP589854:PGQ589856 PQL589854:PQM589856 QAH589854:QAI589856 QKD589854:QKE589856 QTZ589854:QUA589856 RDV589854:RDW589856 RNR589854:RNS589856 RXN589854:RXO589856 SHJ589854:SHK589856 SRF589854:SRG589856 TBB589854:TBC589856 TKX589854:TKY589856 TUT589854:TUU589856 UEP589854:UEQ589856 UOL589854:UOM589856 UYH589854:UYI589856 VID589854:VIE589856 VRZ589854:VSA589856 WBV589854:WBW589856 WLR589854:WLS589856 WVN589854:WVO589856 E655387:F655389 JB655390:JC655392 SX655390:SY655392 ACT655390:ACU655392 AMP655390:AMQ655392 AWL655390:AWM655392 BGH655390:BGI655392 BQD655390:BQE655392 BZZ655390:CAA655392 CJV655390:CJW655392 CTR655390:CTS655392 DDN655390:DDO655392 DNJ655390:DNK655392 DXF655390:DXG655392 EHB655390:EHC655392 EQX655390:EQY655392 FAT655390:FAU655392 FKP655390:FKQ655392 FUL655390:FUM655392 GEH655390:GEI655392 GOD655390:GOE655392 GXZ655390:GYA655392 HHV655390:HHW655392 HRR655390:HRS655392 IBN655390:IBO655392 ILJ655390:ILK655392 IVF655390:IVG655392 JFB655390:JFC655392 JOX655390:JOY655392 JYT655390:JYU655392 KIP655390:KIQ655392 KSL655390:KSM655392 LCH655390:LCI655392 LMD655390:LME655392 LVZ655390:LWA655392 MFV655390:MFW655392 MPR655390:MPS655392 MZN655390:MZO655392 NJJ655390:NJK655392 NTF655390:NTG655392 ODB655390:ODC655392 OMX655390:OMY655392 OWT655390:OWU655392 PGP655390:PGQ655392 PQL655390:PQM655392 QAH655390:QAI655392 QKD655390:QKE655392 QTZ655390:QUA655392 RDV655390:RDW655392 RNR655390:RNS655392 RXN655390:RXO655392 SHJ655390:SHK655392 SRF655390:SRG655392 TBB655390:TBC655392 TKX655390:TKY655392 TUT655390:TUU655392 UEP655390:UEQ655392 UOL655390:UOM655392 UYH655390:UYI655392 VID655390:VIE655392 VRZ655390:VSA655392 WBV655390:WBW655392 WLR655390:WLS655392 WVN655390:WVO655392 E720923:F720925 JB720926:JC720928 SX720926:SY720928 ACT720926:ACU720928 AMP720926:AMQ720928 AWL720926:AWM720928 BGH720926:BGI720928 BQD720926:BQE720928 BZZ720926:CAA720928 CJV720926:CJW720928 CTR720926:CTS720928 DDN720926:DDO720928 DNJ720926:DNK720928 DXF720926:DXG720928 EHB720926:EHC720928 EQX720926:EQY720928 FAT720926:FAU720928 FKP720926:FKQ720928 FUL720926:FUM720928 GEH720926:GEI720928 GOD720926:GOE720928 GXZ720926:GYA720928 HHV720926:HHW720928 HRR720926:HRS720928 IBN720926:IBO720928 ILJ720926:ILK720928 IVF720926:IVG720928 JFB720926:JFC720928 JOX720926:JOY720928 JYT720926:JYU720928 KIP720926:KIQ720928 KSL720926:KSM720928 LCH720926:LCI720928 LMD720926:LME720928 LVZ720926:LWA720928 MFV720926:MFW720928 MPR720926:MPS720928 MZN720926:MZO720928 NJJ720926:NJK720928 NTF720926:NTG720928 ODB720926:ODC720928 OMX720926:OMY720928 OWT720926:OWU720928 PGP720926:PGQ720928 PQL720926:PQM720928 QAH720926:QAI720928 QKD720926:QKE720928 QTZ720926:QUA720928 RDV720926:RDW720928 RNR720926:RNS720928 RXN720926:RXO720928 SHJ720926:SHK720928 SRF720926:SRG720928 TBB720926:TBC720928 TKX720926:TKY720928 TUT720926:TUU720928 UEP720926:UEQ720928 UOL720926:UOM720928 UYH720926:UYI720928 VID720926:VIE720928 VRZ720926:VSA720928 WBV720926:WBW720928 WLR720926:WLS720928 WVN720926:WVO720928 E786459:F786461 JB786462:JC786464 SX786462:SY786464 ACT786462:ACU786464 AMP786462:AMQ786464 AWL786462:AWM786464 BGH786462:BGI786464 BQD786462:BQE786464 BZZ786462:CAA786464 CJV786462:CJW786464 CTR786462:CTS786464 DDN786462:DDO786464 DNJ786462:DNK786464 DXF786462:DXG786464 EHB786462:EHC786464 EQX786462:EQY786464 FAT786462:FAU786464 FKP786462:FKQ786464 FUL786462:FUM786464 GEH786462:GEI786464 GOD786462:GOE786464 GXZ786462:GYA786464 HHV786462:HHW786464 HRR786462:HRS786464 IBN786462:IBO786464 ILJ786462:ILK786464 IVF786462:IVG786464 JFB786462:JFC786464 JOX786462:JOY786464 JYT786462:JYU786464 KIP786462:KIQ786464 KSL786462:KSM786464 LCH786462:LCI786464 LMD786462:LME786464 LVZ786462:LWA786464 MFV786462:MFW786464 MPR786462:MPS786464 MZN786462:MZO786464 NJJ786462:NJK786464 NTF786462:NTG786464 ODB786462:ODC786464 OMX786462:OMY786464 OWT786462:OWU786464 PGP786462:PGQ786464 PQL786462:PQM786464 QAH786462:QAI786464 QKD786462:QKE786464 QTZ786462:QUA786464 RDV786462:RDW786464 RNR786462:RNS786464 RXN786462:RXO786464 SHJ786462:SHK786464 SRF786462:SRG786464 TBB786462:TBC786464 TKX786462:TKY786464 TUT786462:TUU786464 UEP786462:UEQ786464 UOL786462:UOM786464 UYH786462:UYI786464 VID786462:VIE786464 VRZ786462:VSA786464 WBV786462:WBW786464 WLR786462:WLS786464 WVN786462:WVO786464 E851995:F851997 JB851998:JC852000 SX851998:SY852000 ACT851998:ACU852000 AMP851998:AMQ852000 AWL851998:AWM852000 BGH851998:BGI852000 BQD851998:BQE852000 BZZ851998:CAA852000 CJV851998:CJW852000 CTR851998:CTS852000 DDN851998:DDO852000 DNJ851998:DNK852000 DXF851998:DXG852000 EHB851998:EHC852000 EQX851998:EQY852000 FAT851998:FAU852000 FKP851998:FKQ852000 FUL851998:FUM852000 GEH851998:GEI852000 GOD851998:GOE852000 GXZ851998:GYA852000 HHV851998:HHW852000 HRR851998:HRS852000 IBN851998:IBO852000 ILJ851998:ILK852000 IVF851998:IVG852000 JFB851998:JFC852000 JOX851998:JOY852000 JYT851998:JYU852000 KIP851998:KIQ852000 KSL851998:KSM852000 LCH851998:LCI852000 LMD851998:LME852000 LVZ851998:LWA852000 MFV851998:MFW852000 MPR851998:MPS852000 MZN851998:MZO852000 NJJ851998:NJK852000 NTF851998:NTG852000 ODB851998:ODC852000 OMX851998:OMY852000 OWT851998:OWU852000 PGP851998:PGQ852000 PQL851998:PQM852000 QAH851998:QAI852000 QKD851998:QKE852000 QTZ851998:QUA852000 RDV851998:RDW852000 RNR851998:RNS852000 RXN851998:RXO852000 SHJ851998:SHK852000 SRF851998:SRG852000 TBB851998:TBC852000 TKX851998:TKY852000 TUT851998:TUU852000 UEP851998:UEQ852000 UOL851998:UOM852000 UYH851998:UYI852000 VID851998:VIE852000 VRZ851998:VSA852000 WBV851998:WBW852000 WLR851998:WLS852000 WVN851998:WVO852000 E917531:F917533 JB917534:JC917536 SX917534:SY917536 ACT917534:ACU917536 AMP917534:AMQ917536 AWL917534:AWM917536 BGH917534:BGI917536 BQD917534:BQE917536 BZZ917534:CAA917536 CJV917534:CJW917536 CTR917534:CTS917536 DDN917534:DDO917536 DNJ917534:DNK917536 DXF917534:DXG917536 EHB917534:EHC917536 EQX917534:EQY917536 FAT917534:FAU917536 FKP917534:FKQ917536 FUL917534:FUM917536 GEH917534:GEI917536 GOD917534:GOE917536 GXZ917534:GYA917536 HHV917534:HHW917536 HRR917534:HRS917536 IBN917534:IBO917536 ILJ917534:ILK917536 IVF917534:IVG917536 JFB917534:JFC917536 JOX917534:JOY917536 JYT917534:JYU917536 KIP917534:KIQ917536 KSL917534:KSM917536 LCH917534:LCI917536 LMD917534:LME917536 LVZ917534:LWA917536 MFV917534:MFW917536 MPR917534:MPS917536 MZN917534:MZO917536 NJJ917534:NJK917536 NTF917534:NTG917536 ODB917534:ODC917536 OMX917534:OMY917536 OWT917534:OWU917536 PGP917534:PGQ917536 PQL917534:PQM917536 QAH917534:QAI917536 QKD917534:QKE917536 QTZ917534:QUA917536 RDV917534:RDW917536 RNR917534:RNS917536 RXN917534:RXO917536 SHJ917534:SHK917536 SRF917534:SRG917536 TBB917534:TBC917536 TKX917534:TKY917536 TUT917534:TUU917536 UEP917534:UEQ917536 UOL917534:UOM917536 UYH917534:UYI917536 VID917534:VIE917536 VRZ917534:VSA917536 WBV917534:WBW917536 WLR917534:WLS917536 WVN917534:WVO917536 E983067:F983069 JB983070:JC983072 SX983070:SY983072 ACT983070:ACU983072 AMP983070:AMQ983072 AWL983070:AWM983072 BGH983070:BGI983072 BQD983070:BQE983072 BZZ983070:CAA983072 CJV983070:CJW983072 CTR983070:CTS983072 DDN983070:DDO983072 DNJ983070:DNK983072 DXF983070:DXG983072 EHB983070:EHC983072 EQX983070:EQY983072 FAT983070:FAU983072 FKP983070:FKQ983072 FUL983070:FUM983072 GEH983070:GEI983072 GOD983070:GOE983072 GXZ983070:GYA983072 HHV983070:HHW983072 HRR983070:HRS983072 IBN983070:IBO983072 ILJ983070:ILK983072 IVF983070:IVG983072 JFB983070:JFC983072 JOX983070:JOY983072 JYT983070:JYU983072 KIP983070:KIQ983072 KSL983070:KSM983072 LCH983070:LCI983072 LMD983070:LME983072 LVZ983070:LWA983072 MFV983070:MFW983072 MPR983070:MPS983072 MZN983070:MZO983072 NJJ983070:NJK983072 NTF983070:NTG983072 ODB983070:ODC983072 OMX983070:OMY983072 OWT983070:OWU983072 PGP983070:PGQ983072 PQL983070:PQM983072 QAH983070:QAI983072 QKD983070:QKE983072 QTZ983070:QUA983072 RDV983070:RDW983072 RNR983070:RNS983072 RXN983070:RXO983072 SHJ983070:SHK983072 SRF983070:SRG983072 TBB983070:TBC983072 TKX983070:TKY983072 TUT983070:TUU983072 UEP983070:UEQ983072 UOL983070:UOM983072 UYH983070:UYI983072 VID983070:VIE983072 VRZ983070:VSA983072 WBV983070:WBW983072 JB20:JC20">
      <formula1>$H$65:$H$69</formula1>
    </dataValidation>
    <dataValidation type="list" allowBlank="1" showInputMessage="1" showErrorMessage="1" sqref="WVK983084 IT23 SP23 ACL23 AMH23 AWD23 BFZ23 BPV23 BZR23 CJN23 CTJ23 DDF23 DNB23 DWX23 EGT23 EQP23 FAL23 FKH23 FUD23 GDZ23 GNV23 GXR23 HHN23 HRJ23 IBF23 ILB23 IUX23 JET23 JOP23 JYL23 KIH23 KSD23 LBZ23 LLV23 LVR23 MFN23 MPJ23 MZF23 NJB23 NSX23 OCT23 OMP23 OWL23 PGH23 PQD23 PZZ23 QJV23 QTR23 RDN23 RNJ23 RXF23 SHB23 SQX23 TAT23 TKP23 TUL23 UEH23 UOD23 UXZ23 VHV23 VRR23 WBN23 WLJ23 WVF23 B65573 IY65576 SU65576 ACQ65576 AMM65576 AWI65576 BGE65576 BQA65576 BZW65576 CJS65576 CTO65576 DDK65576 DNG65576 DXC65576 EGY65576 EQU65576 FAQ65576 FKM65576 FUI65576 GEE65576 GOA65576 GXW65576 HHS65576 HRO65576 IBK65576 ILG65576 IVC65576 JEY65576 JOU65576 JYQ65576 KIM65576 KSI65576 LCE65576 LMA65576 LVW65576 MFS65576 MPO65576 MZK65576 NJG65576 NTC65576 OCY65576 OMU65576 OWQ65576 PGM65576 PQI65576 QAE65576 QKA65576 QTW65576 RDS65576 RNO65576 RXK65576 SHG65576 SRC65576 TAY65576 TKU65576 TUQ65576 UEM65576 UOI65576 UYE65576 VIA65576 VRW65576 WBS65576 WLO65576 WVK65576 B131109 IY131112 SU131112 ACQ131112 AMM131112 AWI131112 BGE131112 BQA131112 BZW131112 CJS131112 CTO131112 DDK131112 DNG131112 DXC131112 EGY131112 EQU131112 FAQ131112 FKM131112 FUI131112 GEE131112 GOA131112 GXW131112 HHS131112 HRO131112 IBK131112 ILG131112 IVC131112 JEY131112 JOU131112 JYQ131112 KIM131112 KSI131112 LCE131112 LMA131112 LVW131112 MFS131112 MPO131112 MZK131112 NJG131112 NTC131112 OCY131112 OMU131112 OWQ131112 PGM131112 PQI131112 QAE131112 QKA131112 QTW131112 RDS131112 RNO131112 RXK131112 SHG131112 SRC131112 TAY131112 TKU131112 TUQ131112 UEM131112 UOI131112 UYE131112 VIA131112 VRW131112 WBS131112 WLO131112 WVK131112 B196645 IY196648 SU196648 ACQ196648 AMM196648 AWI196648 BGE196648 BQA196648 BZW196648 CJS196648 CTO196648 DDK196648 DNG196648 DXC196648 EGY196648 EQU196648 FAQ196648 FKM196648 FUI196648 GEE196648 GOA196648 GXW196648 HHS196648 HRO196648 IBK196648 ILG196648 IVC196648 JEY196648 JOU196648 JYQ196648 KIM196648 KSI196648 LCE196648 LMA196648 LVW196648 MFS196648 MPO196648 MZK196648 NJG196648 NTC196648 OCY196648 OMU196648 OWQ196648 PGM196648 PQI196648 QAE196648 QKA196648 QTW196648 RDS196648 RNO196648 RXK196648 SHG196648 SRC196648 TAY196648 TKU196648 TUQ196648 UEM196648 UOI196648 UYE196648 VIA196648 VRW196648 WBS196648 WLO196648 WVK196648 B262181 IY262184 SU262184 ACQ262184 AMM262184 AWI262184 BGE262184 BQA262184 BZW262184 CJS262184 CTO262184 DDK262184 DNG262184 DXC262184 EGY262184 EQU262184 FAQ262184 FKM262184 FUI262184 GEE262184 GOA262184 GXW262184 HHS262184 HRO262184 IBK262184 ILG262184 IVC262184 JEY262184 JOU262184 JYQ262184 KIM262184 KSI262184 LCE262184 LMA262184 LVW262184 MFS262184 MPO262184 MZK262184 NJG262184 NTC262184 OCY262184 OMU262184 OWQ262184 PGM262184 PQI262184 QAE262184 QKA262184 QTW262184 RDS262184 RNO262184 RXK262184 SHG262184 SRC262184 TAY262184 TKU262184 TUQ262184 UEM262184 UOI262184 UYE262184 VIA262184 VRW262184 WBS262184 WLO262184 WVK262184 B327717 IY327720 SU327720 ACQ327720 AMM327720 AWI327720 BGE327720 BQA327720 BZW327720 CJS327720 CTO327720 DDK327720 DNG327720 DXC327720 EGY327720 EQU327720 FAQ327720 FKM327720 FUI327720 GEE327720 GOA327720 GXW327720 HHS327720 HRO327720 IBK327720 ILG327720 IVC327720 JEY327720 JOU327720 JYQ327720 KIM327720 KSI327720 LCE327720 LMA327720 LVW327720 MFS327720 MPO327720 MZK327720 NJG327720 NTC327720 OCY327720 OMU327720 OWQ327720 PGM327720 PQI327720 QAE327720 QKA327720 QTW327720 RDS327720 RNO327720 RXK327720 SHG327720 SRC327720 TAY327720 TKU327720 TUQ327720 UEM327720 UOI327720 UYE327720 VIA327720 VRW327720 WBS327720 WLO327720 WVK327720 B393253 IY393256 SU393256 ACQ393256 AMM393256 AWI393256 BGE393256 BQA393256 BZW393256 CJS393256 CTO393256 DDK393256 DNG393256 DXC393256 EGY393256 EQU393256 FAQ393256 FKM393256 FUI393256 GEE393256 GOA393256 GXW393256 HHS393256 HRO393256 IBK393256 ILG393256 IVC393256 JEY393256 JOU393256 JYQ393256 KIM393256 KSI393256 LCE393256 LMA393256 LVW393256 MFS393256 MPO393256 MZK393256 NJG393256 NTC393256 OCY393256 OMU393256 OWQ393256 PGM393256 PQI393256 QAE393256 QKA393256 QTW393256 RDS393256 RNO393256 RXK393256 SHG393256 SRC393256 TAY393256 TKU393256 TUQ393256 UEM393256 UOI393256 UYE393256 VIA393256 VRW393256 WBS393256 WLO393256 WVK393256 B458789 IY458792 SU458792 ACQ458792 AMM458792 AWI458792 BGE458792 BQA458792 BZW458792 CJS458792 CTO458792 DDK458792 DNG458792 DXC458792 EGY458792 EQU458792 FAQ458792 FKM458792 FUI458792 GEE458792 GOA458792 GXW458792 HHS458792 HRO458792 IBK458792 ILG458792 IVC458792 JEY458792 JOU458792 JYQ458792 KIM458792 KSI458792 LCE458792 LMA458792 LVW458792 MFS458792 MPO458792 MZK458792 NJG458792 NTC458792 OCY458792 OMU458792 OWQ458792 PGM458792 PQI458792 QAE458792 QKA458792 QTW458792 RDS458792 RNO458792 RXK458792 SHG458792 SRC458792 TAY458792 TKU458792 TUQ458792 UEM458792 UOI458792 UYE458792 VIA458792 VRW458792 WBS458792 WLO458792 WVK458792 B524325 IY524328 SU524328 ACQ524328 AMM524328 AWI524328 BGE524328 BQA524328 BZW524328 CJS524328 CTO524328 DDK524328 DNG524328 DXC524328 EGY524328 EQU524328 FAQ524328 FKM524328 FUI524328 GEE524328 GOA524328 GXW524328 HHS524328 HRO524328 IBK524328 ILG524328 IVC524328 JEY524328 JOU524328 JYQ524328 KIM524328 KSI524328 LCE524328 LMA524328 LVW524328 MFS524328 MPO524328 MZK524328 NJG524328 NTC524328 OCY524328 OMU524328 OWQ524328 PGM524328 PQI524328 QAE524328 QKA524328 QTW524328 RDS524328 RNO524328 RXK524328 SHG524328 SRC524328 TAY524328 TKU524328 TUQ524328 UEM524328 UOI524328 UYE524328 VIA524328 VRW524328 WBS524328 WLO524328 WVK524328 B589861 IY589864 SU589864 ACQ589864 AMM589864 AWI589864 BGE589864 BQA589864 BZW589864 CJS589864 CTO589864 DDK589864 DNG589864 DXC589864 EGY589864 EQU589864 FAQ589864 FKM589864 FUI589864 GEE589864 GOA589864 GXW589864 HHS589864 HRO589864 IBK589864 ILG589864 IVC589864 JEY589864 JOU589864 JYQ589864 KIM589864 KSI589864 LCE589864 LMA589864 LVW589864 MFS589864 MPO589864 MZK589864 NJG589864 NTC589864 OCY589864 OMU589864 OWQ589864 PGM589864 PQI589864 QAE589864 QKA589864 QTW589864 RDS589864 RNO589864 RXK589864 SHG589864 SRC589864 TAY589864 TKU589864 TUQ589864 UEM589864 UOI589864 UYE589864 VIA589864 VRW589864 WBS589864 WLO589864 WVK589864 B655397 IY655400 SU655400 ACQ655400 AMM655400 AWI655400 BGE655400 BQA655400 BZW655400 CJS655400 CTO655400 DDK655400 DNG655400 DXC655400 EGY655400 EQU655400 FAQ655400 FKM655400 FUI655400 GEE655400 GOA655400 GXW655400 HHS655400 HRO655400 IBK655400 ILG655400 IVC655400 JEY655400 JOU655400 JYQ655400 KIM655400 KSI655400 LCE655400 LMA655400 LVW655400 MFS655400 MPO655400 MZK655400 NJG655400 NTC655400 OCY655400 OMU655400 OWQ655400 PGM655400 PQI655400 QAE655400 QKA655400 QTW655400 RDS655400 RNO655400 RXK655400 SHG655400 SRC655400 TAY655400 TKU655400 TUQ655400 UEM655400 UOI655400 UYE655400 VIA655400 VRW655400 WBS655400 WLO655400 WVK655400 B720933 IY720936 SU720936 ACQ720936 AMM720936 AWI720936 BGE720936 BQA720936 BZW720936 CJS720936 CTO720936 DDK720936 DNG720936 DXC720936 EGY720936 EQU720936 FAQ720936 FKM720936 FUI720936 GEE720936 GOA720936 GXW720936 HHS720936 HRO720936 IBK720936 ILG720936 IVC720936 JEY720936 JOU720936 JYQ720936 KIM720936 KSI720936 LCE720936 LMA720936 LVW720936 MFS720936 MPO720936 MZK720936 NJG720936 NTC720936 OCY720936 OMU720936 OWQ720936 PGM720936 PQI720936 QAE720936 QKA720936 QTW720936 RDS720936 RNO720936 RXK720936 SHG720936 SRC720936 TAY720936 TKU720936 TUQ720936 UEM720936 UOI720936 UYE720936 VIA720936 VRW720936 WBS720936 WLO720936 WVK720936 B786469 IY786472 SU786472 ACQ786472 AMM786472 AWI786472 BGE786472 BQA786472 BZW786472 CJS786472 CTO786472 DDK786472 DNG786472 DXC786472 EGY786472 EQU786472 FAQ786472 FKM786472 FUI786472 GEE786472 GOA786472 GXW786472 HHS786472 HRO786472 IBK786472 ILG786472 IVC786472 JEY786472 JOU786472 JYQ786472 KIM786472 KSI786472 LCE786472 LMA786472 LVW786472 MFS786472 MPO786472 MZK786472 NJG786472 NTC786472 OCY786472 OMU786472 OWQ786472 PGM786472 PQI786472 QAE786472 QKA786472 QTW786472 RDS786472 RNO786472 RXK786472 SHG786472 SRC786472 TAY786472 TKU786472 TUQ786472 UEM786472 UOI786472 UYE786472 VIA786472 VRW786472 WBS786472 WLO786472 WVK786472 B852005 IY852008 SU852008 ACQ852008 AMM852008 AWI852008 BGE852008 BQA852008 BZW852008 CJS852008 CTO852008 DDK852008 DNG852008 DXC852008 EGY852008 EQU852008 FAQ852008 FKM852008 FUI852008 GEE852008 GOA852008 GXW852008 HHS852008 HRO852008 IBK852008 ILG852008 IVC852008 JEY852008 JOU852008 JYQ852008 KIM852008 KSI852008 LCE852008 LMA852008 LVW852008 MFS852008 MPO852008 MZK852008 NJG852008 NTC852008 OCY852008 OMU852008 OWQ852008 PGM852008 PQI852008 QAE852008 QKA852008 QTW852008 RDS852008 RNO852008 RXK852008 SHG852008 SRC852008 TAY852008 TKU852008 TUQ852008 UEM852008 UOI852008 UYE852008 VIA852008 VRW852008 WBS852008 WLO852008 WVK852008 B917541 IY917544 SU917544 ACQ917544 AMM917544 AWI917544 BGE917544 BQA917544 BZW917544 CJS917544 CTO917544 DDK917544 DNG917544 DXC917544 EGY917544 EQU917544 FAQ917544 FKM917544 FUI917544 GEE917544 GOA917544 GXW917544 HHS917544 HRO917544 IBK917544 ILG917544 IVC917544 JEY917544 JOU917544 JYQ917544 KIM917544 KSI917544 LCE917544 LMA917544 LVW917544 MFS917544 MPO917544 MZK917544 NJG917544 NTC917544 OCY917544 OMU917544 OWQ917544 PGM917544 PQI917544 QAE917544 QKA917544 QTW917544 RDS917544 RNO917544 RXK917544 SHG917544 SRC917544 TAY917544 TKU917544 TUQ917544 UEM917544 UOI917544 UYE917544 VIA917544 VRW917544 WBS917544 WLO917544 WVK917544 B983077 IY983080 SU983080 ACQ983080 AMM983080 AWI983080 BGE983080 BQA983080 BZW983080 CJS983080 CTO983080 DDK983080 DNG983080 DXC983080 EGY983080 EQU983080 FAQ983080 FKM983080 FUI983080 GEE983080 GOA983080 GXW983080 HHS983080 HRO983080 IBK983080 ILG983080 IVC983080 JEY983080 JOU983080 JYQ983080 KIM983080 KSI983080 LCE983080 LMA983080 LVW983080 MFS983080 MPO983080 MZK983080 NJG983080 NTC983080 OCY983080 OMU983080 OWQ983080 PGM983080 PQI983080 QAE983080 QKA983080 QTW983080 RDS983080 RNO983080 RXK983080 SHG983080 SRC983080 TAY983080 TKU983080 TUQ983080 UEM983080 UOI983080 UYE983080 VIA983080 VRW983080 WBS983080 WLO983080 WVK983080 WLO983084 IT35 SP35 ACL35 AMH35 AWD35 BFZ35 BPV35 BZR35 CJN35 CTJ35 DDF35 DNB35 DWX35 EGT35 EQP35 FAL35 FKH35 FUD35 GDZ35 GNV35 GXR35 HHN35 HRJ35 IBF35 ILB35 IUX35 JET35 JOP35 JYL35 KIH35 KSD35 LBZ35 LLV35 LVR35 MFN35 MPJ35 MZF35 NJB35 NSX35 OCT35 OMP35 OWL35 PGH35 PQD35 PZZ35 QJV35 QTR35 RDN35 RNJ35 RXF35 SHB35 SQX35 TAT35 TKP35 TUL35 UEH35 UOD35 UXZ35 VHV35 VRR35 WBN35 WLJ35 WVF35 B65569 IY65572 SU65572 ACQ65572 AMM65572 AWI65572 BGE65572 BQA65572 BZW65572 CJS65572 CTO65572 DDK65572 DNG65572 DXC65572 EGY65572 EQU65572 FAQ65572 FKM65572 FUI65572 GEE65572 GOA65572 GXW65572 HHS65572 HRO65572 IBK65572 ILG65572 IVC65572 JEY65572 JOU65572 JYQ65572 KIM65572 KSI65572 LCE65572 LMA65572 LVW65572 MFS65572 MPO65572 MZK65572 NJG65572 NTC65572 OCY65572 OMU65572 OWQ65572 PGM65572 PQI65572 QAE65572 QKA65572 QTW65572 RDS65572 RNO65572 RXK65572 SHG65572 SRC65572 TAY65572 TKU65572 TUQ65572 UEM65572 UOI65572 UYE65572 VIA65572 VRW65572 WBS65572 WLO65572 WVK65572 B131105 IY131108 SU131108 ACQ131108 AMM131108 AWI131108 BGE131108 BQA131108 BZW131108 CJS131108 CTO131108 DDK131108 DNG131108 DXC131108 EGY131108 EQU131108 FAQ131108 FKM131108 FUI131108 GEE131108 GOA131108 GXW131108 HHS131108 HRO131108 IBK131108 ILG131108 IVC131108 JEY131108 JOU131108 JYQ131108 KIM131108 KSI131108 LCE131108 LMA131108 LVW131108 MFS131108 MPO131108 MZK131108 NJG131108 NTC131108 OCY131108 OMU131108 OWQ131108 PGM131108 PQI131108 QAE131108 QKA131108 QTW131108 RDS131108 RNO131108 RXK131108 SHG131108 SRC131108 TAY131108 TKU131108 TUQ131108 UEM131108 UOI131108 UYE131108 VIA131108 VRW131108 WBS131108 WLO131108 WVK131108 B196641 IY196644 SU196644 ACQ196644 AMM196644 AWI196644 BGE196644 BQA196644 BZW196644 CJS196644 CTO196644 DDK196644 DNG196644 DXC196644 EGY196644 EQU196644 FAQ196644 FKM196644 FUI196644 GEE196644 GOA196644 GXW196644 HHS196644 HRO196644 IBK196644 ILG196644 IVC196644 JEY196644 JOU196644 JYQ196644 KIM196644 KSI196644 LCE196644 LMA196644 LVW196644 MFS196644 MPO196644 MZK196644 NJG196644 NTC196644 OCY196644 OMU196644 OWQ196644 PGM196644 PQI196644 QAE196644 QKA196644 QTW196644 RDS196644 RNO196644 RXK196644 SHG196644 SRC196644 TAY196644 TKU196644 TUQ196644 UEM196644 UOI196644 UYE196644 VIA196644 VRW196644 WBS196644 WLO196644 WVK196644 B262177 IY262180 SU262180 ACQ262180 AMM262180 AWI262180 BGE262180 BQA262180 BZW262180 CJS262180 CTO262180 DDK262180 DNG262180 DXC262180 EGY262180 EQU262180 FAQ262180 FKM262180 FUI262180 GEE262180 GOA262180 GXW262180 HHS262180 HRO262180 IBK262180 ILG262180 IVC262180 JEY262180 JOU262180 JYQ262180 KIM262180 KSI262180 LCE262180 LMA262180 LVW262180 MFS262180 MPO262180 MZK262180 NJG262180 NTC262180 OCY262180 OMU262180 OWQ262180 PGM262180 PQI262180 QAE262180 QKA262180 QTW262180 RDS262180 RNO262180 RXK262180 SHG262180 SRC262180 TAY262180 TKU262180 TUQ262180 UEM262180 UOI262180 UYE262180 VIA262180 VRW262180 WBS262180 WLO262180 WVK262180 B327713 IY327716 SU327716 ACQ327716 AMM327716 AWI327716 BGE327716 BQA327716 BZW327716 CJS327716 CTO327716 DDK327716 DNG327716 DXC327716 EGY327716 EQU327716 FAQ327716 FKM327716 FUI327716 GEE327716 GOA327716 GXW327716 HHS327716 HRO327716 IBK327716 ILG327716 IVC327716 JEY327716 JOU327716 JYQ327716 KIM327716 KSI327716 LCE327716 LMA327716 LVW327716 MFS327716 MPO327716 MZK327716 NJG327716 NTC327716 OCY327716 OMU327716 OWQ327716 PGM327716 PQI327716 QAE327716 QKA327716 QTW327716 RDS327716 RNO327716 RXK327716 SHG327716 SRC327716 TAY327716 TKU327716 TUQ327716 UEM327716 UOI327716 UYE327716 VIA327716 VRW327716 WBS327716 WLO327716 WVK327716 B393249 IY393252 SU393252 ACQ393252 AMM393252 AWI393252 BGE393252 BQA393252 BZW393252 CJS393252 CTO393252 DDK393252 DNG393252 DXC393252 EGY393252 EQU393252 FAQ393252 FKM393252 FUI393252 GEE393252 GOA393252 GXW393252 HHS393252 HRO393252 IBK393252 ILG393252 IVC393252 JEY393252 JOU393252 JYQ393252 KIM393252 KSI393252 LCE393252 LMA393252 LVW393252 MFS393252 MPO393252 MZK393252 NJG393252 NTC393252 OCY393252 OMU393252 OWQ393252 PGM393252 PQI393252 QAE393252 QKA393252 QTW393252 RDS393252 RNO393252 RXK393252 SHG393252 SRC393252 TAY393252 TKU393252 TUQ393252 UEM393252 UOI393252 UYE393252 VIA393252 VRW393252 WBS393252 WLO393252 WVK393252 B458785 IY458788 SU458788 ACQ458788 AMM458788 AWI458788 BGE458788 BQA458788 BZW458788 CJS458788 CTO458788 DDK458788 DNG458788 DXC458788 EGY458788 EQU458788 FAQ458788 FKM458788 FUI458788 GEE458788 GOA458788 GXW458788 HHS458788 HRO458788 IBK458788 ILG458788 IVC458788 JEY458788 JOU458788 JYQ458788 KIM458788 KSI458788 LCE458788 LMA458788 LVW458788 MFS458788 MPO458788 MZK458788 NJG458788 NTC458788 OCY458788 OMU458788 OWQ458788 PGM458788 PQI458788 QAE458788 QKA458788 QTW458788 RDS458788 RNO458788 RXK458788 SHG458788 SRC458788 TAY458788 TKU458788 TUQ458788 UEM458788 UOI458788 UYE458788 VIA458788 VRW458788 WBS458788 WLO458788 WVK458788 B524321 IY524324 SU524324 ACQ524324 AMM524324 AWI524324 BGE524324 BQA524324 BZW524324 CJS524324 CTO524324 DDK524324 DNG524324 DXC524324 EGY524324 EQU524324 FAQ524324 FKM524324 FUI524324 GEE524324 GOA524324 GXW524324 HHS524324 HRO524324 IBK524324 ILG524324 IVC524324 JEY524324 JOU524324 JYQ524324 KIM524324 KSI524324 LCE524324 LMA524324 LVW524324 MFS524324 MPO524324 MZK524324 NJG524324 NTC524324 OCY524324 OMU524324 OWQ524324 PGM524324 PQI524324 QAE524324 QKA524324 QTW524324 RDS524324 RNO524324 RXK524324 SHG524324 SRC524324 TAY524324 TKU524324 TUQ524324 UEM524324 UOI524324 UYE524324 VIA524324 VRW524324 WBS524324 WLO524324 WVK524324 B589857 IY589860 SU589860 ACQ589860 AMM589860 AWI589860 BGE589860 BQA589860 BZW589860 CJS589860 CTO589860 DDK589860 DNG589860 DXC589860 EGY589860 EQU589860 FAQ589860 FKM589860 FUI589860 GEE589860 GOA589860 GXW589860 HHS589860 HRO589860 IBK589860 ILG589860 IVC589860 JEY589860 JOU589860 JYQ589860 KIM589860 KSI589860 LCE589860 LMA589860 LVW589860 MFS589860 MPO589860 MZK589860 NJG589860 NTC589860 OCY589860 OMU589860 OWQ589860 PGM589860 PQI589860 QAE589860 QKA589860 QTW589860 RDS589860 RNO589860 RXK589860 SHG589860 SRC589860 TAY589860 TKU589860 TUQ589860 UEM589860 UOI589860 UYE589860 VIA589860 VRW589860 WBS589860 WLO589860 WVK589860 B655393 IY655396 SU655396 ACQ655396 AMM655396 AWI655396 BGE655396 BQA655396 BZW655396 CJS655396 CTO655396 DDK655396 DNG655396 DXC655396 EGY655396 EQU655396 FAQ655396 FKM655396 FUI655396 GEE655396 GOA655396 GXW655396 HHS655396 HRO655396 IBK655396 ILG655396 IVC655396 JEY655396 JOU655396 JYQ655396 KIM655396 KSI655396 LCE655396 LMA655396 LVW655396 MFS655396 MPO655396 MZK655396 NJG655396 NTC655396 OCY655396 OMU655396 OWQ655396 PGM655396 PQI655396 QAE655396 QKA655396 QTW655396 RDS655396 RNO655396 RXK655396 SHG655396 SRC655396 TAY655396 TKU655396 TUQ655396 UEM655396 UOI655396 UYE655396 VIA655396 VRW655396 WBS655396 WLO655396 WVK655396 B720929 IY720932 SU720932 ACQ720932 AMM720932 AWI720932 BGE720932 BQA720932 BZW720932 CJS720932 CTO720932 DDK720932 DNG720932 DXC720932 EGY720932 EQU720932 FAQ720932 FKM720932 FUI720932 GEE720932 GOA720932 GXW720932 HHS720932 HRO720932 IBK720932 ILG720932 IVC720932 JEY720932 JOU720932 JYQ720932 KIM720932 KSI720932 LCE720932 LMA720932 LVW720932 MFS720932 MPO720932 MZK720932 NJG720932 NTC720932 OCY720932 OMU720932 OWQ720932 PGM720932 PQI720932 QAE720932 QKA720932 QTW720932 RDS720932 RNO720932 RXK720932 SHG720932 SRC720932 TAY720932 TKU720932 TUQ720932 UEM720932 UOI720932 UYE720932 VIA720932 VRW720932 WBS720932 WLO720932 WVK720932 B786465 IY786468 SU786468 ACQ786468 AMM786468 AWI786468 BGE786468 BQA786468 BZW786468 CJS786468 CTO786468 DDK786468 DNG786468 DXC786468 EGY786468 EQU786468 FAQ786468 FKM786468 FUI786468 GEE786468 GOA786468 GXW786468 HHS786468 HRO786468 IBK786468 ILG786468 IVC786468 JEY786468 JOU786468 JYQ786468 KIM786468 KSI786468 LCE786468 LMA786468 LVW786468 MFS786468 MPO786468 MZK786468 NJG786468 NTC786468 OCY786468 OMU786468 OWQ786468 PGM786468 PQI786468 QAE786468 QKA786468 QTW786468 RDS786468 RNO786468 RXK786468 SHG786468 SRC786468 TAY786468 TKU786468 TUQ786468 UEM786468 UOI786468 UYE786468 VIA786468 VRW786468 WBS786468 WLO786468 WVK786468 B852001 IY852004 SU852004 ACQ852004 AMM852004 AWI852004 BGE852004 BQA852004 BZW852004 CJS852004 CTO852004 DDK852004 DNG852004 DXC852004 EGY852004 EQU852004 FAQ852004 FKM852004 FUI852004 GEE852004 GOA852004 GXW852004 HHS852004 HRO852004 IBK852004 ILG852004 IVC852004 JEY852004 JOU852004 JYQ852004 KIM852004 KSI852004 LCE852004 LMA852004 LVW852004 MFS852004 MPO852004 MZK852004 NJG852004 NTC852004 OCY852004 OMU852004 OWQ852004 PGM852004 PQI852004 QAE852004 QKA852004 QTW852004 RDS852004 RNO852004 RXK852004 SHG852004 SRC852004 TAY852004 TKU852004 TUQ852004 UEM852004 UOI852004 UYE852004 VIA852004 VRW852004 WBS852004 WLO852004 WVK852004 B917537 IY917540 SU917540 ACQ917540 AMM917540 AWI917540 BGE917540 BQA917540 BZW917540 CJS917540 CTO917540 DDK917540 DNG917540 DXC917540 EGY917540 EQU917540 FAQ917540 FKM917540 FUI917540 GEE917540 GOA917540 GXW917540 HHS917540 HRO917540 IBK917540 ILG917540 IVC917540 JEY917540 JOU917540 JYQ917540 KIM917540 KSI917540 LCE917540 LMA917540 LVW917540 MFS917540 MPO917540 MZK917540 NJG917540 NTC917540 OCY917540 OMU917540 OWQ917540 PGM917540 PQI917540 QAE917540 QKA917540 QTW917540 RDS917540 RNO917540 RXK917540 SHG917540 SRC917540 TAY917540 TKU917540 TUQ917540 UEM917540 UOI917540 UYE917540 VIA917540 VRW917540 WBS917540 WLO917540 WVK917540 B983073 IY983076 SU983076 ACQ983076 AMM983076 AWI983076 BGE983076 BQA983076 BZW983076 CJS983076 CTO983076 DDK983076 DNG983076 DXC983076 EGY983076 EQU983076 FAQ983076 FKM983076 FUI983076 GEE983076 GOA983076 GXW983076 HHS983076 HRO983076 IBK983076 ILG983076 IVC983076 JEY983076 JOU983076 JYQ983076 KIM983076 KSI983076 LCE983076 LMA983076 LVW983076 MFS983076 MPO983076 MZK983076 NJG983076 NTC983076 OCY983076 OMU983076 OWQ983076 PGM983076 PQI983076 QAE983076 QKA983076 QTW983076 RDS983076 RNO983076 RXK983076 SHG983076 SRC983076 TAY983076 TKU983076 TUQ983076 UEM983076 UOI983076 UYE983076 VIA983076 VRW983076 WBS983076 WLO983076 WVK983076 WBS983084 B65577 IY65580 SU65580 ACQ65580 AMM65580 AWI65580 BGE65580 BQA65580 BZW65580 CJS65580 CTO65580 DDK65580 DNG65580 DXC65580 EGY65580 EQU65580 FAQ65580 FKM65580 FUI65580 GEE65580 GOA65580 GXW65580 HHS65580 HRO65580 IBK65580 ILG65580 IVC65580 JEY65580 JOU65580 JYQ65580 KIM65580 KSI65580 LCE65580 LMA65580 LVW65580 MFS65580 MPO65580 MZK65580 NJG65580 NTC65580 OCY65580 OMU65580 OWQ65580 PGM65580 PQI65580 QAE65580 QKA65580 QTW65580 RDS65580 RNO65580 RXK65580 SHG65580 SRC65580 TAY65580 TKU65580 TUQ65580 UEM65580 UOI65580 UYE65580 VIA65580 VRW65580 WBS65580 WLO65580 WVK65580 B131113 IY131116 SU131116 ACQ131116 AMM131116 AWI131116 BGE131116 BQA131116 BZW131116 CJS131116 CTO131116 DDK131116 DNG131116 DXC131116 EGY131116 EQU131116 FAQ131116 FKM131116 FUI131116 GEE131116 GOA131116 GXW131116 HHS131116 HRO131116 IBK131116 ILG131116 IVC131116 JEY131116 JOU131116 JYQ131116 KIM131116 KSI131116 LCE131116 LMA131116 LVW131116 MFS131116 MPO131116 MZK131116 NJG131116 NTC131116 OCY131116 OMU131116 OWQ131116 PGM131116 PQI131116 QAE131116 QKA131116 QTW131116 RDS131116 RNO131116 RXK131116 SHG131116 SRC131116 TAY131116 TKU131116 TUQ131116 UEM131116 UOI131116 UYE131116 VIA131116 VRW131116 WBS131116 WLO131116 WVK131116 B196649 IY196652 SU196652 ACQ196652 AMM196652 AWI196652 BGE196652 BQA196652 BZW196652 CJS196652 CTO196652 DDK196652 DNG196652 DXC196652 EGY196652 EQU196652 FAQ196652 FKM196652 FUI196652 GEE196652 GOA196652 GXW196652 HHS196652 HRO196652 IBK196652 ILG196652 IVC196652 JEY196652 JOU196652 JYQ196652 KIM196652 KSI196652 LCE196652 LMA196652 LVW196652 MFS196652 MPO196652 MZK196652 NJG196652 NTC196652 OCY196652 OMU196652 OWQ196652 PGM196652 PQI196652 QAE196652 QKA196652 QTW196652 RDS196652 RNO196652 RXK196652 SHG196652 SRC196652 TAY196652 TKU196652 TUQ196652 UEM196652 UOI196652 UYE196652 VIA196652 VRW196652 WBS196652 WLO196652 WVK196652 B262185 IY262188 SU262188 ACQ262188 AMM262188 AWI262188 BGE262188 BQA262188 BZW262188 CJS262188 CTO262188 DDK262188 DNG262188 DXC262188 EGY262188 EQU262188 FAQ262188 FKM262188 FUI262188 GEE262188 GOA262188 GXW262188 HHS262188 HRO262188 IBK262188 ILG262188 IVC262188 JEY262188 JOU262188 JYQ262188 KIM262188 KSI262188 LCE262188 LMA262188 LVW262188 MFS262188 MPO262188 MZK262188 NJG262188 NTC262188 OCY262188 OMU262188 OWQ262188 PGM262188 PQI262188 QAE262188 QKA262188 QTW262188 RDS262188 RNO262188 RXK262188 SHG262188 SRC262188 TAY262188 TKU262188 TUQ262188 UEM262188 UOI262188 UYE262188 VIA262188 VRW262188 WBS262188 WLO262188 WVK262188 B327721 IY327724 SU327724 ACQ327724 AMM327724 AWI327724 BGE327724 BQA327724 BZW327724 CJS327724 CTO327724 DDK327724 DNG327724 DXC327724 EGY327724 EQU327724 FAQ327724 FKM327724 FUI327724 GEE327724 GOA327724 GXW327724 HHS327724 HRO327724 IBK327724 ILG327724 IVC327724 JEY327724 JOU327724 JYQ327724 KIM327724 KSI327724 LCE327724 LMA327724 LVW327724 MFS327724 MPO327724 MZK327724 NJG327724 NTC327724 OCY327724 OMU327724 OWQ327724 PGM327724 PQI327724 QAE327724 QKA327724 QTW327724 RDS327724 RNO327724 RXK327724 SHG327724 SRC327724 TAY327724 TKU327724 TUQ327724 UEM327724 UOI327724 UYE327724 VIA327724 VRW327724 WBS327724 WLO327724 WVK327724 B393257 IY393260 SU393260 ACQ393260 AMM393260 AWI393260 BGE393260 BQA393260 BZW393260 CJS393260 CTO393260 DDK393260 DNG393260 DXC393260 EGY393260 EQU393260 FAQ393260 FKM393260 FUI393260 GEE393260 GOA393260 GXW393260 HHS393260 HRO393260 IBK393260 ILG393260 IVC393260 JEY393260 JOU393260 JYQ393260 KIM393260 KSI393260 LCE393260 LMA393260 LVW393260 MFS393260 MPO393260 MZK393260 NJG393260 NTC393260 OCY393260 OMU393260 OWQ393260 PGM393260 PQI393260 QAE393260 QKA393260 QTW393260 RDS393260 RNO393260 RXK393260 SHG393260 SRC393260 TAY393260 TKU393260 TUQ393260 UEM393260 UOI393260 UYE393260 VIA393260 VRW393260 WBS393260 WLO393260 WVK393260 B458793 IY458796 SU458796 ACQ458796 AMM458796 AWI458796 BGE458796 BQA458796 BZW458796 CJS458796 CTO458796 DDK458796 DNG458796 DXC458796 EGY458796 EQU458796 FAQ458796 FKM458796 FUI458796 GEE458796 GOA458796 GXW458796 HHS458796 HRO458796 IBK458796 ILG458796 IVC458796 JEY458796 JOU458796 JYQ458796 KIM458796 KSI458796 LCE458796 LMA458796 LVW458796 MFS458796 MPO458796 MZK458796 NJG458796 NTC458796 OCY458796 OMU458796 OWQ458796 PGM458796 PQI458796 QAE458796 QKA458796 QTW458796 RDS458796 RNO458796 RXK458796 SHG458796 SRC458796 TAY458796 TKU458796 TUQ458796 UEM458796 UOI458796 UYE458796 VIA458796 VRW458796 WBS458796 WLO458796 WVK458796 B524329 IY524332 SU524332 ACQ524332 AMM524332 AWI524332 BGE524332 BQA524332 BZW524332 CJS524332 CTO524332 DDK524332 DNG524332 DXC524332 EGY524332 EQU524332 FAQ524332 FKM524332 FUI524332 GEE524332 GOA524332 GXW524332 HHS524332 HRO524332 IBK524332 ILG524332 IVC524332 JEY524332 JOU524332 JYQ524332 KIM524332 KSI524332 LCE524332 LMA524332 LVW524332 MFS524332 MPO524332 MZK524332 NJG524332 NTC524332 OCY524332 OMU524332 OWQ524332 PGM524332 PQI524332 QAE524332 QKA524332 QTW524332 RDS524332 RNO524332 RXK524332 SHG524332 SRC524332 TAY524332 TKU524332 TUQ524332 UEM524332 UOI524332 UYE524332 VIA524332 VRW524332 WBS524332 WLO524332 WVK524332 B589865 IY589868 SU589868 ACQ589868 AMM589868 AWI589868 BGE589868 BQA589868 BZW589868 CJS589868 CTO589868 DDK589868 DNG589868 DXC589868 EGY589868 EQU589868 FAQ589868 FKM589868 FUI589868 GEE589868 GOA589868 GXW589868 HHS589868 HRO589868 IBK589868 ILG589868 IVC589868 JEY589868 JOU589868 JYQ589868 KIM589868 KSI589868 LCE589868 LMA589868 LVW589868 MFS589868 MPO589868 MZK589868 NJG589868 NTC589868 OCY589868 OMU589868 OWQ589868 PGM589868 PQI589868 QAE589868 QKA589868 QTW589868 RDS589868 RNO589868 RXK589868 SHG589868 SRC589868 TAY589868 TKU589868 TUQ589868 UEM589868 UOI589868 UYE589868 VIA589868 VRW589868 WBS589868 WLO589868 WVK589868 B655401 IY655404 SU655404 ACQ655404 AMM655404 AWI655404 BGE655404 BQA655404 BZW655404 CJS655404 CTO655404 DDK655404 DNG655404 DXC655404 EGY655404 EQU655404 FAQ655404 FKM655404 FUI655404 GEE655404 GOA655404 GXW655404 HHS655404 HRO655404 IBK655404 ILG655404 IVC655404 JEY655404 JOU655404 JYQ655404 KIM655404 KSI655404 LCE655404 LMA655404 LVW655404 MFS655404 MPO655404 MZK655404 NJG655404 NTC655404 OCY655404 OMU655404 OWQ655404 PGM655404 PQI655404 QAE655404 QKA655404 QTW655404 RDS655404 RNO655404 RXK655404 SHG655404 SRC655404 TAY655404 TKU655404 TUQ655404 UEM655404 UOI655404 UYE655404 VIA655404 VRW655404 WBS655404 WLO655404 WVK655404 B720937 IY720940 SU720940 ACQ720940 AMM720940 AWI720940 BGE720940 BQA720940 BZW720940 CJS720940 CTO720940 DDK720940 DNG720940 DXC720940 EGY720940 EQU720940 FAQ720940 FKM720940 FUI720940 GEE720940 GOA720940 GXW720940 HHS720940 HRO720940 IBK720940 ILG720940 IVC720940 JEY720940 JOU720940 JYQ720940 KIM720940 KSI720940 LCE720940 LMA720940 LVW720940 MFS720940 MPO720940 MZK720940 NJG720940 NTC720940 OCY720940 OMU720940 OWQ720940 PGM720940 PQI720940 QAE720940 QKA720940 QTW720940 RDS720940 RNO720940 RXK720940 SHG720940 SRC720940 TAY720940 TKU720940 TUQ720940 UEM720940 UOI720940 UYE720940 VIA720940 VRW720940 WBS720940 WLO720940 WVK720940 B786473 IY786476 SU786476 ACQ786476 AMM786476 AWI786476 BGE786476 BQA786476 BZW786476 CJS786476 CTO786476 DDK786476 DNG786476 DXC786476 EGY786476 EQU786476 FAQ786476 FKM786476 FUI786476 GEE786476 GOA786476 GXW786476 HHS786476 HRO786476 IBK786476 ILG786476 IVC786476 JEY786476 JOU786476 JYQ786476 KIM786476 KSI786476 LCE786476 LMA786476 LVW786476 MFS786476 MPO786476 MZK786476 NJG786476 NTC786476 OCY786476 OMU786476 OWQ786476 PGM786476 PQI786476 QAE786476 QKA786476 QTW786476 RDS786476 RNO786476 RXK786476 SHG786476 SRC786476 TAY786476 TKU786476 TUQ786476 UEM786476 UOI786476 UYE786476 VIA786476 VRW786476 WBS786476 WLO786476 WVK786476 B852009 IY852012 SU852012 ACQ852012 AMM852012 AWI852012 BGE852012 BQA852012 BZW852012 CJS852012 CTO852012 DDK852012 DNG852012 DXC852012 EGY852012 EQU852012 FAQ852012 FKM852012 FUI852012 GEE852012 GOA852012 GXW852012 HHS852012 HRO852012 IBK852012 ILG852012 IVC852012 JEY852012 JOU852012 JYQ852012 KIM852012 KSI852012 LCE852012 LMA852012 LVW852012 MFS852012 MPO852012 MZK852012 NJG852012 NTC852012 OCY852012 OMU852012 OWQ852012 PGM852012 PQI852012 QAE852012 QKA852012 QTW852012 RDS852012 RNO852012 RXK852012 SHG852012 SRC852012 TAY852012 TKU852012 TUQ852012 UEM852012 UOI852012 UYE852012 VIA852012 VRW852012 WBS852012 WLO852012 WVK852012 B917545 IY917548 SU917548 ACQ917548 AMM917548 AWI917548 BGE917548 BQA917548 BZW917548 CJS917548 CTO917548 DDK917548 DNG917548 DXC917548 EGY917548 EQU917548 FAQ917548 FKM917548 FUI917548 GEE917548 GOA917548 GXW917548 HHS917548 HRO917548 IBK917548 ILG917548 IVC917548 JEY917548 JOU917548 JYQ917548 KIM917548 KSI917548 LCE917548 LMA917548 LVW917548 MFS917548 MPO917548 MZK917548 NJG917548 NTC917548 OCY917548 OMU917548 OWQ917548 PGM917548 PQI917548 QAE917548 QKA917548 QTW917548 RDS917548 RNO917548 RXK917548 SHG917548 SRC917548 TAY917548 TKU917548 TUQ917548 UEM917548 UOI917548 UYE917548 VIA917548 VRW917548 WBS917548 WLO917548 WVK917548 B983081 IY983084 SU983084 ACQ983084 AMM983084 AWI983084 BGE983084 BQA983084 BZW983084 CJS983084 CTO983084 DDK983084 DNG983084 DXC983084 EGY983084 EQU983084 FAQ983084 FKM983084 FUI983084 GEE983084 GOA983084 GXW983084 HHS983084 HRO983084 IBK983084 ILG983084 IVC983084 JEY983084 JOU983084 JYQ983084 KIM983084 KSI983084 LCE983084 LMA983084 LVW983084 MFS983084 MPO983084 MZK983084 NJG983084 NTC983084 OCY983084 OMU983084 OWQ983084 PGM983084 PQI983084 QAE983084 QKA983084 QTW983084 RDS983084 RNO983084 RXK983084 SHG983084 SRC983084 TAY983084 TKU983084 TUQ983084 UEM983084 UOI983084 UYE983084 VIA983084 VRW983084">
      <formula1>$J$69:$J$71</formula1>
    </dataValidation>
    <dataValidation type="list" allowBlank="1" showInputMessage="1" showErrorMessage="1" sqref="JF18:JI18 AWP18:AWS18 BGL18:BGO18 BQH18:BQK18 CAD18:CAG18 CJZ18:CKC18 CTV18:CTY18 DDR18:DDU18 DNN18:DNQ18 DXJ18:DXM18 EHF18:EHI18 ERB18:ERE18 FAX18:FBA18 FKT18:FKW18 FUP18:FUS18 GEL18:GEO18 GOH18:GOK18 GYD18:GYG18 HHZ18:HIC18 HRV18:HRY18 IBR18:IBU18 ILN18:ILQ18 IVJ18:IVM18 JFF18:JFI18 JPB18:JPE18 JYX18:JZA18 KIT18:KIW18 KSP18:KSS18 LCL18:LCO18 LMH18:LMK18 LWD18:LWG18 MFZ18:MGC18 MPV18:MPY18 MZR18:MZU18 NJN18:NJQ18 NTJ18:NTM18 ODF18:ODI18 ONB18:ONE18 OWX18:OXA18 PGT18:PGW18 PQP18:PQS18 QAL18:QAO18 QKH18:QKK18 QUD18:QUG18 RDZ18:REC18 RNV18:RNY18 RXR18:RXU18 SHN18:SHQ18 SRJ18:SRM18 TBF18:TBI18 TLB18:TLE18 TUX18:TVA18 UET18:UEW18 UOP18:UOS18 UYL18:UYO18 VIH18:VIK18 VSD18:VSG18 WBZ18:WCC18 WLV18:WLY18 WVR18:WVU18 J65562:O65562 JF65562:JI65562 TB65562:TE65562 ACX65562:ADA65562 AMT65562:AMW65562 AWP65562:AWS65562 BGL65562:BGO65562 BQH65562:BQK65562 CAD65562:CAG65562 CJZ65562:CKC65562 CTV65562:CTY65562 DDR65562:DDU65562 DNN65562:DNQ65562 DXJ65562:DXM65562 EHF65562:EHI65562 ERB65562:ERE65562 FAX65562:FBA65562 FKT65562:FKW65562 FUP65562:FUS65562 GEL65562:GEO65562 GOH65562:GOK65562 GYD65562:GYG65562 HHZ65562:HIC65562 HRV65562:HRY65562 IBR65562:IBU65562 ILN65562:ILQ65562 IVJ65562:IVM65562 JFF65562:JFI65562 JPB65562:JPE65562 JYX65562:JZA65562 KIT65562:KIW65562 KSP65562:KSS65562 LCL65562:LCO65562 LMH65562:LMK65562 LWD65562:LWG65562 MFZ65562:MGC65562 MPV65562:MPY65562 MZR65562:MZU65562 NJN65562:NJQ65562 NTJ65562:NTM65562 ODF65562:ODI65562 ONB65562:ONE65562 OWX65562:OXA65562 PGT65562:PGW65562 PQP65562:PQS65562 QAL65562:QAO65562 QKH65562:QKK65562 QUD65562:QUG65562 RDZ65562:REC65562 RNV65562:RNY65562 RXR65562:RXU65562 SHN65562:SHQ65562 SRJ65562:SRM65562 TBF65562:TBI65562 TLB65562:TLE65562 TUX65562:TVA65562 UET65562:UEW65562 UOP65562:UOS65562 UYL65562:UYO65562 VIH65562:VIK65562 VSD65562:VSG65562 WBZ65562:WCC65562 WLV65562:WLY65562 WVR65562:WVU65562 J131098:O131098 JF131098:JI131098 TB131098:TE131098 ACX131098:ADA131098 AMT131098:AMW131098 AWP131098:AWS131098 BGL131098:BGO131098 BQH131098:BQK131098 CAD131098:CAG131098 CJZ131098:CKC131098 CTV131098:CTY131098 DDR131098:DDU131098 DNN131098:DNQ131098 DXJ131098:DXM131098 EHF131098:EHI131098 ERB131098:ERE131098 FAX131098:FBA131098 FKT131098:FKW131098 FUP131098:FUS131098 GEL131098:GEO131098 GOH131098:GOK131098 GYD131098:GYG131098 HHZ131098:HIC131098 HRV131098:HRY131098 IBR131098:IBU131098 ILN131098:ILQ131098 IVJ131098:IVM131098 JFF131098:JFI131098 JPB131098:JPE131098 JYX131098:JZA131098 KIT131098:KIW131098 KSP131098:KSS131098 LCL131098:LCO131098 LMH131098:LMK131098 LWD131098:LWG131098 MFZ131098:MGC131098 MPV131098:MPY131098 MZR131098:MZU131098 NJN131098:NJQ131098 NTJ131098:NTM131098 ODF131098:ODI131098 ONB131098:ONE131098 OWX131098:OXA131098 PGT131098:PGW131098 PQP131098:PQS131098 QAL131098:QAO131098 QKH131098:QKK131098 QUD131098:QUG131098 RDZ131098:REC131098 RNV131098:RNY131098 RXR131098:RXU131098 SHN131098:SHQ131098 SRJ131098:SRM131098 TBF131098:TBI131098 TLB131098:TLE131098 TUX131098:TVA131098 UET131098:UEW131098 UOP131098:UOS131098 UYL131098:UYO131098 VIH131098:VIK131098 VSD131098:VSG131098 WBZ131098:WCC131098 WLV131098:WLY131098 WVR131098:WVU131098 J196634:O196634 JF196634:JI196634 TB196634:TE196634 ACX196634:ADA196634 AMT196634:AMW196634 AWP196634:AWS196634 BGL196634:BGO196634 BQH196634:BQK196634 CAD196634:CAG196634 CJZ196634:CKC196634 CTV196634:CTY196634 DDR196634:DDU196634 DNN196634:DNQ196634 DXJ196634:DXM196634 EHF196634:EHI196634 ERB196634:ERE196634 FAX196634:FBA196634 FKT196634:FKW196634 FUP196634:FUS196634 GEL196634:GEO196634 GOH196634:GOK196634 GYD196634:GYG196634 HHZ196634:HIC196634 HRV196634:HRY196634 IBR196634:IBU196634 ILN196634:ILQ196634 IVJ196634:IVM196634 JFF196634:JFI196634 JPB196634:JPE196634 JYX196634:JZA196634 KIT196634:KIW196634 KSP196634:KSS196634 LCL196634:LCO196634 LMH196634:LMK196634 LWD196634:LWG196634 MFZ196634:MGC196634 MPV196634:MPY196634 MZR196634:MZU196634 NJN196634:NJQ196634 NTJ196634:NTM196634 ODF196634:ODI196634 ONB196634:ONE196634 OWX196634:OXA196634 PGT196634:PGW196634 PQP196634:PQS196634 QAL196634:QAO196634 QKH196634:QKK196634 QUD196634:QUG196634 RDZ196634:REC196634 RNV196634:RNY196634 RXR196634:RXU196634 SHN196634:SHQ196634 SRJ196634:SRM196634 TBF196634:TBI196634 TLB196634:TLE196634 TUX196634:TVA196634 UET196634:UEW196634 UOP196634:UOS196634 UYL196634:UYO196634 VIH196634:VIK196634 VSD196634:VSG196634 WBZ196634:WCC196634 WLV196634:WLY196634 WVR196634:WVU196634 J262170:O262170 JF262170:JI262170 TB262170:TE262170 ACX262170:ADA262170 AMT262170:AMW262170 AWP262170:AWS262170 BGL262170:BGO262170 BQH262170:BQK262170 CAD262170:CAG262170 CJZ262170:CKC262170 CTV262170:CTY262170 DDR262170:DDU262170 DNN262170:DNQ262170 DXJ262170:DXM262170 EHF262170:EHI262170 ERB262170:ERE262170 FAX262170:FBA262170 FKT262170:FKW262170 FUP262170:FUS262170 GEL262170:GEO262170 GOH262170:GOK262170 GYD262170:GYG262170 HHZ262170:HIC262170 HRV262170:HRY262170 IBR262170:IBU262170 ILN262170:ILQ262170 IVJ262170:IVM262170 JFF262170:JFI262170 JPB262170:JPE262170 JYX262170:JZA262170 KIT262170:KIW262170 KSP262170:KSS262170 LCL262170:LCO262170 LMH262170:LMK262170 LWD262170:LWG262170 MFZ262170:MGC262170 MPV262170:MPY262170 MZR262170:MZU262170 NJN262170:NJQ262170 NTJ262170:NTM262170 ODF262170:ODI262170 ONB262170:ONE262170 OWX262170:OXA262170 PGT262170:PGW262170 PQP262170:PQS262170 QAL262170:QAO262170 QKH262170:QKK262170 QUD262170:QUG262170 RDZ262170:REC262170 RNV262170:RNY262170 RXR262170:RXU262170 SHN262170:SHQ262170 SRJ262170:SRM262170 TBF262170:TBI262170 TLB262170:TLE262170 TUX262170:TVA262170 UET262170:UEW262170 UOP262170:UOS262170 UYL262170:UYO262170 VIH262170:VIK262170 VSD262170:VSG262170 WBZ262170:WCC262170 WLV262170:WLY262170 WVR262170:WVU262170 J327706:O327706 JF327706:JI327706 TB327706:TE327706 ACX327706:ADA327706 AMT327706:AMW327706 AWP327706:AWS327706 BGL327706:BGO327706 BQH327706:BQK327706 CAD327706:CAG327706 CJZ327706:CKC327706 CTV327706:CTY327706 DDR327706:DDU327706 DNN327706:DNQ327706 DXJ327706:DXM327706 EHF327706:EHI327706 ERB327706:ERE327706 FAX327706:FBA327706 FKT327706:FKW327706 FUP327706:FUS327706 GEL327706:GEO327706 GOH327706:GOK327706 GYD327706:GYG327706 HHZ327706:HIC327706 HRV327706:HRY327706 IBR327706:IBU327706 ILN327706:ILQ327706 IVJ327706:IVM327706 JFF327706:JFI327706 JPB327706:JPE327706 JYX327706:JZA327706 KIT327706:KIW327706 KSP327706:KSS327706 LCL327706:LCO327706 LMH327706:LMK327706 LWD327706:LWG327706 MFZ327706:MGC327706 MPV327706:MPY327706 MZR327706:MZU327706 NJN327706:NJQ327706 NTJ327706:NTM327706 ODF327706:ODI327706 ONB327706:ONE327706 OWX327706:OXA327706 PGT327706:PGW327706 PQP327706:PQS327706 QAL327706:QAO327706 QKH327706:QKK327706 QUD327706:QUG327706 RDZ327706:REC327706 RNV327706:RNY327706 RXR327706:RXU327706 SHN327706:SHQ327706 SRJ327706:SRM327706 TBF327706:TBI327706 TLB327706:TLE327706 TUX327706:TVA327706 UET327706:UEW327706 UOP327706:UOS327706 UYL327706:UYO327706 VIH327706:VIK327706 VSD327706:VSG327706 WBZ327706:WCC327706 WLV327706:WLY327706 WVR327706:WVU327706 J393242:O393242 JF393242:JI393242 TB393242:TE393242 ACX393242:ADA393242 AMT393242:AMW393242 AWP393242:AWS393242 BGL393242:BGO393242 BQH393242:BQK393242 CAD393242:CAG393242 CJZ393242:CKC393242 CTV393242:CTY393242 DDR393242:DDU393242 DNN393242:DNQ393242 DXJ393242:DXM393242 EHF393242:EHI393242 ERB393242:ERE393242 FAX393242:FBA393242 FKT393242:FKW393242 FUP393242:FUS393242 GEL393242:GEO393242 GOH393242:GOK393242 GYD393242:GYG393242 HHZ393242:HIC393242 HRV393242:HRY393242 IBR393242:IBU393242 ILN393242:ILQ393242 IVJ393242:IVM393242 JFF393242:JFI393242 JPB393242:JPE393242 JYX393242:JZA393242 KIT393242:KIW393242 KSP393242:KSS393242 LCL393242:LCO393242 LMH393242:LMK393242 LWD393242:LWG393242 MFZ393242:MGC393242 MPV393242:MPY393242 MZR393242:MZU393242 NJN393242:NJQ393242 NTJ393242:NTM393242 ODF393242:ODI393242 ONB393242:ONE393242 OWX393242:OXA393242 PGT393242:PGW393242 PQP393242:PQS393242 QAL393242:QAO393242 QKH393242:QKK393242 QUD393242:QUG393242 RDZ393242:REC393242 RNV393242:RNY393242 RXR393242:RXU393242 SHN393242:SHQ393242 SRJ393242:SRM393242 TBF393242:TBI393242 TLB393242:TLE393242 TUX393242:TVA393242 UET393242:UEW393242 UOP393242:UOS393242 UYL393242:UYO393242 VIH393242:VIK393242 VSD393242:VSG393242 WBZ393242:WCC393242 WLV393242:WLY393242 WVR393242:WVU393242 J458778:O458778 JF458778:JI458778 TB458778:TE458778 ACX458778:ADA458778 AMT458778:AMW458778 AWP458778:AWS458778 BGL458778:BGO458778 BQH458778:BQK458778 CAD458778:CAG458778 CJZ458778:CKC458778 CTV458778:CTY458778 DDR458778:DDU458778 DNN458778:DNQ458778 DXJ458778:DXM458778 EHF458778:EHI458778 ERB458778:ERE458778 FAX458778:FBA458778 FKT458778:FKW458778 FUP458778:FUS458778 GEL458778:GEO458778 GOH458778:GOK458778 GYD458778:GYG458778 HHZ458778:HIC458778 HRV458778:HRY458778 IBR458778:IBU458778 ILN458778:ILQ458778 IVJ458778:IVM458778 JFF458778:JFI458778 JPB458778:JPE458778 JYX458778:JZA458778 KIT458778:KIW458778 KSP458778:KSS458778 LCL458778:LCO458778 LMH458778:LMK458778 LWD458778:LWG458778 MFZ458778:MGC458778 MPV458778:MPY458778 MZR458778:MZU458778 NJN458778:NJQ458778 NTJ458778:NTM458778 ODF458778:ODI458778 ONB458778:ONE458778 OWX458778:OXA458778 PGT458778:PGW458778 PQP458778:PQS458778 QAL458778:QAO458778 QKH458778:QKK458778 QUD458778:QUG458778 RDZ458778:REC458778 RNV458778:RNY458778 RXR458778:RXU458778 SHN458778:SHQ458778 SRJ458778:SRM458778 TBF458778:TBI458778 TLB458778:TLE458778 TUX458778:TVA458778 UET458778:UEW458778 UOP458778:UOS458778 UYL458778:UYO458778 VIH458778:VIK458778 VSD458778:VSG458778 WBZ458778:WCC458778 WLV458778:WLY458778 WVR458778:WVU458778 J524314:O524314 JF524314:JI524314 TB524314:TE524314 ACX524314:ADA524314 AMT524314:AMW524314 AWP524314:AWS524314 BGL524314:BGO524314 BQH524314:BQK524314 CAD524314:CAG524314 CJZ524314:CKC524314 CTV524314:CTY524314 DDR524314:DDU524314 DNN524314:DNQ524314 DXJ524314:DXM524314 EHF524314:EHI524314 ERB524314:ERE524314 FAX524314:FBA524314 FKT524314:FKW524314 FUP524314:FUS524314 GEL524314:GEO524314 GOH524314:GOK524314 GYD524314:GYG524314 HHZ524314:HIC524314 HRV524314:HRY524314 IBR524314:IBU524314 ILN524314:ILQ524314 IVJ524314:IVM524314 JFF524314:JFI524314 JPB524314:JPE524314 JYX524314:JZA524314 KIT524314:KIW524314 KSP524314:KSS524314 LCL524314:LCO524314 LMH524314:LMK524314 LWD524314:LWG524314 MFZ524314:MGC524314 MPV524314:MPY524314 MZR524314:MZU524314 NJN524314:NJQ524314 NTJ524314:NTM524314 ODF524314:ODI524314 ONB524314:ONE524314 OWX524314:OXA524314 PGT524314:PGW524314 PQP524314:PQS524314 QAL524314:QAO524314 QKH524314:QKK524314 QUD524314:QUG524314 RDZ524314:REC524314 RNV524314:RNY524314 RXR524314:RXU524314 SHN524314:SHQ524314 SRJ524314:SRM524314 TBF524314:TBI524314 TLB524314:TLE524314 TUX524314:TVA524314 UET524314:UEW524314 UOP524314:UOS524314 UYL524314:UYO524314 VIH524314:VIK524314 VSD524314:VSG524314 WBZ524314:WCC524314 WLV524314:WLY524314 WVR524314:WVU524314 J589850:O589850 JF589850:JI589850 TB589850:TE589850 ACX589850:ADA589850 AMT589850:AMW589850 AWP589850:AWS589850 BGL589850:BGO589850 BQH589850:BQK589850 CAD589850:CAG589850 CJZ589850:CKC589850 CTV589850:CTY589850 DDR589850:DDU589850 DNN589850:DNQ589850 DXJ589850:DXM589850 EHF589850:EHI589850 ERB589850:ERE589850 FAX589850:FBA589850 FKT589850:FKW589850 FUP589850:FUS589850 GEL589850:GEO589850 GOH589850:GOK589850 GYD589850:GYG589850 HHZ589850:HIC589850 HRV589850:HRY589850 IBR589850:IBU589850 ILN589850:ILQ589850 IVJ589850:IVM589850 JFF589850:JFI589850 JPB589850:JPE589850 JYX589850:JZA589850 KIT589850:KIW589850 KSP589850:KSS589850 LCL589850:LCO589850 LMH589850:LMK589850 LWD589850:LWG589850 MFZ589850:MGC589850 MPV589850:MPY589850 MZR589850:MZU589850 NJN589850:NJQ589850 NTJ589850:NTM589850 ODF589850:ODI589850 ONB589850:ONE589850 OWX589850:OXA589850 PGT589850:PGW589850 PQP589850:PQS589850 QAL589850:QAO589850 QKH589850:QKK589850 QUD589850:QUG589850 RDZ589850:REC589850 RNV589850:RNY589850 RXR589850:RXU589850 SHN589850:SHQ589850 SRJ589850:SRM589850 TBF589850:TBI589850 TLB589850:TLE589850 TUX589850:TVA589850 UET589850:UEW589850 UOP589850:UOS589850 UYL589850:UYO589850 VIH589850:VIK589850 VSD589850:VSG589850 WBZ589850:WCC589850 WLV589850:WLY589850 WVR589850:WVU589850 J655386:O655386 JF655386:JI655386 TB655386:TE655386 ACX655386:ADA655386 AMT655386:AMW655386 AWP655386:AWS655386 BGL655386:BGO655386 BQH655386:BQK655386 CAD655386:CAG655386 CJZ655386:CKC655386 CTV655386:CTY655386 DDR655386:DDU655386 DNN655386:DNQ655386 DXJ655386:DXM655386 EHF655386:EHI655386 ERB655386:ERE655386 FAX655386:FBA655386 FKT655386:FKW655386 FUP655386:FUS655386 GEL655386:GEO655386 GOH655386:GOK655386 GYD655386:GYG655386 HHZ655386:HIC655386 HRV655386:HRY655386 IBR655386:IBU655386 ILN655386:ILQ655386 IVJ655386:IVM655386 JFF655386:JFI655386 JPB655386:JPE655386 JYX655386:JZA655386 KIT655386:KIW655386 KSP655386:KSS655386 LCL655386:LCO655386 LMH655386:LMK655386 LWD655386:LWG655386 MFZ655386:MGC655386 MPV655386:MPY655386 MZR655386:MZU655386 NJN655386:NJQ655386 NTJ655386:NTM655386 ODF655386:ODI655386 ONB655386:ONE655386 OWX655386:OXA655386 PGT655386:PGW655386 PQP655386:PQS655386 QAL655386:QAO655386 QKH655386:QKK655386 QUD655386:QUG655386 RDZ655386:REC655386 RNV655386:RNY655386 RXR655386:RXU655386 SHN655386:SHQ655386 SRJ655386:SRM655386 TBF655386:TBI655386 TLB655386:TLE655386 TUX655386:TVA655386 UET655386:UEW655386 UOP655386:UOS655386 UYL655386:UYO655386 VIH655386:VIK655386 VSD655386:VSG655386 WBZ655386:WCC655386 WLV655386:WLY655386 WVR655386:WVU655386 J720922:O720922 JF720922:JI720922 TB720922:TE720922 ACX720922:ADA720922 AMT720922:AMW720922 AWP720922:AWS720922 BGL720922:BGO720922 BQH720922:BQK720922 CAD720922:CAG720922 CJZ720922:CKC720922 CTV720922:CTY720922 DDR720922:DDU720922 DNN720922:DNQ720922 DXJ720922:DXM720922 EHF720922:EHI720922 ERB720922:ERE720922 FAX720922:FBA720922 FKT720922:FKW720922 FUP720922:FUS720922 GEL720922:GEO720922 GOH720922:GOK720922 GYD720922:GYG720922 HHZ720922:HIC720922 HRV720922:HRY720922 IBR720922:IBU720922 ILN720922:ILQ720922 IVJ720922:IVM720922 JFF720922:JFI720922 JPB720922:JPE720922 JYX720922:JZA720922 KIT720922:KIW720922 KSP720922:KSS720922 LCL720922:LCO720922 LMH720922:LMK720922 LWD720922:LWG720922 MFZ720922:MGC720922 MPV720922:MPY720922 MZR720922:MZU720922 NJN720922:NJQ720922 NTJ720922:NTM720922 ODF720922:ODI720922 ONB720922:ONE720922 OWX720922:OXA720922 PGT720922:PGW720922 PQP720922:PQS720922 QAL720922:QAO720922 QKH720922:QKK720922 QUD720922:QUG720922 RDZ720922:REC720922 RNV720922:RNY720922 RXR720922:RXU720922 SHN720922:SHQ720922 SRJ720922:SRM720922 TBF720922:TBI720922 TLB720922:TLE720922 TUX720922:TVA720922 UET720922:UEW720922 UOP720922:UOS720922 UYL720922:UYO720922 VIH720922:VIK720922 VSD720922:VSG720922 WBZ720922:WCC720922 WLV720922:WLY720922 WVR720922:WVU720922 J786458:O786458 JF786458:JI786458 TB786458:TE786458 ACX786458:ADA786458 AMT786458:AMW786458 AWP786458:AWS786458 BGL786458:BGO786458 BQH786458:BQK786458 CAD786458:CAG786458 CJZ786458:CKC786458 CTV786458:CTY786458 DDR786458:DDU786458 DNN786458:DNQ786458 DXJ786458:DXM786458 EHF786458:EHI786458 ERB786458:ERE786458 FAX786458:FBA786458 FKT786458:FKW786458 FUP786458:FUS786458 GEL786458:GEO786458 GOH786458:GOK786458 GYD786458:GYG786458 HHZ786458:HIC786458 HRV786458:HRY786458 IBR786458:IBU786458 ILN786458:ILQ786458 IVJ786458:IVM786458 JFF786458:JFI786458 JPB786458:JPE786458 JYX786458:JZA786458 KIT786458:KIW786458 KSP786458:KSS786458 LCL786458:LCO786458 LMH786458:LMK786458 LWD786458:LWG786458 MFZ786458:MGC786458 MPV786458:MPY786458 MZR786458:MZU786458 NJN786458:NJQ786458 NTJ786458:NTM786458 ODF786458:ODI786458 ONB786458:ONE786458 OWX786458:OXA786458 PGT786458:PGW786458 PQP786458:PQS786458 QAL786458:QAO786458 QKH786458:QKK786458 QUD786458:QUG786458 RDZ786458:REC786458 RNV786458:RNY786458 RXR786458:RXU786458 SHN786458:SHQ786458 SRJ786458:SRM786458 TBF786458:TBI786458 TLB786458:TLE786458 TUX786458:TVA786458 UET786458:UEW786458 UOP786458:UOS786458 UYL786458:UYO786458 VIH786458:VIK786458 VSD786458:VSG786458 WBZ786458:WCC786458 WLV786458:WLY786458 WVR786458:WVU786458 J851994:O851994 JF851994:JI851994 TB851994:TE851994 ACX851994:ADA851994 AMT851994:AMW851994 AWP851994:AWS851994 BGL851994:BGO851994 BQH851994:BQK851994 CAD851994:CAG851994 CJZ851994:CKC851994 CTV851994:CTY851994 DDR851994:DDU851994 DNN851994:DNQ851994 DXJ851994:DXM851994 EHF851994:EHI851994 ERB851994:ERE851994 FAX851994:FBA851994 FKT851994:FKW851994 FUP851994:FUS851994 GEL851994:GEO851994 GOH851994:GOK851994 GYD851994:GYG851994 HHZ851994:HIC851994 HRV851994:HRY851994 IBR851994:IBU851994 ILN851994:ILQ851994 IVJ851994:IVM851994 JFF851994:JFI851994 JPB851994:JPE851994 JYX851994:JZA851994 KIT851994:KIW851994 KSP851994:KSS851994 LCL851994:LCO851994 LMH851994:LMK851994 LWD851994:LWG851994 MFZ851994:MGC851994 MPV851994:MPY851994 MZR851994:MZU851994 NJN851994:NJQ851994 NTJ851994:NTM851994 ODF851994:ODI851994 ONB851994:ONE851994 OWX851994:OXA851994 PGT851994:PGW851994 PQP851994:PQS851994 QAL851994:QAO851994 QKH851994:QKK851994 QUD851994:QUG851994 RDZ851994:REC851994 RNV851994:RNY851994 RXR851994:RXU851994 SHN851994:SHQ851994 SRJ851994:SRM851994 TBF851994:TBI851994 TLB851994:TLE851994 TUX851994:TVA851994 UET851994:UEW851994 UOP851994:UOS851994 UYL851994:UYO851994 VIH851994:VIK851994 VSD851994:VSG851994 WBZ851994:WCC851994 WLV851994:WLY851994 WVR851994:WVU851994 J917530:O917530 JF917530:JI917530 TB917530:TE917530 ACX917530:ADA917530 AMT917530:AMW917530 AWP917530:AWS917530 BGL917530:BGO917530 BQH917530:BQK917530 CAD917530:CAG917530 CJZ917530:CKC917530 CTV917530:CTY917530 DDR917530:DDU917530 DNN917530:DNQ917530 DXJ917530:DXM917530 EHF917530:EHI917530 ERB917530:ERE917530 FAX917530:FBA917530 FKT917530:FKW917530 FUP917530:FUS917530 GEL917530:GEO917530 GOH917530:GOK917530 GYD917530:GYG917530 HHZ917530:HIC917530 HRV917530:HRY917530 IBR917530:IBU917530 ILN917530:ILQ917530 IVJ917530:IVM917530 JFF917530:JFI917530 JPB917530:JPE917530 JYX917530:JZA917530 KIT917530:KIW917530 KSP917530:KSS917530 LCL917530:LCO917530 LMH917530:LMK917530 LWD917530:LWG917530 MFZ917530:MGC917530 MPV917530:MPY917530 MZR917530:MZU917530 NJN917530:NJQ917530 NTJ917530:NTM917530 ODF917530:ODI917530 ONB917530:ONE917530 OWX917530:OXA917530 PGT917530:PGW917530 PQP917530:PQS917530 QAL917530:QAO917530 QKH917530:QKK917530 QUD917530:QUG917530 RDZ917530:REC917530 RNV917530:RNY917530 RXR917530:RXU917530 SHN917530:SHQ917530 SRJ917530:SRM917530 TBF917530:TBI917530 TLB917530:TLE917530 TUX917530:TVA917530 UET917530:UEW917530 UOP917530:UOS917530 UYL917530:UYO917530 VIH917530:VIK917530 VSD917530:VSG917530 WBZ917530:WCC917530 WLV917530:WLY917530 WVR917530:WVU917530 J983066:O983066 JF983066:JI983066 TB983066:TE983066 ACX983066:ADA983066 AMT983066:AMW983066 AWP983066:AWS983066 BGL983066:BGO983066 BQH983066:BQK983066 CAD983066:CAG983066 CJZ983066:CKC983066 CTV983066:CTY983066 DDR983066:DDU983066 DNN983066:DNQ983066 DXJ983066:DXM983066 EHF983066:EHI983066 ERB983066:ERE983066 FAX983066:FBA983066 FKT983066:FKW983066 FUP983066:FUS983066 GEL983066:GEO983066 GOH983066:GOK983066 GYD983066:GYG983066 HHZ983066:HIC983066 HRV983066:HRY983066 IBR983066:IBU983066 ILN983066:ILQ983066 IVJ983066:IVM983066 JFF983066:JFI983066 JPB983066:JPE983066 JYX983066:JZA983066 KIT983066:KIW983066 KSP983066:KSS983066 LCL983066:LCO983066 LMH983066:LMK983066 LWD983066:LWG983066 MFZ983066:MGC983066 MPV983066:MPY983066 MZR983066:MZU983066 NJN983066:NJQ983066 NTJ983066:NTM983066 ODF983066:ODI983066 ONB983066:ONE983066 OWX983066:OXA983066 PGT983066:PGW983066 PQP983066:PQS983066 QAL983066:QAO983066 QKH983066:QKK983066 QUD983066:QUG983066 RDZ983066:REC983066 RNV983066:RNY983066 RXR983066:RXU983066 SHN983066:SHQ983066 SRJ983066:SRM983066 TBF983066:TBI983066 TLB983066:TLE983066 TUX983066:TVA983066 UET983066:UEW983066 UOP983066:UOS983066 UYL983066:UYO983066 VIH983066:VIK983066 VSD983066:VSG983066 WBZ983066:WCC983066 WLV983066:WLY983066 WVR983066:WVU983066 TB18:TE18 J65555:O65555 JF65555:JI65555 TB65555:TE65555 ACX65555:ADA65555 AMT65555:AMW65555 AWP65555:AWS65555 BGL65555:BGO65555 BQH65555:BQK65555 CAD65555:CAG65555 CJZ65555:CKC65555 CTV65555:CTY65555 DDR65555:DDU65555 DNN65555:DNQ65555 DXJ65555:DXM65555 EHF65555:EHI65555 ERB65555:ERE65555 FAX65555:FBA65555 FKT65555:FKW65555 FUP65555:FUS65555 GEL65555:GEO65555 GOH65555:GOK65555 GYD65555:GYG65555 HHZ65555:HIC65555 HRV65555:HRY65555 IBR65555:IBU65555 ILN65555:ILQ65555 IVJ65555:IVM65555 JFF65555:JFI65555 JPB65555:JPE65555 JYX65555:JZA65555 KIT65555:KIW65555 KSP65555:KSS65555 LCL65555:LCO65555 LMH65555:LMK65555 LWD65555:LWG65555 MFZ65555:MGC65555 MPV65555:MPY65555 MZR65555:MZU65555 NJN65555:NJQ65555 NTJ65555:NTM65555 ODF65555:ODI65555 ONB65555:ONE65555 OWX65555:OXA65555 PGT65555:PGW65555 PQP65555:PQS65555 QAL65555:QAO65555 QKH65555:QKK65555 QUD65555:QUG65555 RDZ65555:REC65555 RNV65555:RNY65555 RXR65555:RXU65555 SHN65555:SHQ65555 SRJ65555:SRM65555 TBF65555:TBI65555 TLB65555:TLE65555 TUX65555:TVA65555 UET65555:UEW65555 UOP65555:UOS65555 UYL65555:UYO65555 VIH65555:VIK65555 VSD65555:VSG65555 WBZ65555:WCC65555 WLV65555:WLY65555 WVR65555:WVU65555 J131091:O131091 JF131091:JI131091 TB131091:TE131091 ACX131091:ADA131091 AMT131091:AMW131091 AWP131091:AWS131091 BGL131091:BGO131091 BQH131091:BQK131091 CAD131091:CAG131091 CJZ131091:CKC131091 CTV131091:CTY131091 DDR131091:DDU131091 DNN131091:DNQ131091 DXJ131091:DXM131091 EHF131091:EHI131091 ERB131091:ERE131091 FAX131091:FBA131091 FKT131091:FKW131091 FUP131091:FUS131091 GEL131091:GEO131091 GOH131091:GOK131091 GYD131091:GYG131091 HHZ131091:HIC131091 HRV131091:HRY131091 IBR131091:IBU131091 ILN131091:ILQ131091 IVJ131091:IVM131091 JFF131091:JFI131091 JPB131091:JPE131091 JYX131091:JZA131091 KIT131091:KIW131091 KSP131091:KSS131091 LCL131091:LCO131091 LMH131091:LMK131091 LWD131091:LWG131091 MFZ131091:MGC131091 MPV131091:MPY131091 MZR131091:MZU131091 NJN131091:NJQ131091 NTJ131091:NTM131091 ODF131091:ODI131091 ONB131091:ONE131091 OWX131091:OXA131091 PGT131091:PGW131091 PQP131091:PQS131091 QAL131091:QAO131091 QKH131091:QKK131091 QUD131091:QUG131091 RDZ131091:REC131091 RNV131091:RNY131091 RXR131091:RXU131091 SHN131091:SHQ131091 SRJ131091:SRM131091 TBF131091:TBI131091 TLB131091:TLE131091 TUX131091:TVA131091 UET131091:UEW131091 UOP131091:UOS131091 UYL131091:UYO131091 VIH131091:VIK131091 VSD131091:VSG131091 WBZ131091:WCC131091 WLV131091:WLY131091 WVR131091:WVU131091 J196627:O196627 JF196627:JI196627 TB196627:TE196627 ACX196627:ADA196627 AMT196627:AMW196627 AWP196627:AWS196627 BGL196627:BGO196627 BQH196627:BQK196627 CAD196627:CAG196627 CJZ196627:CKC196627 CTV196627:CTY196627 DDR196627:DDU196627 DNN196627:DNQ196627 DXJ196627:DXM196627 EHF196627:EHI196627 ERB196627:ERE196627 FAX196627:FBA196627 FKT196627:FKW196627 FUP196627:FUS196627 GEL196627:GEO196627 GOH196627:GOK196627 GYD196627:GYG196627 HHZ196627:HIC196627 HRV196627:HRY196627 IBR196627:IBU196627 ILN196627:ILQ196627 IVJ196627:IVM196627 JFF196627:JFI196627 JPB196627:JPE196627 JYX196627:JZA196627 KIT196627:KIW196627 KSP196627:KSS196627 LCL196627:LCO196627 LMH196627:LMK196627 LWD196627:LWG196627 MFZ196627:MGC196627 MPV196627:MPY196627 MZR196627:MZU196627 NJN196627:NJQ196627 NTJ196627:NTM196627 ODF196627:ODI196627 ONB196627:ONE196627 OWX196627:OXA196627 PGT196627:PGW196627 PQP196627:PQS196627 QAL196627:QAO196627 QKH196627:QKK196627 QUD196627:QUG196627 RDZ196627:REC196627 RNV196627:RNY196627 RXR196627:RXU196627 SHN196627:SHQ196627 SRJ196627:SRM196627 TBF196627:TBI196627 TLB196627:TLE196627 TUX196627:TVA196627 UET196627:UEW196627 UOP196627:UOS196627 UYL196627:UYO196627 VIH196627:VIK196627 VSD196627:VSG196627 WBZ196627:WCC196627 WLV196627:WLY196627 WVR196627:WVU196627 J262163:O262163 JF262163:JI262163 TB262163:TE262163 ACX262163:ADA262163 AMT262163:AMW262163 AWP262163:AWS262163 BGL262163:BGO262163 BQH262163:BQK262163 CAD262163:CAG262163 CJZ262163:CKC262163 CTV262163:CTY262163 DDR262163:DDU262163 DNN262163:DNQ262163 DXJ262163:DXM262163 EHF262163:EHI262163 ERB262163:ERE262163 FAX262163:FBA262163 FKT262163:FKW262163 FUP262163:FUS262163 GEL262163:GEO262163 GOH262163:GOK262163 GYD262163:GYG262163 HHZ262163:HIC262163 HRV262163:HRY262163 IBR262163:IBU262163 ILN262163:ILQ262163 IVJ262163:IVM262163 JFF262163:JFI262163 JPB262163:JPE262163 JYX262163:JZA262163 KIT262163:KIW262163 KSP262163:KSS262163 LCL262163:LCO262163 LMH262163:LMK262163 LWD262163:LWG262163 MFZ262163:MGC262163 MPV262163:MPY262163 MZR262163:MZU262163 NJN262163:NJQ262163 NTJ262163:NTM262163 ODF262163:ODI262163 ONB262163:ONE262163 OWX262163:OXA262163 PGT262163:PGW262163 PQP262163:PQS262163 QAL262163:QAO262163 QKH262163:QKK262163 QUD262163:QUG262163 RDZ262163:REC262163 RNV262163:RNY262163 RXR262163:RXU262163 SHN262163:SHQ262163 SRJ262163:SRM262163 TBF262163:TBI262163 TLB262163:TLE262163 TUX262163:TVA262163 UET262163:UEW262163 UOP262163:UOS262163 UYL262163:UYO262163 VIH262163:VIK262163 VSD262163:VSG262163 WBZ262163:WCC262163 WLV262163:WLY262163 WVR262163:WVU262163 J327699:O327699 JF327699:JI327699 TB327699:TE327699 ACX327699:ADA327699 AMT327699:AMW327699 AWP327699:AWS327699 BGL327699:BGO327699 BQH327699:BQK327699 CAD327699:CAG327699 CJZ327699:CKC327699 CTV327699:CTY327699 DDR327699:DDU327699 DNN327699:DNQ327699 DXJ327699:DXM327699 EHF327699:EHI327699 ERB327699:ERE327699 FAX327699:FBA327699 FKT327699:FKW327699 FUP327699:FUS327699 GEL327699:GEO327699 GOH327699:GOK327699 GYD327699:GYG327699 HHZ327699:HIC327699 HRV327699:HRY327699 IBR327699:IBU327699 ILN327699:ILQ327699 IVJ327699:IVM327699 JFF327699:JFI327699 JPB327699:JPE327699 JYX327699:JZA327699 KIT327699:KIW327699 KSP327699:KSS327699 LCL327699:LCO327699 LMH327699:LMK327699 LWD327699:LWG327699 MFZ327699:MGC327699 MPV327699:MPY327699 MZR327699:MZU327699 NJN327699:NJQ327699 NTJ327699:NTM327699 ODF327699:ODI327699 ONB327699:ONE327699 OWX327699:OXA327699 PGT327699:PGW327699 PQP327699:PQS327699 QAL327699:QAO327699 QKH327699:QKK327699 QUD327699:QUG327699 RDZ327699:REC327699 RNV327699:RNY327699 RXR327699:RXU327699 SHN327699:SHQ327699 SRJ327699:SRM327699 TBF327699:TBI327699 TLB327699:TLE327699 TUX327699:TVA327699 UET327699:UEW327699 UOP327699:UOS327699 UYL327699:UYO327699 VIH327699:VIK327699 VSD327699:VSG327699 WBZ327699:WCC327699 WLV327699:WLY327699 WVR327699:WVU327699 J393235:O393235 JF393235:JI393235 TB393235:TE393235 ACX393235:ADA393235 AMT393235:AMW393235 AWP393235:AWS393235 BGL393235:BGO393235 BQH393235:BQK393235 CAD393235:CAG393235 CJZ393235:CKC393235 CTV393235:CTY393235 DDR393235:DDU393235 DNN393235:DNQ393235 DXJ393235:DXM393235 EHF393235:EHI393235 ERB393235:ERE393235 FAX393235:FBA393235 FKT393235:FKW393235 FUP393235:FUS393235 GEL393235:GEO393235 GOH393235:GOK393235 GYD393235:GYG393235 HHZ393235:HIC393235 HRV393235:HRY393235 IBR393235:IBU393235 ILN393235:ILQ393235 IVJ393235:IVM393235 JFF393235:JFI393235 JPB393235:JPE393235 JYX393235:JZA393235 KIT393235:KIW393235 KSP393235:KSS393235 LCL393235:LCO393235 LMH393235:LMK393235 LWD393235:LWG393235 MFZ393235:MGC393235 MPV393235:MPY393235 MZR393235:MZU393235 NJN393235:NJQ393235 NTJ393235:NTM393235 ODF393235:ODI393235 ONB393235:ONE393235 OWX393235:OXA393235 PGT393235:PGW393235 PQP393235:PQS393235 QAL393235:QAO393235 QKH393235:QKK393235 QUD393235:QUG393235 RDZ393235:REC393235 RNV393235:RNY393235 RXR393235:RXU393235 SHN393235:SHQ393235 SRJ393235:SRM393235 TBF393235:TBI393235 TLB393235:TLE393235 TUX393235:TVA393235 UET393235:UEW393235 UOP393235:UOS393235 UYL393235:UYO393235 VIH393235:VIK393235 VSD393235:VSG393235 WBZ393235:WCC393235 WLV393235:WLY393235 WVR393235:WVU393235 J458771:O458771 JF458771:JI458771 TB458771:TE458771 ACX458771:ADA458771 AMT458771:AMW458771 AWP458771:AWS458771 BGL458771:BGO458771 BQH458771:BQK458771 CAD458771:CAG458771 CJZ458771:CKC458771 CTV458771:CTY458771 DDR458771:DDU458771 DNN458771:DNQ458771 DXJ458771:DXM458771 EHF458771:EHI458771 ERB458771:ERE458771 FAX458771:FBA458771 FKT458771:FKW458771 FUP458771:FUS458771 GEL458771:GEO458771 GOH458771:GOK458771 GYD458771:GYG458771 HHZ458771:HIC458771 HRV458771:HRY458771 IBR458771:IBU458771 ILN458771:ILQ458771 IVJ458771:IVM458771 JFF458771:JFI458771 JPB458771:JPE458771 JYX458771:JZA458771 KIT458771:KIW458771 KSP458771:KSS458771 LCL458771:LCO458771 LMH458771:LMK458771 LWD458771:LWG458771 MFZ458771:MGC458771 MPV458771:MPY458771 MZR458771:MZU458771 NJN458771:NJQ458771 NTJ458771:NTM458771 ODF458771:ODI458771 ONB458771:ONE458771 OWX458771:OXA458771 PGT458771:PGW458771 PQP458771:PQS458771 QAL458771:QAO458771 QKH458771:QKK458771 QUD458771:QUG458771 RDZ458771:REC458771 RNV458771:RNY458771 RXR458771:RXU458771 SHN458771:SHQ458771 SRJ458771:SRM458771 TBF458771:TBI458771 TLB458771:TLE458771 TUX458771:TVA458771 UET458771:UEW458771 UOP458771:UOS458771 UYL458771:UYO458771 VIH458771:VIK458771 VSD458771:VSG458771 WBZ458771:WCC458771 WLV458771:WLY458771 WVR458771:WVU458771 J524307:O524307 JF524307:JI524307 TB524307:TE524307 ACX524307:ADA524307 AMT524307:AMW524307 AWP524307:AWS524307 BGL524307:BGO524307 BQH524307:BQK524307 CAD524307:CAG524307 CJZ524307:CKC524307 CTV524307:CTY524307 DDR524307:DDU524307 DNN524307:DNQ524307 DXJ524307:DXM524307 EHF524307:EHI524307 ERB524307:ERE524307 FAX524307:FBA524307 FKT524307:FKW524307 FUP524307:FUS524307 GEL524307:GEO524307 GOH524307:GOK524307 GYD524307:GYG524307 HHZ524307:HIC524307 HRV524307:HRY524307 IBR524307:IBU524307 ILN524307:ILQ524307 IVJ524307:IVM524307 JFF524307:JFI524307 JPB524307:JPE524307 JYX524307:JZA524307 KIT524307:KIW524307 KSP524307:KSS524307 LCL524307:LCO524307 LMH524307:LMK524307 LWD524307:LWG524307 MFZ524307:MGC524307 MPV524307:MPY524307 MZR524307:MZU524307 NJN524307:NJQ524307 NTJ524307:NTM524307 ODF524307:ODI524307 ONB524307:ONE524307 OWX524307:OXA524307 PGT524307:PGW524307 PQP524307:PQS524307 QAL524307:QAO524307 QKH524307:QKK524307 QUD524307:QUG524307 RDZ524307:REC524307 RNV524307:RNY524307 RXR524307:RXU524307 SHN524307:SHQ524307 SRJ524307:SRM524307 TBF524307:TBI524307 TLB524307:TLE524307 TUX524307:TVA524307 UET524307:UEW524307 UOP524307:UOS524307 UYL524307:UYO524307 VIH524307:VIK524307 VSD524307:VSG524307 WBZ524307:WCC524307 WLV524307:WLY524307 WVR524307:WVU524307 J589843:O589843 JF589843:JI589843 TB589843:TE589843 ACX589843:ADA589843 AMT589843:AMW589843 AWP589843:AWS589843 BGL589843:BGO589843 BQH589843:BQK589843 CAD589843:CAG589843 CJZ589843:CKC589843 CTV589843:CTY589843 DDR589843:DDU589843 DNN589843:DNQ589843 DXJ589843:DXM589843 EHF589843:EHI589843 ERB589843:ERE589843 FAX589843:FBA589843 FKT589843:FKW589843 FUP589843:FUS589843 GEL589843:GEO589843 GOH589843:GOK589843 GYD589843:GYG589843 HHZ589843:HIC589843 HRV589843:HRY589843 IBR589843:IBU589843 ILN589843:ILQ589843 IVJ589843:IVM589843 JFF589843:JFI589843 JPB589843:JPE589843 JYX589843:JZA589843 KIT589843:KIW589843 KSP589843:KSS589843 LCL589843:LCO589843 LMH589843:LMK589843 LWD589843:LWG589843 MFZ589843:MGC589843 MPV589843:MPY589843 MZR589843:MZU589843 NJN589843:NJQ589843 NTJ589843:NTM589843 ODF589843:ODI589843 ONB589843:ONE589843 OWX589843:OXA589843 PGT589843:PGW589843 PQP589843:PQS589843 QAL589843:QAO589843 QKH589843:QKK589843 QUD589843:QUG589843 RDZ589843:REC589843 RNV589843:RNY589843 RXR589843:RXU589843 SHN589843:SHQ589843 SRJ589843:SRM589843 TBF589843:TBI589843 TLB589843:TLE589843 TUX589843:TVA589843 UET589843:UEW589843 UOP589843:UOS589843 UYL589843:UYO589843 VIH589843:VIK589843 VSD589843:VSG589843 WBZ589843:WCC589843 WLV589843:WLY589843 WVR589843:WVU589843 J655379:O655379 JF655379:JI655379 TB655379:TE655379 ACX655379:ADA655379 AMT655379:AMW655379 AWP655379:AWS655379 BGL655379:BGO655379 BQH655379:BQK655379 CAD655379:CAG655379 CJZ655379:CKC655379 CTV655379:CTY655379 DDR655379:DDU655379 DNN655379:DNQ655379 DXJ655379:DXM655379 EHF655379:EHI655379 ERB655379:ERE655379 FAX655379:FBA655379 FKT655379:FKW655379 FUP655379:FUS655379 GEL655379:GEO655379 GOH655379:GOK655379 GYD655379:GYG655379 HHZ655379:HIC655379 HRV655379:HRY655379 IBR655379:IBU655379 ILN655379:ILQ655379 IVJ655379:IVM655379 JFF655379:JFI655379 JPB655379:JPE655379 JYX655379:JZA655379 KIT655379:KIW655379 KSP655379:KSS655379 LCL655379:LCO655379 LMH655379:LMK655379 LWD655379:LWG655379 MFZ655379:MGC655379 MPV655379:MPY655379 MZR655379:MZU655379 NJN655379:NJQ655379 NTJ655379:NTM655379 ODF655379:ODI655379 ONB655379:ONE655379 OWX655379:OXA655379 PGT655379:PGW655379 PQP655379:PQS655379 QAL655379:QAO655379 QKH655379:QKK655379 QUD655379:QUG655379 RDZ655379:REC655379 RNV655379:RNY655379 RXR655379:RXU655379 SHN655379:SHQ655379 SRJ655379:SRM655379 TBF655379:TBI655379 TLB655379:TLE655379 TUX655379:TVA655379 UET655379:UEW655379 UOP655379:UOS655379 UYL655379:UYO655379 VIH655379:VIK655379 VSD655379:VSG655379 WBZ655379:WCC655379 WLV655379:WLY655379 WVR655379:WVU655379 J720915:O720915 JF720915:JI720915 TB720915:TE720915 ACX720915:ADA720915 AMT720915:AMW720915 AWP720915:AWS720915 BGL720915:BGO720915 BQH720915:BQK720915 CAD720915:CAG720915 CJZ720915:CKC720915 CTV720915:CTY720915 DDR720915:DDU720915 DNN720915:DNQ720915 DXJ720915:DXM720915 EHF720915:EHI720915 ERB720915:ERE720915 FAX720915:FBA720915 FKT720915:FKW720915 FUP720915:FUS720915 GEL720915:GEO720915 GOH720915:GOK720915 GYD720915:GYG720915 HHZ720915:HIC720915 HRV720915:HRY720915 IBR720915:IBU720915 ILN720915:ILQ720915 IVJ720915:IVM720915 JFF720915:JFI720915 JPB720915:JPE720915 JYX720915:JZA720915 KIT720915:KIW720915 KSP720915:KSS720915 LCL720915:LCO720915 LMH720915:LMK720915 LWD720915:LWG720915 MFZ720915:MGC720915 MPV720915:MPY720915 MZR720915:MZU720915 NJN720915:NJQ720915 NTJ720915:NTM720915 ODF720915:ODI720915 ONB720915:ONE720915 OWX720915:OXA720915 PGT720915:PGW720915 PQP720915:PQS720915 QAL720915:QAO720915 QKH720915:QKK720915 QUD720915:QUG720915 RDZ720915:REC720915 RNV720915:RNY720915 RXR720915:RXU720915 SHN720915:SHQ720915 SRJ720915:SRM720915 TBF720915:TBI720915 TLB720915:TLE720915 TUX720915:TVA720915 UET720915:UEW720915 UOP720915:UOS720915 UYL720915:UYO720915 VIH720915:VIK720915 VSD720915:VSG720915 WBZ720915:WCC720915 WLV720915:WLY720915 WVR720915:WVU720915 J786451:O786451 JF786451:JI786451 TB786451:TE786451 ACX786451:ADA786451 AMT786451:AMW786451 AWP786451:AWS786451 BGL786451:BGO786451 BQH786451:BQK786451 CAD786451:CAG786451 CJZ786451:CKC786451 CTV786451:CTY786451 DDR786451:DDU786451 DNN786451:DNQ786451 DXJ786451:DXM786451 EHF786451:EHI786451 ERB786451:ERE786451 FAX786451:FBA786451 FKT786451:FKW786451 FUP786451:FUS786451 GEL786451:GEO786451 GOH786451:GOK786451 GYD786451:GYG786451 HHZ786451:HIC786451 HRV786451:HRY786451 IBR786451:IBU786451 ILN786451:ILQ786451 IVJ786451:IVM786451 JFF786451:JFI786451 JPB786451:JPE786451 JYX786451:JZA786451 KIT786451:KIW786451 KSP786451:KSS786451 LCL786451:LCO786451 LMH786451:LMK786451 LWD786451:LWG786451 MFZ786451:MGC786451 MPV786451:MPY786451 MZR786451:MZU786451 NJN786451:NJQ786451 NTJ786451:NTM786451 ODF786451:ODI786451 ONB786451:ONE786451 OWX786451:OXA786451 PGT786451:PGW786451 PQP786451:PQS786451 QAL786451:QAO786451 QKH786451:QKK786451 QUD786451:QUG786451 RDZ786451:REC786451 RNV786451:RNY786451 RXR786451:RXU786451 SHN786451:SHQ786451 SRJ786451:SRM786451 TBF786451:TBI786451 TLB786451:TLE786451 TUX786451:TVA786451 UET786451:UEW786451 UOP786451:UOS786451 UYL786451:UYO786451 VIH786451:VIK786451 VSD786451:VSG786451 WBZ786451:WCC786451 WLV786451:WLY786451 WVR786451:WVU786451 J851987:O851987 JF851987:JI851987 TB851987:TE851987 ACX851987:ADA851987 AMT851987:AMW851987 AWP851987:AWS851987 BGL851987:BGO851987 BQH851987:BQK851987 CAD851987:CAG851987 CJZ851987:CKC851987 CTV851987:CTY851987 DDR851987:DDU851987 DNN851987:DNQ851987 DXJ851987:DXM851987 EHF851987:EHI851987 ERB851987:ERE851987 FAX851987:FBA851987 FKT851987:FKW851987 FUP851987:FUS851987 GEL851987:GEO851987 GOH851987:GOK851987 GYD851987:GYG851987 HHZ851987:HIC851987 HRV851987:HRY851987 IBR851987:IBU851987 ILN851987:ILQ851987 IVJ851987:IVM851987 JFF851987:JFI851987 JPB851987:JPE851987 JYX851987:JZA851987 KIT851987:KIW851987 KSP851987:KSS851987 LCL851987:LCO851987 LMH851987:LMK851987 LWD851987:LWG851987 MFZ851987:MGC851987 MPV851987:MPY851987 MZR851987:MZU851987 NJN851987:NJQ851987 NTJ851987:NTM851987 ODF851987:ODI851987 ONB851987:ONE851987 OWX851987:OXA851987 PGT851987:PGW851987 PQP851987:PQS851987 QAL851987:QAO851987 QKH851987:QKK851987 QUD851987:QUG851987 RDZ851987:REC851987 RNV851987:RNY851987 RXR851987:RXU851987 SHN851987:SHQ851987 SRJ851987:SRM851987 TBF851987:TBI851987 TLB851987:TLE851987 TUX851987:TVA851987 UET851987:UEW851987 UOP851987:UOS851987 UYL851987:UYO851987 VIH851987:VIK851987 VSD851987:VSG851987 WBZ851987:WCC851987 WLV851987:WLY851987 WVR851987:WVU851987 J917523:O917523 JF917523:JI917523 TB917523:TE917523 ACX917523:ADA917523 AMT917523:AMW917523 AWP917523:AWS917523 BGL917523:BGO917523 BQH917523:BQK917523 CAD917523:CAG917523 CJZ917523:CKC917523 CTV917523:CTY917523 DDR917523:DDU917523 DNN917523:DNQ917523 DXJ917523:DXM917523 EHF917523:EHI917523 ERB917523:ERE917523 FAX917523:FBA917523 FKT917523:FKW917523 FUP917523:FUS917523 GEL917523:GEO917523 GOH917523:GOK917523 GYD917523:GYG917523 HHZ917523:HIC917523 HRV917523:HRY917523 IBR917523:IBU917523 ILN917523:ILQ917523 IVJ917523:IVM917523 JFF917523:JFI917523 JPB917523:JPE917523 JYX917523:JZA917523 KIT917523:KIW917523 KSP917523:KSS917523 LCL917523:LCO917523 LMH917523:LMK917523 LWD917523:LWG917523 MFZ917523:MGC917523 MPV917523:MPY917523 MZR917523:MZU917523 NJN917523:NJQ917523 NTJ917523:NTM917523 ODF917523:ODI917523 ONB917523:ONE917523 OWX917523:OXA917523 PGT917523:PGW917523 PQP917523:PQS917523 QAL917523:QAO917523 QKH917523:QKK917523 QUD917523:QUG917523 RDZ917523:REC917523 RNV917523:RNY917523 RXR917523:RXU917523 SHN917523:SHQ917523 SRJ917523:SRM917523 TBF917523:TBI917523 TLB917523:TLE917523 TUX917523:TVA917523 UET917523:UEW917523 UOP917523:UOS917523 UYL917523:UYO917523 VIH917523:VIK917523 VSD917523:VSG917523 WBZ917523:WCC917523 WLV917523:WLY917523 WVR917523:WVU917523 J983059:O983059 JF983059:JI983059 TB983059:TE983059 ACX983059:ADA983059 AMT983059:AMW983059 AWP983059:AWS983059 BGL983059:BGO983059 BQH983059:BQK983059 CAD983059:CAG983059 CJZ983059:CKC983059 CTV983059:CTY983059 DDR983059:DDU983059 DNN983059:DNQ983059 DXJ983059:DXM983059 EHF983059:EHI983059 ERB983059:ERE983059 FAX983059:FBA983059 FKT983059:FKW983059 FUP983059:FUS983059 GEL983059:GEO983059 GOH983059:GOK983059 GYD983059:GYG983059 HHZ983059:HIC983059 HRV983059:HRY983059 IBR983059:IBU983059 ILN983059:ILQ983059 IVJ983059:IVM983059 JFF983059:JFI983059 JPB983059:JPE983059 JYX983059:JZA983059 KIT983059:KIW983059 KSP983059:KSS983059 LCL983059:LCO983059 LMH983059:LMK983059 LWD983059:LWG983059 MFZ983059:MGC983059 MPV983059:MPY983059 MZR983059:MZU983059 NJN983059:NJQ983059 NTJ983059:NTM983059 ODF983059:ODI983059 ONB983059:ONE983059 OWX983059:OXA983059 PGT983059:PGW983059 PQP983059:PQS983059 QAL983059:QAO983059 QKH983059:QKK983059 QUD983059:QUG983059 RDZ983059:REC983059 RNV983059:RNY983059 RXR983059:RXU983059 SHN983059:SHQ983059 SRJ983059:SRM983059 TBF983059:TBI983059 TLB983059:TLE983059 TUX983059:TVA983059 UET983059:UEW983059 UOP983059:UOS983059 UYL983059:UYO983059 VIH983059:VIK983059 VSD983059:VSG983059 WBZ983059:WCC983059 WLV983059:WLY983059 WVR983059:WVU983059 ACX18:ADA18 J65557:O65557 JF65557:JI65557 TB65557:TE65557 ACX65557:ADA65557 AMT65557:AMW65557 AWP65557:AWS65557 BGL65557:BGO65557 BQH65557:BQK65557 CAD65557:CAG65557 CJZ65557:CKC65557 CTV65557:CTY65557 DDR65557:DDU65557 DNN65557:DNQ65557 DXJ65557:DXM65557 EHF65557:EHI65557 ERB65557:ERE65557 FAX65557:FBA65557 FKT65557:FKW65557 FUP65557:FUS65557 GEL65557:GEO65557 GOH65557:GOK65557 GYD65557:GYG65557 HHZ65557:HIC65557 HRV65557:HRY65557 IBR65557:IBU65557 ILN65557:ILQ65557 IVJ65557:IVM65557 JFF65557:JFI65557 JPB65557:JPE65557 JYX65557:JZA65557 KIT65557:KIW65557 KSP65557:KSS65557 LCL65557:LCO65557 LMH65557:LMK65557 LWD65557:LWG65557 MFZ65557:MGC65557 MPV65557:MPY65557 MZR65557:MZU65557 NJN65557:NJQ65557 NTJ65557:NTM65557 ODF65557:ODI65557 ONB65557:ONE65557 OWX65557:OXA65557 PGT65557:PGW65557 PQP65557:PQS65557 QAL65557:QAO65557 QKH65557:QKK65557 QUD65557:QUG65557 RDZ65557:REC65557 RNV65557:RNY65557 RXR65557:RXU65557 SHN65557:SHQ65557 SRJ65557:SRM65557 TBF65557:TBI65557 TLB65557:TLE65557 TUX65557:TVA65557 UET65557:UEW65557 UOP65557:UOS65557 UYL65557:UYO65557 VIH65557:VIK65557 VSD65557:VSG65557 WBZ65557:WCC65557 WLV65557:WLY65557 WVR65557:WVU65557 J131093:O131093 JF131093:JI131093 TB131093:TE131093 ACX131093:ADA131093 AMT131093:AMW131093 AWP131093:AWS131093 BGL131093:BGO131093 BQH131093:BQK131093 CAD131093:CAG131093 CJZ131093:CKC131093 CTV131093:CTY131093 DDR131093:DDU131093 DNN131093:DNQ131093 DXJ131093:DXM131093 EHF131093:EHI131093 ERB131093:ERE131093 FAX131093:FBA131093 FKT131093:FKW131093 FUP131093:FUS131093 GEL131093:GEO131093 GOH131093:GOK131093 GYD131093:GYG131093 HHZ131093:HIC131093 HRV131093:HRY131093 IBR131093:IBU131093 ILN131093:ILQ131093 IVJ131093:IVM131093 JFF131093:JFI131093 JPB131093:JPE131093 JYX131093:JZA131093 KIT131093:KIW131093 KSP131093:KSS131093 LCL131093:LCO131093 LMH131093:LMK131093 LWD131093:LWG131093 MFZ131093:MGC131093 MPV131093:MPY131093 MZR131093:MZU131093 NJN131093:NJQ131093 NTJ131093:NTM131093 ODF131093:ODI131093 ONB131093:ONE131093 OWX131093:OXA131093 PGT131093:PGW131093 PQP131093:PQS131093 QAL131093:QAO131093 QKH131093:QKK131093 QUD131093:QUG131093 RDZ131093:REC131093 RNV131093:RNY131093 RXR131093:RXU131093 SHN131093:SHQ131093 SRJ131093:SRM131093 TBF131093:TBI131093 TLB131093:TLE131093 TUX131093:TVA131093 UET131093:UEW131093 UOP131093:UOS131093 UYL131093:UYO131093 VIH131093:VIK131093 VSD131093:VSG131093 WBZ131093:WCC131093 WLV131093:WLY131093 WVR131093:WVU131093 J196629:O196629 JF196629:JI196629 TB196629:TE196629 ACX196629:ADA196629 AMT196629:AMW196629 AWP196629:AWS196629 BGL196629:BGO196629 BQH196629:BQK196629 CAD196629:CAG196629 CJZ196629:CKC196629 CTV196629:CTY196629 DDR196629:DDU196629 DNN196629:DNQ196629 DXJ196629:DXM196629 EHF196629:EHI196629 ERB196629:ERE196629 FAX196629:FBA196629 FKT196629:FKW196629 FUP196629:FUS196629 GEL196629:GEO196629 GOH196629:GOK196629 GYD196629:GYG196629 HHZ196629:HIC196629 HRV196629:HRY196629 IBR196629:IBU196629 ILN196629:ILQ196629 IVJ196629:IVM196629 JFF196629:JFI196629 JPB196629:JPE196629 JYX196629:JZA196629 KIT196629:KIW196629 KSP196629:KSS196629 LCL196629:LCO196629 LMH196629:LMK196629 LWD196629:LWG196629 MFZ196629:MGC196629 MPV196629:MPY196629 MZR196629:MZU196629 NJN196629:NJQ196629 NTJ196629:NTM196629 ODF196629:ODI196629 ONB196629:ONE196629 OWX196629:OXA196629 PGT196629:PGW196629 PQP196629:PQS196629 QAL196629:QAO196629 QKH196629:QKK196629 QUD196629:QUG196629 RDZ196629:REC196629 RNV196629:RNY196629 RXR196629:RXU196629 SHN196629:SHQ196629 SRJ196629:SRM196629 TBF196629:TBI196629 TLB196629:TLE196629 TUX196629:TVA196629 UET196629:UEW196629 UOP196629:UOS196629 UYL196629:UYO196629 VIH196629:VIK196629 VSD196629:VSG196629 WBZ196629:WCC196629 WLV196629:WLY196629 WVR196629:WVU196629 J262165:O262165 JF262165:JI262165 TB262165:TE262165 ACX262165:ADA262165 AMT262165:AMW262165 AWP262165:AWS262165 BGL262165:BGO262165 BQH262165:BQK262165 CAD262165:CAG262165 CJZ262165:CKC262165 CTV262165:CTY262165 DDR262165:DDU262165 DNN262165:DNQ262165 DXJ262165:DXM262165 EHF262165:EHI262165 ERB262165:ERE262165 FAX262165:FBA262165 FKT262165:FKW262165 FUP262165:FUS262165 GEL262165:GEO262165 GOH262165:GOK262165 GYD262165:GYG262165 HHZ262165:HIC262165 HRV262165:HRY262165 IBR262165:IBU262165 ILN262165:ILQ262165 IVJ262165:IVM262165 JFF262165:JFI262165 JPB262165:JPE262165 JYX262165:JZA262165 KIT262165:KIW262165 KSP262165:KSS262165 LCL262165:LCO262165 LMH262165:LMK262165 LWD262165:LWG262165 MFZ262165:MGC262165 MPV262165:MPY262165 MZR262165:MZU262165 NJN262165:NJQ262165 NTJ262165:NTM262165 ODF262165:ODI262165 ONB262165:ONE262165 OWX262165:OXA262165 PGT262165:PGW262165 PQP262165:PQS262165 QAL262165:QAO262165 QKH262165:QKK262165 QUD262165:QUG262165 RDZ262165:REC262165 RNV262165:RNY262165 RXR262165:RXU262165 SHN262165:SHQ262165 SRJ262165:SRM262165 TBF262165:TBI262165 TLB262165:TLE262165 TUX262165:TVA262165 UET262165:UEW262165 UOP262165:UOS262165 UYL262165:UYO262165 VIH262165:VIK262165 VSD262165:VSG262165 WBZ262165:WCC262165 WLV262165:WLY262165 WVR262165:WVU262165 J327701:O327701 JF327701:JI327701 TB327701:TE327701 ACX327701:ADA327701 AMT327701:AMW327701 AWP327701:AWS327701 BGL327701:BGO327701 BQH327701:BQK327701 CAD327701:CAG327701 CJZ327701:CKC327701 CTV327701:CTY327701 DDR327701:DDU327701 DNN327701:DNQ327701 DXJ327701:DXM327701 EHF327701:EHI327701 ERB327701:ERE327701 FAX327701:FBA327701 FKT327701:FKW327701 FUP327701:FUS327701 GEL327701:GEO327701 GOH327701:GOK327701 GYD327701:GYG327701 HHZ327701:HIC327701 HRV327701:HRY327701 IBR327701:IBU327701 ILN327701:ILQ327701 IVJ327701:IVM327701 JFF327701:JFI327701 JPB327701:JPE327701 JYX327701:JZA327701 KIT327701:KIW327701 KSP327701:KSS327701 LCL327701:LCO327701 LMH327701:LMK327701 LWD327701:LWG327701 MFZ327701:MGC327701 MPV327701:MPY327701 MZR327701:MZU327701 NJN327701:NJQ327701 NTJ327701:NTM327701 ODF327701:ODI327701 ONB327701:ONE327701 OWX327701:OXA327701 PGT327701:PGW327701 PQP327701:PQS327701 QAL327701:QAO327701 QKH327701:QKK327701 QUD327701:QUG327701 RDZ327701:REC327701 RNV327701:RNY327701 RXR327701:RXU327701 SHN327701:SHQ327701 SRJ327701:SRM327701 TBF327701:TBI327701 TLB327701:TLE327701 TUX327701:TVA327701 UET327701:UEW327701 UOP327701:UOS327701 UYL327701:UYO327701 VIH327701:VIK327701 VSD327701:VSG327701 WBZ327701:WCC327701 WLV327701:WLY327701 WVR327701:WVU327701 J393237:O393237 JF393237:JI393237 TB393237:TE393237 ACX393237:ADA393237 AMT393237:AMW393237 AWP393237:AWS393237 BGL393237:BGO393237 BQH393237:BQK393237 CAD393237:CAG393237 CJZ393237:CKC393237 CTV393237:CTY393237 DDR393237:DDU393237 DNN393237:DNQ393237 DXJ393237:DXM393237 EHF393237:EHI393237 ERB393237:ERE393237 FAX393237:FBA393237 FKT393237:FKW393237 FUP393237:FUS393237 GEL393237:GEO393237 GOH393237:GOK393237 GYD393237:GYG393237 HHZ393237:HIC393237 HRV393237:HRY393237 IBR393237:IBU393237 ILN393237:ILQ393237 IVJ393237:IVM393237 JFF393237:JFI393237 JPB393237:JPE393237 JYX393237:JZA393237 KIT393237:KIW393237 KSP393237:KSS393237 LCL393237:LCO393237 LMH393237:LMK393237 LWD393237:LWG393237 MFZ393237:MGC393237 MPV393237:MPY393237 MZR393237:MZU393237 NJN393237:NJQ393237 NTJ393237:NTM393237 ODF393237:ODI393237 ONB393237:ONE393237 OWX393237:OXA393237 PGT393237:PGW393237 PQP393237:PQS393237 QAL393237:QAO393237 QKH393237:QKK393237 QUD393237:QUG393237 RDZ393237:REC393237 RNV393237:RNY393237 RXR393237:RXU393237 SHN393237:SHQ393237 SRJ393237:SRM393237 TBF393237:TBI393237 TLB393237:TLE393237 TUX393237:TVA393237 UET393237:UEW393237 UOP393237:UOS393237 UYL393237:UYO393237 VIH393237:VIK393237 VSD393237:VSG393237 WBZ393237:WCC393237 WLV393237:WLY393237 WVR393237:WVU393237 J458773:O458773 JF458773:JI458773 TB458773:TE458773 ACX458773:ADA458773 AMT458773:AMW458773 AWP458773:AWS458773 BGL458773:BGO458773 BQH458773:BQK458773 CAD458773:CAG458773 CJZ458773:CKC458773 CTV458773:CTY458773 DDR458773:DDU458773 DNN458773:DNQ458773 DXJ458773:DXM458773 EHF458773:EHI458773 ERB458773:ERE458773 FAX458773:FBA458773 FKT458773:FKW458773 FUP458773:FUS458773 GEL458773:GEO458773 GOH458773:GOK458773 GYD458773:GYG458773 HHZ458773:HIC458773 HRV458773:HRY458773 IBR458773:IBU458773 ILN458773:ILQ458773 IVJ458773:IVM458773 JFF458773:JFI458773 JPB458773:JPE458773 JYX458773:JZA458773 KIT458773:KIW458773 KSP458773:KSS458773 LCL458773:LCO458773 LMH458773:LMK458773 LWD458773:LWG458773 MFZ458773:MGC458773 MPV458773:MPY458773 MZR458773:MZU458773 NJN458773:NJQ458773 NTJ458773:NTM458773 ODF458773:ODI458773 ONB458773:ONE458773 OWX458773:OXA458773 PGT458773:PGW458773 PQP458773:PQS458773 QAL458773:QAO458773 QKH458773:QKK458773 QUD458773:QUG458773 RDZ458773:REC458773 RNV458773:RNY458773 RXR458773:RXU458773 SHN458773:SHQ458773 SRJ458773:SRM458773 TBF458773:TBI458773 TLB458773:TLE458773 TUX458773:TVA458773 UET458773:UEW458773 UOP458773:UOS458773 UYL458773:UYO458773 VIH458773:VIK458773 VSD458773:VSG458773 WBZ458773:WCC458773 WLV458773:WLY458773 WVR458773:WVU458773 J524309:O524309 JF524309:JI524309 TB524309:TE524309 ACX524309:ADA524309 AMT524309:AMW524309 AWP524309:AWS524309 BGL524309:BGO524309 BQH524309:BQK524309 CAD524309:CAG524309 CJZ524309:CKC524309 CTV524309:CTY524309 DDR524309:DDU524309 DNN524309:DNQ524309 DXJ524309:DXM524309 EHF524309:EHI524309 ERB524309:ERE524309 FAX524309:FBA524309 FKT524309:FKW524309 FUP524309:FUS524309 GEL524309:GEO524309 GOH524309:GOK524309 GYD524309:GYG524309 HHZ524309:HIC524309 HRV524309:HRY524309 IBR524309:IBU524309 ILN524309:ILQ524309 IVJ524309:IVM524309 JFF524309:JFI524309 JPB524309:JPE524309 JYX524309:JZA524309 KIT524309:KIW524309 KSP524309:KSS524309 LCL524309:LCO524309 LMH524309:LMK524309 LWD524309:LWG524309 MFZ524309:MGC524309 MPV524309:MPY524309 MZR524309:MZU524309 NJN524309:NJQ524309 NTJ524309:NTM524309 ODF524309:ODI524309 ONB524309:ONE524309 OWX524309:OXA524309 PGT524309:PGW524309 PQP524309:PQS524309 QAL524309:QAO524309 QKH524309:QKK524309 QUD524309:QUG524309 RDZ524309:REC524309 RNV524309:RNY524309 RXR524309:RXU524309 SHN524309:SHQ524309 SRJ524309:SRM524309 TBF524309:TBI524309 TLB524309:TLE524309 TUX524309:TVA524309 UET524309:UEW524309 UOP524309:UOS524309 UYL524309:UYO524309 VIH524309:VIK524309 VSD524309:VSG524309 WBZ524309:WCC524309 WLV524309:WLY524309 WVR524309:WVU524309 J589845:O589845 JF589845:JI589845 TB589845:TE589845 ACX589845:ADA589845 AMT589845:AMW589845 AWP589845:AWS589845 BGL589845:BGO589845 BQH589845:BQK589845 CAD589845:CAG589845 CJZ589845:CKC589845 CTV589845:CTY589845 DDR589845:DDU589845 DNN589845:DNQ589845 DXJ589845:DXM589845 EHF589845:EHI589845 ERB589845:ERE589845 FAX589845:FBA589845 FKT589845:FKW589845 FUP589845:FUS589845 GEL589845:GEO589845 GOH589845:GOK589845 GYD589845:GYG589845 HHZ589845:HIC589845 HRV589845:HRY589845 IBR589845:IBU589845 ILN589845:ILQ589845 IVJ589845:IVM589845 JFF589845:JFI589845 JPB589845:JPE589845 JYX589845:JZA589845 KIT589845:KIW589845 KSP589845:KSS589845 LCL589845:LCO589845 LMH589845:LMK589845 LWD589845:LWG589845 MFZ589845:MGC589845 MPV589845:MPY589845 MZR589845:MZU589845 NJN589845:NJQ589845 NTJ589845:NTM589845 ODF589845:ODI589845 ONB589845:ONE589845 OWX589845:OXA589845 PGT589845:PGW589845 PQP589845:PQS589845 QAL589845:QAO589845 QKH589845:QKK589845 QUD589845:QUG589845 RDZ589845:REC589845 RNV589845:RNY589845 RXR589845:RXU589845 SHN589845:SHQ589845 SRJ589845:SRM589845 TBF589845:TBI589845 TLB589845:TLE589845 TUX589845:TVA589845 UET589845:UEW589845 UOP589845:UOS589845 UYL589845:UYO589845 VIH589845:VIK589845 VSD589845:VSG589845 WBZ589845:WCC589845 WLV589845:WLY589845 WVR589845:WVU589845 J655381:O655381 JF655381:JI655381 TB655381:TE655381 ACX655381:ADA655381 AMT655381:AMW655381 AWP655381:AWS655381 BGL655381:BGO655381 BQH655381:BQK655381 CAD655381:CAG655381 CJZ655381:CKC655381 CTV655381:CTY655381 DDR655381:DDU655381 DNN655381:DNQ655381 DXJ655381:DXM655381 EHF655381:EHI655381 ERB655381:ERE655381 FAX655381:FBA655381 FKT655381:FKW655381 FUP655381:FUS655381 GEL655381:GEO655381 GOH655381:GOK655381 GYD655381:GYG655381 HHZ655381:HIC655381 HRV655381:HRY655381 IBR655381:IBU655381 ILN655381:ILQ655381 IVJ655381:IVM655381 JFF655381:JFI655381 JPB655381:JPE655381 JYX655381:JZA655381 KIT655381:KIW655381 KSP655381:KSS655381 LCL655381:LCO655381 LMH655381:LMK655381 LWD655381:LWG655381 MFZ655381:MGC655381 MPV655381:MPY655381 MZR655381:MZU655381 NJN655381:NJQ655381 NTJ655381:NTM655381 ODF655381:ODI655381 ONB655381:ONE655381 OWX655381:OXA655381 PGT655381:PGW655381 PQP655381:PQS655381 QAL655381:QAO655381 QKH655381:QKK655381 QUD655381:QUG655381 RDZ655381:REC655381 RNV655381:RNY655381 RXR655381:RXU655381 SHN655381:SHQ655381 SRJ655381:SRM655381 TBF655381:TBI655381 TLB655381:TLE655381 TUX655381:TVA655381 UET655381:UEW655381 UOP655381:UOS655381 UYL655381:UYO655381 VIH655381:VIK655381 VSD655381:VSG655381 WBZ655381:WCC655381 WLV655381:WLY655381 WVR655381:WVU655381 J720917:O720917 JF720917:JI720917 TB720917:TE720917 ACX720917:ADA720917 AMT720917:AMW720917 AWP720917:AWS720917 BGL720917:BGO720917 BQH720917:BQK720917 CAD720917:CAG720917 CJZ720917:CKC720917 CTV720917:CTY720917 DDR720917:DDU720917 DNN720917:DNQ720917 DXJ720917:DXM720917 EHF720917:EHI720917 ERB720917:ERE720917 FAX720917:FBA720917 FKT720917:FKW720917 FUP720917:FUS720917 GEL720917:GEO720917 GOH720917:GOK720917 GYD720917:GYG720917 HHZ720917:HIC720917 HRV720917:HRY720917 IBR720917:IBU720917 ILN720917:ILQ720917 IVJ720917:IVM720917 JFF720917:JFI720917 JPB720917:JPE720917 JYX720917:JZA720917 KIT720917:KIW720917 KSP720917:KSS720917 LCL720917:LCO720917 LMH720917:LMK720917 LWD720917:LWG720917 MFZ720917:MGC720917 MPV720917:MPY720917 MZR720917:MZU720917 NJN720917:NJQ720917 NTJ720917:NTM720917 ODF720917:ODI720917 ONB720917:ONE720917 OWX720917:OXA720917 PGT720917:PGW720917 PQP720917:PQS720917 QAL720917:QAO720917 QKH720917:QKK720917 QUD720917:QUG720917 RDZ720917:REC720917 RNV720917:RNY720917 RXR720917:RXU720917 SHN720917:SHQ720917 SRJ720917:SRM720917 TBF720917:TBI720917 TLB720917:TLE720917 TUX720917:TVA720917 UET720917:UEW720917 UOP720917:UOS720917 UYL720917:UYO720917 VIH720917:VIK720917 VSD720917:VSG720917 WBZ720917:WCC720917 WLV720917:WLY720917 WVR720917:WVU720917 J786453:O786453 JF786453:JI786453 TB786453:TE786453 ACX786453:ADA786453 AMT786453:AMW786453 AWP786453:AWS786453 BGL786453:BGO786453 BQH786453:BQK786453 CAD786453:CAG786453 CJZ786453:CKC786453 CTV786453:CTY786453 DDR786453:DDU786453 DNN786453:DNQ786453 DXJ786453:DXM786453 EHF786453:EHI786453 ERB786453:ERE786453 FAX786453:FBA786453 FKT786453:FKW786453 FUP786453:FUS786453 GEL786453:GEO786453 GOH786453:GOK786453 GYD786453:GYG786453 HHZ786453:HIC786453 HRV786453:HRY786453 IBR786453:IBU786453 ILN786453:ILQ786453 IVJ786453:IVM786453 JFF786453:JFI786453 JPB786453:JPE786453 JYX786453:JZA786453 KIT786453:KIW786453 KSP786453:KSS786453 LCL786453:LCO786453 LMH786453:LMK786453 LWD786453:LWG786453 MFZ786453:MGC786453 MPV786453:MPY786453 MZR786453:MZU786453 NJN786453:NJQ786453 NTJ786453:NTM786453 ODF786453:ODI786453 ONB786453:ONE786453 OWX786453:OXA786453 PGT786453:PGW786453 PQP786453:PQS786453 QAL786453:QAO786453 QKH786453:QKK786453 QUD786453:QUG786453 RDZ786453:REC786453 RNV786453:RNY786453 RXR786453:RXU786453 SHN786453:SHQ786453 SRJ786453:SRM786453 TBF786453:TBI786453 TLB786453:TLE786453 TUX786453:TVA786453 UET786453:UEW786453 UOP786453:UOS786453 UYL786453:UYO786453 VIH786453:VIK786453 VSD786453:VSG786453 WBZ786453:WCC786453 WLV786453:WLY786453 WVR786453:WVU786453 J851989:O851989 JF851989:JI851989 TB851989:TE851989 ACX851989:ADA851989 AMT851989:AMW851989 AWP851989:AWS851989 BGL851989:BGO851989 BQH851989:BQK851989 CAD851989:CAG851989 CJZ851989:CKC851989 CTV851989:CTY851989 DDR851989:DDU851989 DNN851989:DNQ851989 DXJ851989:DXM851989 EHF851989:EHI851989 ERB851989:ERE851989 FAX851989:FBA851989 FKT851989:FKW851989 FUP851989:FUS851989 GEL851989:GEO851989 GOH851989:GOK851989 GYD851989:GYG851989 HHZ851989:HIC851989 HRV851989:HRY851989 IBR851989:IBU851989 ILN851989:ILQ851989 IVJ851989:IVM851989 JFF851989:JFI851989 JPB851989:JPE851989 JYX851989:JZA851989 KIT851989:KIW851989 KSP851989:KSS851989 LCL851989:LCO851989 LMH851989:LMK851989 LWD851989:LWG851989 MFZ851989:MGC851989 MPV851989:MPY851989 MZR851989:MZU851989 NJN851989:NJQ851989 NTJ851989:NTM851989 ODF851989:ODI851989 ONB851989:ONE851989 OWX851989:OXA851989 PGT851989:PGW851989 PQP851989:PQS851989 QAL851989:QAO851989 QKH851989:QKK851989 QUD851989:QUG851989 RDZ851989:REC851989 RNV851989:RNY851989 RXR851989:RXU851989 SHN851989:SHQ851989 SRJ851989:SRM851989 TBF851989:TBI851989 TLB851989:TLE851989 TUX851989:TVA851989 UET851989:UEW851989 UOP851989:UOS851989 UYL851989:UYO851989 VIH851989:VIK851989 VSD851989:VSG851989 WBZ851989:WCC851989 WLV851989:WLY851989 WVR851989:WVU851989 J917525:O917525 JF917525:JI917525 TB917525:TE917525 ACX917525:ADA917525 AMT917525:AMW917525 AWP917525:AWS917525 BGL917525:BGO917525 BQH917525:BQK917525 CAD917525:CAG917525 CJZ917525:CKC917525 CTV917525:CTY917525 DDR917525:DDU917525 DNN917525:DNQ917525 DXJ917525:DXM917525 EHF917525:EHI917525 ERB917525:ERE917525 FAX917525:FBA917525 FKT917525:FKW917525 FUP917525:FUS917525 GEL917525:GEO917525 GOH917525:GOK917525 GYD917525:GYG917525 HHZ917525:HIC917525 HRV917525:HRY917525 IBR917525:IBU917525 ILN917525:ILQ917525 IVJ917525:IVM917525 JFF917525:JFI917525 JPB917525:JPE917525 JYX917525:JZA917525 KIT917525:KIW917525 KSP917525:KSS917525 LCL917525:LCO917525 LMH917525:LMK917525 LWD917525:LWG917525 MFZ917525:MGC917525 MPV917525:MPY917525 MZR917525:MZU917525 NJN917525:NJQ917525 NTJ917525:NTM917525 ODF917525:ODI917525 ONB917525:ONE917525 OWX917525:OXA917525 PGT917525:PGW917525 PQP917525:PQS917525 QAL917525:QAO917525 QKH917525:QKK917525 QUD917525:QUG917525 RDZ917525:REC917525 RNV917525:RNY917525 RXR917525:RXU917525 SHN917525:SHQ917525 SRJ917525:SRM917525 TBF917525:TBI917525 TLB917525:TLE917525 TUX917525:TVA917525 UET917525:UEW917525 UOP917525:UOS917525 UYL917525:UYO917525 VIH917525:VIK917525 VSD917525:VSG917525 WBZ917525:WCC917525 WLV917525:WLY917525 WVR917525:WVU917525 J983061:O983061 JF983061:JI983061 TB983061:TE983061 ACX983061:ADA983061 AMT983061:AMW983061 AWP983061:AWS983061 BGL983061:BGO983061 BQH983061:BQK983061 CAD983061:CAG983061 CJZ983061:CKC983061 CTV983061:CTY983061 DDR983061:DDU983061 DNN983061:DNQ983061 DXJ983061:DXM983061 EHF983061:EHI983061 ERB983061:ERE983061 FAX983061:FBA983061 FKT983061:FKW983061 FUP983061:FUS983061 GEL983061:GEO983061 GOH983061:GOK983061 GYD983061:GYG983061 HHZ983061:HIC983061 HRV983061:HRY983061 IBR983061:IBU983061 ILN983061:ILQ983061 IVJ983061:IVM983061 JFF983061:JFI983061 JPB983061:JPE983061 JYX983061:JZA983061 KIT983061:KIW983061 KSP983061:KSS983061 LCL983061:LCO983061 LMH983061:LMK983061 LWD983061:LWG983061 MFZ983061:MGC983061 MPV983061:MPY983061 MZR983061:MZU983061 NJN983061:NJQ983061 NTJ983061:NTM983061 ODF983061:ODI983061 ONB983061:ONE983061 OWX983061:OXA983061 PGT983061:PGW983061 PQP983061:PQS983061 QAL983061:QAO983061 QKH983061:QKK983061 QUD983061:QUG983061 RDZ983061:REC983061 RNV983061:RNY983061 RXR983061:RXU983061 SHN983061:SHQ983061 SRJ983061:SRM983061 TBF983061:TBI983061 TLB983061:TLE983061 TUX983061:TVA983061 UET983061:UEW983061 UOP983061:UOS983061 UYL983061:UYO983061 VIH983061:VIK983061 VSD983061:VSG983061 WBZ983061:WCC983061 WLV983061:WLY983061 WVR983061:WVU983061 AMT18:AMW18 C65546:F65546 IZ65549:JC65549 SV65549:SY65549 ACR65549:ACU65549 AMN65549:AMQ65549 AWJ65549:AWM65549 BGF65549:BGI65549 BQB65549:BQE65549 BZX65549:CAA65549 CJT65549:CJW65549 CTP65549:CTS65549 DDL65549:DDO65549 DNH65549:DNK65549 DXD65549:DXG65549 EGZ65549:EHC65549 EQV65549:EQY65549 FAR65549:FAU65549 FKN65549:FKQ65549 FUJ65549:FUM65549 GEF65549:GEI65549 GOB65549:GOE65549 GXX65549:GYA65549 HHT65549:HHW65549 HRP65549:HRS65549 IBL65549:IBO65549 ILH65549:ILK65549 IVD65549:IVG65549 JEZ65549:JFC65549 JOV65549:JOY65549 JYR65549:JYU65549 KIN65549:KIQ65549 KSJ65549:KSM65549 LCF65549:LCI65549 LMB65549:LME65549 LVX65549:LWA65549 MFT65549:MFW65549 MPP65549:MPS65549 MZL65549:MZO65549 NJH65549:NJK65549 NTD65549:NTG65549 OCZ65549:ODC65549 OMV65549:OMY65549 OWR65549:OWU65549 PGN65549:PGQ65549 PQJ65549:PQM65549 QAF65549:QAI65549 QKB65549:QKE65549 QTX65549:QUA65549 RDT65549:RDW65549 RNP65549:RNS65549 RXL65549:RXO65549 SHH65549:SHK65549 SRD65549:SRG65549 TAZ65549:TBC65549 TKV65549:TKY65549 TUR65549:TUU65549 UEN65549:UEQ65549 UOJ65549:UOM65549 UYF65549:UYI65549 VIB65549:VIE65549 VRX65549:VSA65549 WBT65549:WBW65549 WLP65549:WLS65549 WVL65549:WVO65549 C131082:F131082 IZ131085:JC131085 SV131085:SY131085 ACR131085:ACU131085 AMN131085:AMQ131085 AWJ131085:AWM131085 BGF131085:BGI131085 BQB131085:BQE131085 BZX131085:CAA131085 CJT131085:CJW131085 CTP131085:CTS131085 DDL131085:DDO131085 DNH131085:DNK131085 DXD131085:DXG131085 EGZ131085:EHC131085 EQV131085:EQY131085 FAR131085:FAU131085 FKN131085:FKQ131085 FUJ131085:FUM131085 GEF131085:GEI131085 GOB131085:GOE131085 GXX131085:GYA131085 HHT131085:HHW131085 HRP131085:HRS131085 IBL131085:IBO131085 ILH131085:ILK131085 IVD131085:IVG131085 JEZ131085:JFC131085 JOV131085:JOY131085 JYR131085:JYU131085 KIN131085:KIQ131085 KSJ131085:KSM131085 LCF131085:LCI131085 LMB131085:LME131085 LVX131085:LWA131085 MFT131085:MFW131085 MPP131085:MPS131085 MZL131085:MZO131085 NJH131085:NJK131085 NTD131085:NTG131085 OCZ131085:ODC131085 OMV131085:OMY131085 OWR131085:OWU131085 PGN131085:PGQ131085 PQJ131085:PQM131085 QAF131085:QAI131085 QKB131085:QKE131085 QTX131085:QUA131085 RDT131085:RDW131085 RNP131085:RNS131085 RXL131085:RXO131085 SHH131085:SHK131085 SRD131085:SRG131085 TAZ131085:TBC131085 TKV131085:TKY131085 TUR131085:TUU131085 UEN131085:UEQ131085 UOJ131085:UOM131085 UYF131085:UYI131085 VIB131085:VIE131085 VRX131085:VSA131085 WBT131085:WBW131085 WLP131085:WLS131085 WVL131085:WVO131085 C196618:F196618 IZ196621:JC196621 SV196621:SY196621 ACR196621:ACU196621 AMN196621:AMQ196621 AWJ196621:AWM196621 BGF196621:BGI196621 BQB196621:BQE196621 BZX196621:CAA196621 CJT196621:CJW196621 CTP196621:CTS196621 DDL196621:DDO196621 DNH196621:DNK196621 DXD196621:DXG196621 EGZ196621:EHC196621 EQV196621:EQY196621 FAR196621:FAU196621 FKN196621:FKQ196621 FUJ196621:FUM196621 GEF196621:GEI196621 GOB196621:GOE196621 GXX196621:GYA196621 HHT196621:HHW196621 HRP196621:HRS196621 IBL196621:IBO196621 ILH196621:ILK196621 IVD196621:IVG196621 JEZ196621:JFC196621 JOV196621:JOY196621 JYR196621:JYU196621 KIN196621:KIQ196621 KSJ196621:KSM196621 LCF196621:LCI196621 LMB196621:LME196621 LVX196621:LWA196621 MFT196621:MFW196621 MPP196621:MPS196621 MZL196621:MZO196621 NJH196621:NJK196621 NTD196621:NTG196621 OCZ196621:ODC196621 OMV196621:OMY196621 OWR196621:OWU196621 PGN196621:PGQ196621 PQJ196621:PQM196621 QAF196621:QAI196621 QKB196621:QKE196621 QTX196621:QUA196621 RDT196621:RDW196621 RNP196621:RNS196621 RXL196621:RXO196621 SHH196621:SHK196621 SRD196621:SRG196621 TAZ196621:TBC196621 TKV196621:TKY196621 TUR196621:TUU196621 UEN196621:UEQ196621 UOJ196621:UOM196621 UYF196621:UYI196621 VIB196621:VIE196621 VRX196621:VSA196621 WBT196621:WBW196621 WLP196621:WLS196621 WVL196621:WVO196621 C262154:F262154 IZ262157:JC262157 SV262157:SY262157 ACR262157:ACU262157 AMN262157:AMQ262157 AWJ262157:AWM262157 BGF262157:BGI262157 BQB262157:BQE262157 BZX262157:CAA262157 CJT262157:CJW262157 CTP262157:CTS262157 DDL262157:DDO262157 DNH262157:DNK262157 DXD262157:DXG262157 EGZ262157:EHC262157 EQV262157:EQY262157 FAR262157:FAU262157 FKN262157:FKQ262157 FUJ262157:FUM262157 GEF262157:GEI262157 GOB262157:GOE262157 GXX262157:GYA262157 HHT262157:HHW262157 HRP262157:HRS262157 IBL262157:IBO262157 ILH262157:ILK262157 IVD262157:IVG262157 JEZ262157:JFC262157 JOV262157:JOY262157 JYR262157:JYU262157 KIN262157:KIQ262157 KSJ262157:KSM262157 LCF262157:LCI262157 LMB262157:LME262157 LVX262157:LWA262157 MFT262157:MFW262157 MPP262157:MPS262157 MZL262157:MZO262157 NJH262157:NJK262157 NTD262157:NTG262157 OCZ262157:ODC262157 OMV262157:OMY262157 OWR262157:OWU262157 PGN262157:PGQ262157 PQJ262157:PQM262157 QAF262157:QAI262157 QKB262157:QKE262157 QTX262157:QUA262157 RDT262157:RDW262157 RNP262157:RNS262157 RXL262157:RXO262157 SHH262157:SHK262157 SRD262157:SRG262157 TAZ262157:TBC262157 TKV262157:TKY262157 TUR262157:TUU262157 UEN262157:UEQ262157 UOJ262157:UOM262157 UYF262157:UYI262157 VIB262157:VIE262157 VRX262157:VSA262157 WBT262157:WBW262157 WLP262157:WLS262157 WVL262157:WVO262157 C327690:F327690 IZ327693:JC327693 SV327693:SY327693 ACR327693:ACU327693 AMN327693:AMQ327693 AWJ327693:AWM327693 BGF327693:BGI327693 BQB327693:BQE327693 BZX327693:CAA327693 CJT327693:CJW327693 CTP327693:CTS327693 DDL327693:DDO327693 DNH327693:DNK327693 DXD327693:DXG327693 EGZ327693:EHC327693 EQV327693:EQY327693 FAR327693:FAU327693 FKN327693:FKQ327693 FUJ327693:FUM327693 GEF327693:GEI327693 GOB327693:GOE327693 GXX327693:GYA327693 HHT327693:HHW327693 HRP327693:HRS327693 IBL327693:IBO327693 ILH327693:ILK327693 IVD327693:IVG327693 JEZ327693:JFC327693 JOV327693:JOY327693 JYR327693:JYU327693 KIN327693:KIQ327693 KSJ327693:KSM327693 LCF327693:LCI327693 LMB327693:LME327693 LVX327693:LWA327693 MFT327693:MFW327693 MPP327693:MPS327693 MZL327693:MZO327693 NJH327693:NJK327693 NTD327693:NTG327693 OCZ327693:ODC327693 OMV327693:OMY327693 OWR327693:OWU327693 PGN327693:PGQ327693 PQJ327693:PQM327693 QAF327693:QAI327693 QKB327693:QKE327693 QTX327693:QUA327693 RDT327693:RDW327693 RNP327693:RNS327693 RXL327693:RXO327693 SHH327693:SHK327693 SRD327693:SRG327693 TAZ327693:TBC327693 TKV327693:TKY327693 TUR327693:TUU327693 UEN327693:UEQ327693 UOJ327693:UOM327693 UYF327693:UYI327693 VIB327693:VIE327693 VRX327693:VSA327693 WBT327693:WBW327693 WLP327693:WLS327693 WVL327693:WVO327693 C393226:F393226 IZ393229:JC393229 SV393229:SY393229 ACR393229:ACU393229 AMN393229:AMQ393229 AWJ393229:AWM393229 BGF393229:BGI393229 BQB393229:BQE393229 BZX393229:CAA393229 CJT393229:CJW393229 CTP393229:CTS393229 DDL393229:DDO393229 DNH393229:DNK393229 DXD393229:DXG393229 EGZ393229:EHC393229 EQV393229:EQY393229 FAR393229:FAU393229 FKN393229:FKQ393229 FUJ393229:FUM393229 GEF393229:GEI393229 GOB393229:GOE393229 GXX393229:GYA393229 HHT393229:HHW393229 HRP393229:HRS393229 IBL393229:IBO393229 ILH393229:ILK393229 IVD393229:IVG393229 JEZ393229:JFC393229 JOV393229:JOY393229 JYR393229:JYU393229 KIN393229:KIQ393229 KSJ393229:KSM393229 LCF393229:LCI393229 LMB393229:LME393229 LVX393229:LWA393229 MFT393229:MFW393229 MPP393229:MPS393229 MZL393229:MZO393229 NJH393229:NJK393229 NTD393229:NTG393229 OCZ393229:ODC393229 OMV393229:OMY393229 OWR393229:OWU393229 PGN393229:PGQ393229 PQJ393229:PQM393229 QAF393229:QAI393229 QKB393229:QKE393229 QTX393229:QUA393229 RDT393229:RDW393229 RNP393229:RNS393229 RXL393229:RXO393229 SHH393229:SHK393229 SRD393229:SRG393229 TAZ393229:TBC393229 TKV393229:TKY393229 TUR393229:TUU393229 UEN393229:UEQ393229 UOJ393229:UOM393229 UYF393229:UYI393229 VIB393229:VIE393229 VRX393229:VSA393229 WBT393229:WBW393229 WLP393229:WLS393229 WVL393229:WVO393229 C458762:F458762 IZ458765:JC458765 SV458765:SY458765 ACR458765:ACU458765 AMN458765:AMQ458765 AWJ458765:AWM458765 BGF458765:BGI458765 BQB458765:BQE458765 BZX458765:CAA458765 CJT458765:CJW458765 CTP458765:CTS458765 DDL458765:DDO458765 DNH458765:DNK458765 DXD458765:DXG458765 EGZ458765:EHC458765 EQV458765:EQY458765 FAR458765:FAU458765 FKN458765:FKQ458765 FUJ458765:FUM458765 GEF458765:GEI458765 GOB458765:GOE458765 GXX458765:GYA458765 HHT458765:HHW458765 HRP458765:HRS458765 IBL458765:IBO458765 ILH458765:ILK458765 IVD458765:IVG458765 JEZ458765:JFC458765 JOV458765:JOY458765 JYR458765:JYU458765 KIN458765:KIQ458765 KSJ458765:KSM458765 LCF458765:LCI458765 LMB458765:LME458765 LVX458765:LWA458765 MFT458765:MFW458765 MPP458765:MPS458765 MZL458765:MZO458765 NJH458765:NJK458765 NTD458765:NTG458765 OCZ458765:ODC458765 OMV458765:OMY458765 OWR458765:OWU458765 PGN458765:PGQ458765 PQJ458765:PQM458765 QAF458765:QAI458765 QKB458765:QKE458765 QTX458765:QUA458765 RDT458765:RDW458765 RNP458765:RNS458765 RXL458765:RXO458765 SHH458765:SHK458765 SRD458765:SRG458765 TAZ458765:TBC458765 TKV458765:TKY458765 TUR458765:TUU458765 UEN458765:UEQ458765 UOJ458765:UOM458765 UYF458765:UYI458765 VIB458765:VIE458765 VRX458765:VSA458765 WBT458765:WBW458765 WLP458765:WLS458765 WVL458765:WVO458765 C524298:F524298 IZ524301:JC524301 SV524301:SY524301 ACR524301:ACU524301 AMN524301:AMQ524301 AWJ524301:AWM524301 BGF524301:BGI524301 BQB524301:BQE524301 BZX524301:CAA524301 CJT524301:CJW524301 CTP524301:CTS524301 DDL524301:DDO524301 DNH524301:DNK524301 DXD524301:DXG524301 EGZ524301:EHC524301 EQV524301:EQY524301 FAR524301:FAU524301 FKN524301:FKQ524301 FUJ524301:FUM524301 GEF524301:GEI524301 GOB524301:GOE524301 GXX524301:GYA524301 HHT524301:HHW524301 HRP524301:HRS524301 IBL524301:IBO524301 ILH524301:ILK524301 IVD524301:IVG524301 JEZ524301:JFC524301 JOV524301:JOY524301 JYR524301:JYU524301 KIN524301:KIQ524301 KSJ524301:KSM524301 LCF524301:LCI524301 LMB524301:LME524301 LVX524301:LWA524301 MFT524301:MFW524301 MPP524301:MPS524301 MZL524301:MZO524301 NJH524301:NJK524301 NTD524301:NTG524301 OCZ524301:ODC524301 OMV524301:OMY524301 OWR524301:OWU524301 PGN524301:PGQ524301 PQJ524301:PQM524301 QAF524301:QAI524301 QKB524301:QKE524301 QTX524301:QUA524301 RDT524301:RDW524301 RNP524301:RNS524301 RXL524301:RXO524301 SHH524301:SHK524301 SRD524301:SRG524301 TAZ524301:TBC524301 TKV524301:TKY524301 TUR524301:TUU524301 UEN524301:UEQ524301 UOJ524301:UOM524301 UYF524301:UYI524301 VIB524301:VIE524301 VRX524301:VSA524301 WBT524301:WBW524301 WLP524301:WLS524301 WVL524301:WVO524301 C589834:F589834 IZ589837:JC589837 SV589837:SY589837 ACR589837:ACU589837 AMN589837:AMQ589837 AWJ589837:AWM589837 BGF589837:BGI589837 BQB589837:BQE589837 BZX589837:CAA589837 CJT589837:CJW589837 CTP589837:CTS589837 DDL589837:DDO589837 DNH589837:DNK589837 DXD589837:DXG589837 EGZ589837:EHC589837 EQV589837:EQY589837 FAR589837:FAU589837 FKN589837:FKQ589837 FUJ589837:FUM589837 GEF589837:GEI589837 GOB589837:GOE589837 GXX589837:GYA589837 HHT589837:HHW589837 HRP589837:HRS589837 IBL589837:IBO589837 ILH589837:ILK589837 IVD589837:IVG589837 JEZ589837:JFC589837 JOV589837:JOY589837 JYR589837:JYU589837 KIN589837:KIQ589837 KSJ589837:KSM589837 LCF589837:LCI589837 LMB589837:LME589837 LVX589837:LWA589837 MFT589837:MFW589837 MPP589837:MPS589837 MZL589837:MZO589837 NJH589837:NJK589837 NTD589837:NTG589837 OCZ589837:ODC589837 OMV589837:OMY589837 OWR589837:OWU589837 PGN589837:PGQ589837 PQJ589837:PQM589837 QAF589837:QAI589837 QKB589837:QKE589837 QTX589837:QUA589837 RDT589837:RDW589837 RNP589837:RNS589837 RXL589837:RXO589837 SHH589837:SHK589837 SRD589837:SRG589837 TAZ589837:TBC589837 TKV589837:TKY589837 TUR589837:TUU589837 UEN589837:UEQ589837 UOJ589837:UOM589837 UYF589837:UYI589837 VIB589837:VIE589837 VRX589837:VSA589837 WBT589837:WBW589837 WLP589837:WLS589837 WVL589837:WVO589837 C655370:F655370 IZ655373:JC655373 SV655373:SY655373 ACR655373:ACU655373 AMN655373:AMQ655373 AWJ655373:AWM655373 BGF655373:BGI655373 BQB655373:BQE655373 BZX655373:CAA655373 CJT655373:CJW655373 CTP655373:CTS655373 DDL655373:DDO655373 DNH655373:DNK655373 DXD655373:DXG655373 EGZ655373:EHC655373 EQV655373:EQY655373 FAR655373:FAU655373 FKN655373:FKQ655373 FUJ655373:FUM655373 GEF655373:GEI655373 GOB655373:GOE655373 GXX655373:GYA655373 HHT655373:HHW655373 HRP655373:HRS655373 IBL655373:IBO655373 ILH655373:ILK655373 IVD655373:IVG655373 JEZ655373:JFC655373 JOV655373:JOY655373 JYR655373:JYU655373 KIN655373:KIQ655373 KSJ655373:KSM655373 LCF655373:LCI655373 LMB655373:LME655373 LVX655373:LWA655373 MFT655373:MFW655373 MPP655373:MPS655373 MZL655373:MZO655373 NJH655373:NJK655373 NTD655373:NTG655373 OCZ655373:ODC655373 OMV655373:OMY655373 OWR655373:OWU655373 PGN655373:PGQ655373 PQJ655373:PQM655373 QAF655373:QAI655373 QKB655373:QKE655373 QTX655373:QUA655373 RDT655373:RDW655373 RNP655373:RNS655373 RXL655373:RXO655373 SHH655373:SHK655373 SRD655373:SRG655373 TAZ655373:TBC655373 TKV655373:TKY655373 TUR655373:TUU655373 UEN655373:UEQ655373 UOJ655373:UOM655373 UYF655373:UYI655373 VIB655373:VIE655373 VRX655373:VSA655373 WBT655373:WBW655373 WLP655373:WLS655373 WVL655373:WVO655373 C720906:F720906 IZ720909:JC720909 SV720909:SY720909 ACR720909:ACU720909 AMN720909:AMQ720909 AWJ720909:AWM720909 BGF720909:BGI720909 BQB720909:BQE720909 BZX720909:CAA720909 CJT720909:CJW720909 CTP720909:CTS720909 DDL720909:DDO720909 DNH720909:DNK720909 DXD720909:DXG720909 EGZ720909:EHC720909 EQV720909:EQY720909 FAR720909:FAU720909 FKN720909:FKQ720909 FUJ720909:FUM720909 GEF720909:GEI720909 GOB720909:GOE720909 GXX720909:GYA720909 HHT720909:HHW720909 HRP720909:HRS720909 IBL720909:IBO720909 ILH720909:ILK720909 IVD720909:IVG720909 JEZ720909:JFC720909 JOV720909:JOY720909 JYR720909:JYU720909 KIN720909:KIQ720909 KSJ720909:KSM720909 LCF720909:LCI720909 LMB720909:LME720909 LVX720909:LWA720909 MFT720909:MFW720909 MPP720909:MPS720909 MZL720909:MZO720909 NJH720909:NJK720909 NTD720909:NTG720909 OCZ720909:ODC720909 OMV720909:OMY720909 OWR720909:OWU720909 PGN720909:PGQ720909 PQJ720909:PQM720909 QAF720909:QAI720909 QKB720909:QKE720909 QTX720909:QUA720909 RDT720909:RDW720909 RNP720909:RNS720909 RXL720909:RXO720909 SHH720909:SHK720909 SRD720909:SRG720909 TAZ720909:TBC720909 TKV720909:TKY720909 TUR720909:TUU720909 UEN720909:UEQ720909 UOJ720909:UOM720909 UYF720909:UYI720909 VIB720909:VIE720909 VRX720909:VSA720909 WBT720909:WBW720909 WLP720909:WLS720909 WVL720909:WVO720909 C786442:F786442 IZ786445:JC786445 SV786445:SY786445 ACR786445:ACU786445 AMN786445:AMQ786445 AWJ786445:AWM786445 BGF786445:BGI786445 BQB786445:BQE786445 BZX786445:CAA786445 CJT786445:CJW786445 CTP786445:CTS786445 DDL786445:DDO786445 DNH786445:DNK786445 DXD786445:DXG786445 EGZ786445:EHC786445 EQV786445:EQY786445 FAR786445:FAU786445 FKN786445:FKQ786445 FUJ786445:FUM786445 GEF786445:GEI786445 GOB786445:GOE786445 GXX786445:GYA786445 HHT786445:HHW786445 HRP786445:HRS786445 IBL786445:IBO786445 ILH786445:ILK786445 IVD786445:IVG786445 JEZ786445:JFC786445 JOV786445:JOY786445 JYR786445:JYU786445 KIN786445:KIQ786445 KSJ786445:KSM786445 LCF786445:LCI786445 LMB786445:LME786445 LVX786445:LWA786445 MFT786445:MFW786445 MPP786445:MPS786445 MZL786445:MZO786445 NJH786445:NJK786445 NTD786445:NTG786445 OCZ786445:ODC786445 OMV786445:OMY786445 OWR786445:OWU786445 PGN786445:PGQ786445 PQJ786445:PQM786445 QAF786445:QAI786445 QKB786445:QKE786445 QTX786445:QUA786445 RDT786445:RDW786445 RNP786445:RNS786445 RXL786445:RXO786445 SHH786445:SHK786445 SRD786445:SRG786445 TAZ786445:TBC786445 TKV786445:TKY786445 TUR786445:TUU786445 UEN786445:UEQ786445 UOJ786445:UOM786445 UYF786445:UYI786445 VIB786445:VIE786445 VRX786445:VSA786445 WBT786445:WBW786445 WLP786445:WLS786445 WVL786445:WVO786445 C851978:F851978 IZ851981:JC851981 SV851981:SY851981 ACR851981:ACU851981 AMN851981:AMQ851981 AWJ851981:AWM851981 BGF851981:BGI851981 BQB851981:BQE851981 BZX851981:CAA851981 CJT851981:CJW851981 CTP851981:CTS851981 DDL851981:DDO851981 DNH851981:DNK851981 DXD851981:DXG851981 EGZ851981:EHC851981 EQV851981:EQY851981 FAR851981:FAU851981 FKN851981:FKQ851981 FUJ851981:FUM851981 GEF851981:GEI851981 GOB851981:GOE851981 GXX851981:GYA851981 HHT851981:HHW851981 HRP851981:HRS851981 IBL851981:IBO851981 ILH851981:ILK851981 IVD851981:IVG851981 JEZ851981:JFC851981 JOV851981:JOY851981 JYR851981:JYU851981 KIN851981:KIQ851981 KSJ851981:KSM851981 LCF851981:LCI851981 LMB851981:LME851981 LVX851981:LWA851981 MFT851981:MFW851981 MPP851981:MPS851981 MZL851981:MZO851981 NJH851981:NJK851981 NTD851981:NTG851981 OCZ851981:ODC851981 OMV851981:OMY851981 OWR851981:OWU851981 PGN851981:PGQ851981 PQJ851981:PQM851981 QAF851981:QAI851981 QKB851981:QKE851981 QTX851981:QUA851981 RDT851981:RDW851981 RNP851981:RNS851981 RXL851981:RXO851981 SHH851981:SHK851981 SRD851981:SRG851981 TAZ851981:TBC851981 TKV851981:TKY851981 TUR851981:TUU851981 UEN851981:UEQ851981 UOJ851981:UOM851981 UYF851981:UYI851981 VIB851981:VIE851981 VRX851981:VSA851981 WBT851981:WBW851981 WLP851981:WLS851981 WVL851981:WVO851981 C917514:F917514 IZ917517:JC917517 SV917517:SY917517 ACR917517:ACU917517 AMN917517:AMQ917517 AWJ917517:AWM917517 BGF917517:BGI917517 BQB917517:BQE917517 BZX917517:CAA917517 CJT917517:CJW917517 CTP917517:CTS917517 DDL917517:DDO917517 DNH917517:DNK917517 DXD917517:DXG917517 EGZ917517:EHC917517 EQV917517:EQY917517 FAR917517:FAU917517 FKN917517:FKQ917517 FUJ917517:FUM917517 GEF917517:GEI917517 GOB917517:GOE917517 GXX917517:GYA917517 HHT917517:HHW917517 HRP917517:HRS917517 IBL917517:IBO917517 ILH917517:ILK917517 IVD917517:IVG917517 JEZ917517:JFC917517 JOV917517:JOY917517 JYR917517:JYU917517 KIN917517:KIQ917517 KSJ917517:KSM917517 LCF917517:LCI917517 LMB917517:LME917517 LVX917517:LWA917517 MFT917517:MFW917517 MPP917517:MPS917517 MZL917517:MZO917517 NJH917517:NJK917517 NTD917517:NTG917517 OCZ917517:ODC917517 OMV917517:OMY917517 OWR917517:OWU917517 PGN917517:PGQ917517 PQJ917517:PQM917517 QAF917517:QAI917517 QKB917517:QKE917517 QTX917517:QUA917517 RDT917517:RDW917517 RNP917517:RNS917517 RXL917517:RXO917517 SHH917517:SHK917517 SRD917517:SRG917517 TAZ917517:TBC917517 TKV917517:TKY917517 TUR917517:TUU917517 UEN917517:UEQ917517 UOJ917517:UOM917517 UYF917517:UYI917517 VIB917517:VIE917517 VRX917517:VSA917517 WBT917517:WBW917517 WLP917517:WLS917517 WVL917517:WVO917517 C983050:F983050 IZ983053:JC983053 SV983053:SY983053 ACR983053:ACU983053 AMN983053:AMQ983053 AWJ983053:AWM983053 BGF983053:BGI983053 BQB983053:BQE983053 BZX983053:CAA983053 CJT983053:CJW983053 CTP983053:CTS983053 DDL983053:DDO983053 DNH983053:DNK983053 DXD983053:DXG983053 EGZ983053:EHC983053 EQV983053:EQY983053 FAR983053:FAU983053 FKN983053:FKQ983053 FUJ983053:FUM983053 GEF983053:GEI983053 GOB983053:GOE983053 GXX983053:GYA983053 HHT983053:HHW983053 HRP983053:HRS983053 IBL983053:IBO983053 ILH983053:ILK983053 IVD983053:IVG983053 JEZ983053:JFC983053 JOV983053:JOY983053 JYR983053:JYU983053 KIN983053:KIQ983053 KSJ983053:KSM983053 LCF983053:LCI983053 LMB983053:LME983053 LVX983053:LWA983053 MFT983053:MFW983053 MPP983053:MPS983053 MZL983053:MZO983053 NJH983053:NJK983053 NTD983053:NTG983053 OCZ983053:ODC983053 OMV983053:OMY983053 OWR983053:OWU983053 PGN983053:PGQ983053 PQJ983053:PQM983053 QAF983053:QAI983053 QKB983053:QKE983053 QTX983053:QUA983053 RDT983053:RDW983053 RNP983053:RNS983053 RXL983053:RXO983053 SHH983053:SHK983053 SRD983053:SRG983053 TAZ983053:TBC983053 TKV983053:TKY983053 TUR983053:TUU983053 UEN983053:UEQ983053 UOJ983053:UOM983053 UYF983053:UYI983053 VIB983053:VIE983053 VRX983053:VSA983053 WBT983053:WBW983053 WLP983053:WLS983053 WVL983053:WVO983053">
      <formula1>$L$69:$L$70</formula1>
    </dataValidation>
    <dataValidation type="list" allowBlank="1" showInputMessage="1" showErrorMessage="1" sqref="WVR983084:WVU983084 J65576:O65576 JF65576:JI65576 TB65576:TE65576 ACX65576:ADA65576 AMT65576:AMW65576 AWP65576:AWS65576 BGL65576:BGO65576 BQH65576:BQK65576 CAD65576:CAG65576 CJZ65576:CKC65576 CTV65576:CTY65576 DDR65576:DDU65576 DNN65576:DNQ65576 DXJ65576:DXM65576 EHF65576:EHI65576 ERB65576:ERE65576 FAX65576:FBA65576 FKT65576:FKW65576 FUP65576:FUS65576 GEL65576:GEO65576 GOH65576:GOK65576 GYD65576:GYG65576 HHZ65576:HIC65576 HRV65576:HRY65576 IBR65576:IBU65576 ILN65576:ILQ65576 IVJ65576:IVM65576 JFF65576:JFI65576 JPB65576:JPE65576 JYX65576:JZA65576 KIT65576:KIW65576 KSP65576:KSS65576 LCL65576:LCO65576 LMH65576:LMK65576 LWD65576:LWG65576 MFZ65576:MGC65576 MPV65576:MPY65576 MZR65576:MZU65576 NJN65576:NJQ65576 NTJ65576:NTM65576 ODF65576:ODI65576 ONB65576:ONE65576 OWX65576:OXA65576 PGT65576:PGW65576 PQP65576:PQS65576 QAL65576:QAO65576 QKH65576:QKK65576 QUD65576:QUG65576 RDZ65576:REC65576 RNV65576:RNY65576 RXR65576:RXU65576 SHN65576:SHQ65576 SRJ65576:SRM65576 TBF65576:TBI65576 TLB65576:TLE65576 TUX65576:TVA65576 UET65576:UEW65576 UOP65576:UOS65576 UYL65576:UYO65576 VIH65576:VIK65576 VSD65576:VSG65576 WBZ65576:WCC65576 WLV65576:WLY65576 WVR65576:WVU65576 J131112:O131112 JF131112:JI131112 TB131112:TE131112 ACX131112:ADA131112 AMT131112:AMW131112 AWP131112:AWS131112 BGL131112:BGO131112 BQH131112:BQK131112 CAD131112:CAG131112 CJZ131112:CKC131112 CTV131112:CTY131112 DDR131112:DDU131112 DNN131112:DNQ131112 DXJ131112:DXM131112 EHF131112:EHI131112 ERB131112:ERE131112 FAX131112:FBA131112 FKT131112:FKW131112 FUP131112:FUS131112 GEL131112:GEO131112 GOH131112:GOK131112 GYD131112:GYG131112 HHZ131112:HIC131112 HRV131112:HRY131112 IBR131112:IBU131112 ILN131112:ILQ131112 IVJ131112:IVM131112 JFF131112:JFI131112 JPB131112:JPE131112 JYX131112:JZA131112 KIT131112:KIW131112 KSP131112:KSS131112 LCL131112:LCO131112 LMH131112:LMK131112 LWD131112:LWG131112 MFZ131112:MGC131112 MPV131112:MPY131112 MZR131112:MZU131112 NJN131112:NJQ131112 NTJ131112:NTM131112 ODF131112:ODI131112 ONB131112:ONE131112 OWX131112:OXA131112 PGT131112:PGW131112 PQP131112:PQS131112 QAL131112:QAO131112 QKH131112:QKK131112 QUD131112:QUG131112 RDZ131112:REC131112 RNV131112:RNY131112 RXR131112:RXU131112 SHN131112:SHQ131112 SRJ131112:SRM131112 TBF131112:TBI131112 TLB131112:TLE131112 TUX131112:TVA131112 UET131112:UEW131112 UOP131112:UOS131112 UYL131112:UYO131112 VIH131112:VIK131112 VSD131112:VSG131112 WBZ131112:WCC131112 WLV131112:WLY131112 WVR131112:WVU131112 J196648:O196648 JF196648:JI196648 TB196648:TE196648 ACX196648:ADA196648 AMT196648:AMW196648 AWP196648:AWS196648 BGL196648:BGO196648 BQH196648:BQK196648 CAD196648:CAG196648 CJZ196648:CKC196648 CTV196648:CTY196648 DDR196648:DDU196648 DNN196648:DNQ196648 DXJ196648:DXM196648 EHF196648:EHI196648 ERB196648:ERE196648 FAX196648:FBA196648 FKT196648:FKW196648 FUP196648:FUS196648 GEL196648:GEO196648 GOH196648:GOK196648 GYD196648:GYG196648 HHZ196648:HIC196648 HRV196648:HRY196648 IBR196648:IBU196648 ILN196648:ILQ196648 IVJ196648:IVM196648 JFF196648:JFI196648 JPB196648:JPE196648 JYX196648:JZA196648 KIT196648:KIW196648 KSP196648:KSS196648 LCL196648:LCO196648 LMH196648:LMK196648 LWD196648:LWG196648 MFZ196648:MGC196648 MPV196648:MPY196648 MZR196648:MZU196648 NJN196648:NJQ196648 NTJ196648:NTM196648 ODF196648:ODI196648 ONB196648:ONE196648 OWX196648:OXA196648 PGT196648:PGW196648 PQP196648:PQS196648 QAL196648:QAO196648 QKH196648:QKK196648 QUD196648:QUG196648 RDZ196648:REC196648 RNV196648:RNY196648 RXR196648:RXU196648 SHN196648:SHQ196648 SRJ196648:SRM196648 TBF196648:TBI196648 TLB196648:TLE196648 TUX196648:TVA196648 UET196648:UEW196648 UOP196648:UOS196648 UYL196648:UYO196648 VIH196648:VIK196648 VSD196648:VSG196648 WBZ196648:WCC196648 WLV196648:WLY196648 WVR196648:WVU196648 J262184:O262184 JF262184:JI262184 TB262184:TE262184 ACX262184:ADA262184 AMT262184:AMW262184 AWP262184:AWS262184 BGL262184:BGO262184 BQH262184:BQK262184 CAD262184:CAG262184 CJZ262184:CKC262184 CTV262184:CTY262184 DDR262184:DDU262184 DNN262184:DNQ262184 DXJ262184:DXM262184 EHF262184:EHI262184 ERB262184:ERE262184 FAX262184:FBA262184 FKT262184:FKW262184 FUP262184:FUS262184 GEL262184:GEO262184 GOH262184:GOK262184 GYD262184:GYG262184 HHZ262184:HIC262184 HRV262184:HRY262184 IBR262184:IBU262184 ILN262184:ILQ262184 IVJ262184:IVM262184 JFF262184:JFI262184 JPB262184:JPE262184 JYX262184:JZA262184 KIT262184:KIW262184 KSP262184:KSS262184 LCL262184:LCO262184 LMH262184:LMK262184 LWD262184:LWG262184 MFZ262184:MGC262184 MPV262184:MPY262184 MZR262184:MZU262184 NJN262184:NJQ262184 NTJ262184:NTM262184 ODF262184:ODI262184 ONB262184:ONE262184 OWX262184:OXA262184 PGT262184:PGW262184 PQP262184:PQS262184 QAL262184:QAO262184 QKH262184:QKK262184 QUD262184:QUG262184 RDZ262184:REC262184 RNV262184:RNY262184 RXR262184:RXU262184 SHN262184:SHQ262184 SRJ262184:SRM262184 TBF262184:TBI262184 TLB262184:TLE262184 TUX262184:TVA262184 UET262184:UEW262184 UOP262184:UOS262184 UYL262184:UYO262184 VIH262184:VIK262184 VSD262184:VSG262184 WBZ262184:WCC262184 WLV262184:WLY262184 WVR262184:WVU262184 J327720:O327720 JF327720:JI327720 TB327720:TE327720 ACX327720:ADA327720 AMT327720:AMW327720 AWP327720:AWS327720 BGL327720:BGO327720 BQH327720:BQK327720 CAD327720:CAG327720 CJZ327720:CKC327720 CTV327720:CTY327720 DDR327720:DDU327720 DNN327720:DNQ327720 DXJ327720:DXM327720 EHF327720:EHI327720 ERB327720:ERE327720 FAX327720:FBA327720 FKT327720:FKW327720 FUP327720:FUS327720 GEL327720:GEO327720 GOH327720:GOK327720 GYD327720:GYG327720 HHZ327720:HIC327720 HRV327720:HRY327720 IBR327720:IBU327720 ILN327720:ILQ327720 IVJ327720:IVM327720 JFF327720:JFI327720 JPB327720:JPE327720 JYX327720:JZA327720 KIT327720:KIW327720 KSP327720:KSS327720 LCL327720:LCO327720 LMH327720:LMK327720 LWD327720:LWG327720 MFZ327720:MGC327720 MPV327720:MPY327720 MZR327720:MZU327720 NJN327720:NJQ327720 NTJ327720:NTM327720 ODF327720:ODI327720 ONB327720:ONE327720 OWX327720:OXA327720 PGT327720:PGW327720 PQP327720:PQS327720 QAL327720:QAO327720 QKH327720:QKK327720 QUD327720:QUG327720 RDZ327720:REC327720 RNV327720:RNY327720 RXR327720:RXU327720 SHN327720:SHQ327720 SRJ327720:SRM327720 TBF327720:TBI327720 TLB327720:TLE327720 TUX327720:TVA327720 UET327720:UEW327720 UOP327720:UOS327720 UYL327720:UYO327720 VIH327720:VIK327720 VSD327720:VSG327720 WBZ327720:WCC327720 WLV327720:WLY327720 WVR327720:WVU327720 J393256:O393256 JF393256:JI393256 TB393256:TE393256 ACX393256:ADA393256 AMT393256:AMW393256 AWP393256:AWS393256 BGL393256:BGO393256 BQH393256:BQK393256 CAD393256:CAG393256 CJZ393256:CKC393256 CTV393256:CTY393256 DDR393256:DDU393256 DNN393256:DNQ393256 DXJ393256:DXM393256 EHF393256:EHI393256 ERB393256:ERE393256 FAX393256:FBA393256 FKT393256:FKW393256 FUP393256:FUS393256 GEL393256:GEO393256 GOH393256:GOK393256 GYD393256:GYG393256 HHZ393256:HIC393256 HRV393256:HRY393256 IBR393256:IBU393256 ILN393256:ILQ393256 IVJ393256:IVM393256 JFF393256:JFI393256 JPB393256:JPE393256 JYX393256:JZA393256 KIT393256:KIW393256 KSP393256:KSS393256 LCL393256:LCO393256 LMH393256:LMK393256 LWD393256:LWG393256 MFZ393256:MGC393256 MPV393256:MPY393256 MZR393256:MZU393256 NJN393256:NJQ393256 NTJ393256:NTM393256 ODF393256:ODI393256 ONB393256:ONE393256 OWX393256:OXA393256 PGT393256:PGW393256 PQP393256:PQS393256 QAL393256:QAO393256 QKH393256:QKK393256 QUD393256:QUG393256 RDZ393256:REC393256 RNV393256:RNY393256 RXR393256:RXU393256 SHN393256:SHQ393256 SRJ393256:SRM393256 TBF393256:TBI393256 TLB393256:TLE393256 TUX393256:TVA393256 UET393256:UEW393256 UOP393256:UOS393256 UYL393256:UYO393256 VIH393256:VIK393256 VSD393256:VSG393256 WBZ393256:WCC393256 WLV393256:WLY393256 WVR393256:WVU393256 J458792:O458792 JF458792:JI458792 TB458792:TE458792 ACX458792:ADA458792 AMT458792:AMW458792 AWP458792:AWS458792 BGL458792:BGO458792 BQH458792:BQK458792 CAD458792:CAG458792 CJZ458792:CKC458792 CTV458792:CTY458792 DDR458792:DDU458792 DNN458792:DNQ458792 DXJ458792:DXM458792 EHF458792:EHI458792 ERB458792:ERE458792 FAX458792:FBA458792 FKT458792:FKW458792 FUP458792:FUS458792 GEL458792:GEO458792 GOH458792:GOK458792 GYD458792:GYG458792 HHZ458792:HIC458792 HRV458792:HRY458792 IBR458792:IBU458792 ILN458792:ILQ458792 IVJ458792:IVM458792 JFF458792:JFI458792 JPB458792:JPE458792 JYX458792:JZA458792 KIT458792:KIW458792 KSP458792:KSS458792 LCL458792:LCO458792 LMH458792:LMK458792 LWD458792:LWG458792 MFZ458792:MGC458792 MPV458792:MPY458792 MZR458792:MZU458792 NJN458792:NJQ458792 NTJ458792:NTM458792 ODF458792:ODI458792 ONB458792:ONE458792 OWX458792:OXA458792 PGT458792:PGW458792 PQP458792:PQS458792 QAL458792:QAO458792 QKH458792:QKK458792 QUD458792:QUG458792 RDZ458792:REC458792 RNV458792:RNY458792 RXR458792:RXU458792 SHN458792:SHQ458792 SRJ458792:SRM458792 TBF458792:TBI458792 TLB458792:TLE458792 TUX458792:TVA458792 UET458792:UEW458792 UOP458792:UOS458792 UYL458792:UYO458792 VIH458792:VIK458792 VSD458792:VSG458792 WBZ458792:WCC458792 WLV458792:WLY458792 WVR458792:WVU458792 J524328:O524328 JF524328:JI524328 TB524328:TE524328 ACX524328:ADA524328 AMT524328:AMW524328 AWP524328:AWS524328 BGL524328:BGO524328 BQH524328:BQK524328 CAD524328:CAG524328 CJZ524328:CKC524328 CTV524328:CTY524328 DDR524328:DDU524328 DNN524328:DNQ524328 DXJ524328:DXM524328 EHF524328:EHI524328 ERB524328:ERE524328 FAX524328:FBA524328 FKT524328:FKW524328 FUP524328:FUS524328 GEL524328:GEO524328 GOH524328:GOK524328 GYD524328:GYG524328 HHZ524328:HIC524328 HRV524328:HRY524328 IBR524328:IBU524328 ILN524328:ILQ524328 IVJ524328:IVM524328 JFF524328:JFI524328 JPB524328:JPE524328 JYX524328:JZA524328 KIT524328:KIW524328 KSP524328:KSS524328 LCL524328:LCO524328 LMH524328:LMK524328 LWD524328:LWG524328 MFZ524328:MGC524328 MPV524328:MPY524328 MZR524328:MZU524328 NJN524328:NJQ524328 NTJ524328:NTM524328 ODF524328:ODI524328 ONB524328:ONE524328 OWX524328:OXA524328 PGT524328:PGW524328 PQP524328:PQS524328 QAL524328:QAO524328 QKH524328:QKK524328 QUD524328:QUG524328 RDZ524328:REC524328 RNV524328:RNY524328 RXR524328:RXU524328 SHN524328:SHQ524328 SRJ524328:SRM524328 TBF524328:TBI524328 TLB524328:TLE524328 TUX524328:TVA524328 UET524328:UEW524328 UOP524328:UOS524328 UYL524328:UYO524328 VIH524328:VIK524328 VSD524328:VSG524328 WBZ524328:WCC524328 WLV524328:WLY524328 WVR524328:WVU524328 J589864:O589864 JF589864:JI589864 TB589864:TE589864 ACX589864:ADA589864 AMT589864:AMW589864 AWP589864:AWS589864 BGL589864:BGO589864 BQH589864:BQK589864 CAD589864:CAG589864 CJZ589864:CKC589864 CTV589864:CTY589864 DDR589864:DDU589864 DNN589864:DNQ589864 DXJ589864:DXM589864 EHF589864:EHI589864 ERB589864:ERE589864 FAX589864:FBA589864 FKT589864:FKW589864 FUP589864:FUS589864 GEL589864:GEO589864 GOH589864:GOK589864 GYD589864:GYG589864 HHZ589864:HIC589864 HRV589864:HRY589864 IBR589864:IBU589864 ILN589864:ILQ589864 IVJ589864:IVM589864 JFF589864:JFI589864 JPB589864:JPE589864 JYX589864:JZA589864 KIT589864:KIW589864 KSP589864:KSS589864 LCL589864:LCO589864 LMH589864:LMK589864 LWD589864:LWG589864 MFZ589864:MGC589864 MPV589864:MPY589864 MZR589864:MZU589864 NJN589864:NJQ589864 NTJ589864:NTM589864 ODF589864:ODI589864 ONB589864:ONE589864 OWX589864:OXA589864 PGT589864:PGW589864 PQP589864:PQS589864 QAL589864:QAO589864 QKH589864:QKK589864 QUD589864:QUG589864 RDZ589864:REC589864 RNV589864:RNY589864 RXR589864:RXU589864 SHN589864:SHQ589864 SRJ589864:SRM589864 TBF589864:TBI589864 TLB589864:TLE589864 TUX589864:TVA589864 UET589864:UEW589864 UOP589864:UOS589864 UYL589864:UYO589864 VIH589864:VIK589864 VSD589864:VSG589864 WBZ589864:WCC589864 WLV589864:WLY589864 WVR589864:WVU589864 J655400:O655400 JF655400:JI655400 TB655400:TE655400 ACX655400:ADA655400 AMT655400:AMW655400 AWP655400:AWS655400 BGL655400:BGO655400 BQH655400:BQK655400 CAD655400:CAG655400 CJZ655400:CKC655400 CTV655400:CTY655400 DDR655400:DDU655400 DNN655400:DNQ655400 DXJ655400:DXM655400 EHF655400:EHI655400 ERB655400:ERE655400 FAX655400:FBA655400 FKT655400:FKW655400 FUP655400:FUS655400 GEL655400:GEO655400 GOH655400:GOK655400 GYD655400:GYG655400 HHZ655400:HIC655400 HRV655400:HRY655400 IBR655400:IBU655400 ILN655400:ILQ655400 IVJ655400:IVM655400 JFF655400:JFI655400 JPB655400:JPE655400 JYX655400:JZA655400 KIT655400:KIW655400 KSP655400:KSS655400 LCL655400:LCO655400 LMH655400:LMK655400 LWD655400:LWG655400 MFZ655400:MGC655400 MPV655400:MPY655400 MZR655400:MZU655400 NJN655400:NJQ655400 NTJ655400:NTM655400 ODF655400:ODI655400 ONB655400:ONE655400 OWX655400:OXA655400 PGT655400:PGW655400 PQP655400:PQS655400 QAL655400:QAO655400 QKH655400:QKK655400 QUD655400:QUG655400 RDZ655400:REC655400 RNV655400:RNY655400 RXR655400:RXU655400 SHN655400:SHQ655400 SRJ655400:SRM655400 TBF655400:TBI655400 TLB655400:TLE655400 TUX655400:TVA655400 UET655400:UEW655400 UOP655400:UOS655400 UYL655400:UYO655400 VIH655400:VIK655400 VSD655400:VSG655400 WBZ655400:WCC655400 WLV655400:WLY655400 WVR655400:WVU655400 J720936:O720936 JF720936:JI720936 TB720936:TE720936 ACX720936:ADA720936 AMT720936:AMW720936 AWP720936:AWS720936 BGL720936:BGO720936 BQH720936:BQK720936 CAD720936:CAG720936 CJZ720936:CKC720936 CTV720936:CTY720936 DDR720936:DDU720936 DNN720936:DNQ720936 DXJ720936:DXM720936 EHF720936:EHI720936 ERB720936:ERE720936 FAX720936:FBA720936 FKT720936:FKW720936 FUP720936:FUS720936 GEL720936:GEO720936 GOH720936:GOK720936 GYD720936:GYG720936 HHZ720936:HIC720936 HRV720936:HRY720936 IBR720936:IBU720936 ILN720936:ILQ720936 IVJ720936:IVM720936 JFF720936:JFI720936 JPB720936:JPE720936 JYX720936:JZA720936 KIT720936:KIW720936 KSP720936:KSS720936 LCL720936:LCO720936 LMH720936:LMK720936 LWD720936:LWG720936 MFZ720936:MGC720936 MPV720936:MPY720936 MZR720936:MZU720936 NJN720936:NJQ720936 NTJ720936:NTM720936 ODF720936:ODI720936 ONB720936:ONE720936 OWX720936:OXA720936 PGT720936:PGW720936 PQP720936:PQS720936 QAL720936:QAO720936 QKH720936:QKK720936 QUD720936:QUG720936 RDZ720936:REC720936 RNV720936:RNY720936 RXR720936:RXU720936 SHN720936:SHQ720936 SRJ720936:SRM720936 TBF720936:TBI720936 TLB720936:TLE720936 TUX720936:TVA720936 UET720936:UEW720936 UOP720936:UOS720936 UYL720936:UYO720936 VIH720936:VIK720936 VSD720936:VSG720936 WBZ720936:WCC720936 WLV720936:WLY720936 WVR720936:WVU720936 J786472:O786472 JF786472:JI786472 TB786472:TE786472 ACX786472:ADA786472 AMT786472:AMW786472 AWP786472:AWS786472 BGL786472:BGO786472 BQH786472:BQK786472 CAD786472:CAG786472 CJZ786472:CKC786472 CTV786472:CTY786472 DDR786472:DDU786472 DNN786472:DNQ786472 DXJ786472:DXM786472 EHF786472:EHI786472 ERB786472:ERE786472 FAX786472:FBA786472 FKT786472:FKW786472 FUP786472:FUS786472 GEL786472:GEO786472 GOH786472:GOK786472 GYD786472:GYG786472 HHZ786472:HIC786472 HRV786472:HRY786472 IBR786472:IBU786472 ILN786472:ILQ786472 IVJ786472:IVM786472 JFF786472:JFI786472 JPB786472:JPE786472 JYX786472:JZA786472 KIT786472:KIW786472 KSP786472:KSS786472 LCL786472:LCO786472 LMH786472:LMK786472 LWD786472:LWG786472 MFZ786472:MGC786472 MPV786472:MPY786472 MZR786472:MZU786472 NJN786472:NJQ786472 NTJ786472:NTM786472 ODF786472:ODI786472 ONB786472:ONE786472 OWX786472:OXA786472 PGT786472:PGW786472 PQP786472:PQS786472 QAL786472:QAO786472 QKH786472:QKK786472 QUD786472:QUG786472 RDZ786472:REC786472 RNV786472:RNY786472 RXR786472:RXU786472 SHN786472:SHQ786472 SRJ786472:SRM786472 TBF786472:TBI786472 TLB786472:TLE786472 TUX786472:TVA786472 UET786472:UEW786472 UOP786472:UOS786472 UYL786472:UYO786472 VIH786472:VIK786472 VSD786472:VSG786472 WBZ786472:WCC786472 WLV786472:WLY786472 WVR786472:WVU786472 J852008:O852008 JF852008:JI852008 TB852008:TE852008 ACX852008:ADA852008 AMT852008:AMW852008 AWP852008:AWS852008 BGL852008:BGO852008 BQH852008:BQK852008 CAD852008:CAG852008 CJZ852008:CKC852008 CTV852008:CTY852008 DDR852008:DDU852008 DNN852008:DNQ852008 DXJ852008:DXM852008 EHF852008:EHI852008 ERB852008:ERE852008 FAX852008:FBA852008 FKT852008:FKW852008 FUP852008:FUS852008 GEL852008:GEO852008 GOH852008:GOK852008 GYD852008:GYG852008 HHZ852008:HIC852008 HRV852008:HRY852008 IBR852008:IBU852008 ILN852008:ILQ852008 IVJ852008:IVM852008 JFF852008:JFI852008 JPB852008:JPE852008 JYX852008:JZA852008 KIT852008:KIW852008 KSP852008:KSS852008 LCL852008:LCO852008 LMH852008:LMK852008 LWD852008:LWG852008 MFZ852008:MGC852008 MPV852008:MPY852008 MZR852008:MZU852008 NJN852008:NJQ852008 NTJ852008:NTM852008 ODF852008:ODI852008 ONB852008:ONE852008 OWX852008:OXA852008 PGT852008:PGW852008 PQP852008:PQS852008 QAL852008:QAO852008 QKH852008:QKK852008 QUD852008:QUG852008 RDZ852008:REC852008 RNV852008:RNY852008 RXR852008:RXU852008 SHN852008:SHQ852008 SRJ852008:SRM852008 TBF852008:TBI852008 TLB852008:TLE852008 TUX852008:TVA852008 UET852008:UEW852008 UOP852008:UOS852008 UYL852008:UYO852008 VIH852008:VIK852008 VSD852008:VSG852008 WBZ852008:WCC852008 WLV852008:WLY852008 WVR852008:WVU852008 J917544:O917544 JF917544:JI917544 TB917544:TE917544 ACX917544:ADA917544 AMT917544:AMW917544 AWP917544:AWS917544 BGL917544:BGO917544 BQH917544:BQK917544 CAD917544:CAG917544 CJZ917544:CKC917544 CTV917544:CTY917544 DDR917544:DDU917544 DNN917544:DNQ917544 DXJ917544:DXM917544 EHF917544:EHI917544 ERB917544:ERE917544 FAX917544:FBA917544 FKT917544:FKW917544 FUP917544:FUS917544 GEL917544:GEO917544 GOH917544:GOK917544 GYD917544:GYG917544 HHZ917544:HIC917544 HRV917544:HRY917544 IBR917544:IBU917544 ILN917544:ILQ917544 IVJ917544:IVM917544 JFF917544:JFI917544 JPB917544:JPE917544 JYX917544:JZA917544 KIT917544:KIW917544 KSP917544:KSS917544 LCL917544:LCO917544 LMH917544:LMK917544 LWD917544:LWG917544 MFZ917544:MGC917544 MPV917544:MPY917544 MZR917544:MZU917544 NJN917544:NJQ917544 NTJ917544:NTM917544 ODF917544:ODI917544 ONB917544:ONE917544 OWX917544:OXA917544 PGT917544:PGW917544 PQP917544:PQS917544 QAL917544:QAO917544 QKH917544:QKK917544 QUD917544:QUG917544 RDZ917544:REC917544 RNV917544:RNY917544 RXR917544:RXU917544 SHN917544:SHQ917544 SRJ917544:SRM917544 TBF917544:TBI917544 TLB917544:TLE917544 TUX917544:TVA917544 UET917544:UEW917544 UOP917544:UOS917544 UYL917544:UYO917544 VIH917544:VIK917544 VSD917544:VSG917544 WBZ917544:WCC917544 WLV917544:WLY917544 WVR917544:WVU917544 J983080:O983080 JF983080:JI983080 TB983080:TE983080 ACX983080:ADA983080 AMT983080:AMW983080 AWP983080:AWS983080 BGL983080:BGO983080 BQH983080:BQK983080 CAD983080:CAG983080 CJZ983080:CKC983080 CTV983080:CTY983080 DDR983080:DDU983080 DNN983080:DNQ983080 DXJ983080:DXM983080 EHF983080:EHI983080 ERB983080:ERE983080 FAX983080:FBA983080 FKT983080:FKW983080 FUP983080:FUS983080 GEL983080:GEO983080 GOH983080:GOK983080 GYD983080:GYG983080 HHZ983080:HIC983080 HRV983080:HRY983080 IBR983080:IBU983080 ILN983080:ILQ983080 IVJ983080:IVM983080 JFF983080:JFI983080 JPB983080:JPE983080 JYX983080:JZA983080 KIT983080:KIW983080 KSP983080:KSS983080 LCL983080:LCO983080 LMH983080:LMK983080 LWD983080:LWG983080 MFZ983080:MGC983080 MPV983080:MPY983080 MZR983080:MZU983080 NJN983080:NJQ983080 NTJ983080:NTM983080 ODF983080:ODI983080 ONB983080:ONE983080 OWX983080:OXA983080 PGT983080:PGW983080 PQP983080:PQS983080 QAL983080:QAO983080 QKH983080:QKK983080 QUD983080:QUG983080 RDZ983080:REC983080 RNV983080:RNY983080 RXR983080:RXU983080 SHN983080:SHQ983080 SRJ983080:SRM983080 TBF983080:TBI983080 TLB983080:TLE983080 TUX983080:TVA983080 UET983080:UEW983080 UOP983080:UOS983080 UYL983080:UYO983080 VIH983080:VIK983080 VSD983080:VSG983080 WBZ983080:WCC983080 WLV983080:WLY983080 WVR983080:WVU983080 WLV983084:WLY983084 JA35:JD35 SW35:SZ35 ACS35:ACV35 AMO35:AMR35 AWK35:AWN35 BGG35:BGJ35 BQC35:BQF35 BZY35:CAB35 CJU35:CJX35 CTQ35:CTT35 DDM35:DDP35 DNI35:DNL35 DXE35:DXH35 EHA35:EHD35 EQW35:EQZ35 FAS35:FAV35 FKO35:FKR35 FUK35:FUN35 GEG35:GEJ35 GOC35:GOF35 GXY35:GYB35 HHU35:HHX35 HRQ35:HRT35 IBM35:IBP35 ILI35:ILL35 IVE35:IVH35 JFA35:JFD35 JOW35:JOZ35 JYS35:JYV35 KIO35:KIR35 KSK35:KSN35 LCG35:LCJ35 LMC35:LMF35 LVY35:LWB35 MFU35:MFX35 MPQ35:MPT35 MZM35:MZP35 NJI35:NJL35 NTE35:NTH35 ODA35:ODD35 OMW35:OMZ35 OWS35:OWV35 PGO35:PGR35 PQK35:PQN35 QAG35:QAJ35 QKC35:QKF35 QTY35:QUB35 RDU35:RDX35 RNQ35:RNT35 RXM35:RXP35 SHI35:SHL35 SRE35:SRH35 TBA35:TBD35 TKW35:TKZ35 TUS35:TUV35 UEO35:UER35 UOK35:UON35 UYG35:UYJ35 VIC35:VIF35 VRY35:VSB35 WBU35:WBX35 WLQ35:WLT35 WVM35:WVP35 J65572:O65572 JF65572:JI65572 TB65572:TE65572 ACX65572:ADA65572 AMT65572:AMW65572 AWP65572:AWS65572 BGL65572:BGO65572 BQH65572:BQK65572 CAD65572:CAG65572 CJZ65572:CKC65572 CTV65572:CTY65572 DDR65572:DDU65572 DNN65572:DNQ65572 DXJ65572:DXM65572 EHF65572:EHI65572 ERB65572:ERE65572 FAX65572:FBA65572 FKT65572:FKW65572 FUP65572:FUS65572 GEL65572:GEO65572 GOH65572:GOK65572 GYD65572:GYG65572 HHZ65572:HIC65572 HRV65572:HRY65572 IBR65572:IBU65572 ILN65572:ILQ65572 IVJ65572:IVM65572 JFF65572:JFI65572 JPB65572:JPE65572 JYX65572:JZA65572 KIT65572:KIW65572 KSP65572:KSS65572 LCL65572:LCO65572 LMH65572:LMK65572 LWD65572:LWG65572 MFZ65572:MGC65572 MPV65572:MPY65572 MZR65572:MZU65572 NJN65572:NJQ65572 NTJ65572:NTM65572 ODF65572:ODI65572 ONB65572:ONE65572 OWX65572:OXA65572 PGT65572:PGW65572 PQP65572:PQS65572 QAL65572:QAO65572 QKH65572:QKK65572 QUD65572:QUG65572 RDZ65572:REC65572 RNV65572:RNY65572 RXR65572:RXU65572 SHN65572:SHQ65572 SRJ65572:SRM65572 TBF65572:TBI65572 TLB65572:TLE65572 TUX65572:TVA65572 UET65572:UEW65572 UOP65572:UOS65572 UYL65572:UYO65572 VIH65572:VIK65572 VSD65572:VSG65572 WBZ65572:WCC65572 WLV65572:WLY65572 WVR65572:WVU65572 J131108:O131108 JF131108:JI131108 TB131108:TE131108 ACX131108:ADA131108 AMT131108:AMW131108 AWP131108:AWS131108 BGL131108:BGO131108 BQH131108:BQK131108 CAD131108:CAG131108 CJZ131108:CKC131108 CTV131108:CTY131108 DDR131108:DDU131108 DNN131108:DNQ131108 DXJ131108:DXM131108 EHF131108:EHI131108 ERB131108:ERE131108 FAX131108:FBA131108 FKT131108:FKW131108 FUP131108:FUS131108 GEL131108:GEO131108 GOH131108:GOK131108 GYD131108:GYG131108 HHZ131108:HIC131108 HRV131108:HRY131108 IBR131108:IBU131108 ILN131108:ILQ131108 IVJ131108:IVM131108 JFF131108:JFI131108 JPB131108:JPE131108 JYX131108:JZA131108 KIT131108:KIW131108 KSP131108:KSS131108 LCL131108:LCO131108 LMH131108:LMK131108 LWD131108:LWG131108 MFZ131108:MGC131108 MPV131108:MPY131108 MZR131108:MZU131108 NJN131108:NJQ131108 NTJ131108:NTM131108 ODF131108:ODI131108 ONB131108:ONE131108 OWX131108:OXA131108 PGT131108:PGW131108 PQP131108:PQS131108 QAL131108:QAO131108 QKH131108:QKK131108 QUD131108:QUG131108 RDZ131108:REC131108 RNV131108:RNY131108 RXR131108:RXU131108 SHN131108:SHQ131108 SRJ131108:SRM131108 TBF131108:TBI131108 TLB131108:TLE131108 TUX131108:TVA131108 UET131108:UEW131108 UOP131108:UOS131108 UYL131108:UYO131108 VIH131108:VIK131108 VSD131108:VSG131108 WBZ131108:WCC131108 WLV131108:WLY131108 WVR131108:WVU131108 J196644:O196644 JF196644:JI196644 TB196644:TE196644 ACX196644:ADA196644 AMT196644:AMW196644 AWP196644:AWS196644 BGL196644:BGO196644 BQH196644:BQK196644 CAD196644:CAG196644 CJZ196644:CKC196644 CTV196644:CTY196644 DDR196644:DDU196644 DNN196644:DNQ196644 DXJ196644:DXM196644 EHF196644:EHI196644 ERB196644:ERE196644 FAX196644:FBA196644 FKT196644:FKW196644 FUP196644:FUS196644 GEL196644:GEO196644 GOH196644:GOK196644 GYD196644:GYG196644 HHZ196644:HIC196644 HRV196644:HRY196644 IBR196644:IBU196644 ILN196644:ILQ196644 IVJ196644:IVM196644 JFF196644:JFI196644 JPB196644:JPE196644 JYX196644:JZA196644 KIT196644:KIW196644 KSP196644:KSS196644 LCL196644:LCO196644 LMH196644:LMK196644 LWD196644:LWG196644 MFZ196644:MGC196644 MPV196644:MPY196644 MZR196644:MZU196644 NJN196644:NJQ196644 NTJ196644:NTM196644 ODF196644:ODI196644 ONB196644:ONE196644 OWX196644:OXA196644 PGT196644:PGW196644 PQP196644:PQS196644 QAL196644:QAO196644 QKH196644:QKK196644 QUD196644:QUG196644 RDZ196644:REC196644 RNV196644:RNY196644 RXR196644:RXU196644 SHN196644:SHQ196644 SRJ196644:SRM196644 TBF196644:TBI196644 TLB196644:TLE196644 TUX196644:TVA196644 UET196644:UEW196644 UOP196644:UOS196644 UYL196644:UYO196644 VIH196644:VIK196644 VSD196644:VSG196644 WBZ196644:WCC196644 WLV196644:WLY196644 WVR196644:WVU196644 J262180:O262180 JF262180:JI262180 TB262180:TE262180 ACX262180:ADA262180 AMT262180:AMW262180 AWP262180:AWS262180 BGL262180:BGO262180 BQH262180:BQK262180 CAD262180:CAG262180 CJZ262180:CKC262180 CTV262180:CTY262180 DDR262180:DDU262180 DNN262180:DNQ262180 DXJ262180:DXM262180 EHF262180:EHI262180 ERB262180:ERE262180 FAX262180:FBA262180 FKT262180:FKW262180 FUP262180:FUS262180 GEL262180:GEO262180 GOH262180:GOK262180 GYD262180:GYG262180 HHZ262180:HIC262180 HRV262180:HRY262180 IBR262180:IBU262180 ILN262180:ILQ262180 IVJ262180:IVM262180 JFF262180:JFI262180 JPB262180:JPE262180 JYX262180:JZA262180 KIT262180:KIW262180 KSP262180:KSS262180 LCL262180:LCO262180 LMH262180:LMK262180 LWD262180:LWG262180 MFZ262180:MGC262180 MPV262180:MPY262180 MZR262180:MZU262180 NJN262180:NJQ262180 NTJ262180:NTM262180 ODF262180:ODI262180 ONB262180:ONE262180 OWX262180:OXA262180 PGT262180:PGW262180 PQP262180:PQS262180 QAL262180:QAO262180 QKH262180:QKK262180 QUD262180:QUG262180 RDZ262180:REC262180 RNV262180:RNY262180 RXR262180:RXU262180 SHN262180:SHQ262180 SRJ262180:SRM262180 TBF262180:TBI262180 TLB262180:TLE262180 TUX262180:TVA262180 UET262180:UEW262180 UOP262180:UOS262180 UYL262180:UYO262180 VIH262180:VIK262180 VSD262180:VSG262180 WBZ262180:WCC262180 WLV262180:WLY262180 WVR262180:WVU262180 J327716:O327716 JF327716:JI327716 TB327716:TE327716 ACX327716:ADA327716 AMT327716:AMW327716 AWP327716:AWS327716 BGL327716:BGO327716 BQH327716:BQK327716 CAD327716:CAG327716 CJZ327716:CKC327716 CTV327716:CTY327716 DDR327716:DDU327716 DNN327716:DNQ327716 DXJ327716:DXM327716 EHF327716:EHI327716 ERB327716:ERE327716 FAX327716:FBA327716 FKT327716:FKW327716 FUP327716:FUS327716 GEL327716:GEO327716 GOH327716:GOK327716 GYD327716:GYG327716 HHZ327716:HIC327716 HRV327716:HRY327716 IBR327716:IBU327716 ILN327716:ILQ327716 IVJ327716:IVM327716 JFF327716:JFI327716 JPB327716:JPE327716 JYX327716:JZA327716 KIT327716:KIW327716 KSP327716:KSS327716 LCL327716:LCO327716 LMH327716:LMK327716 LWD327716:LWG327716 MFZ327716:MGC327716 MPV327716:MPY327716 MZR327716:MZU327716 NJN327716:NJQ327716 NTJ327716:NTM327716 ODF327716:ODI327716 ONB327716:ONE327716 OWX327716:OXA327716 PGT327716:PGW327716 PQP327716:PQS327716 QAL327716:QAO327716 QKH327716:QKK327716 QUD327716:QUG327716 RDZ327716:REC327716 RNV327716:RNY327716 RXR327716:RXU327716 SHN327716:SHQ327716 SRJ327716:SRM327716 TBF327716:TBI327716 TLB327716:TLE327716 TUX327716:TVA327716 UET327716:UEW327716 UOP327716:UOS327716 UYL327716:UYO327716 VIH327716:VIK327716 VSD327716:VSG327716 WBZ327716:WCC327716 WLV327716:WLY327716 WVR327716:WVU327716 J393252:O393252 JF393252:JI393252 TB393252:TE393252 ACX393252:ADA393252 AMT393252:AMW393252 AWP393252:AWS393252 BGL393252:BGO393252 BQH393252:BQK393252 CAD393252:CAG393252 CJZ393252:CKC393252 CTV393252:CTY393252 DDR393252:DDU393252 DNN393252:DNQ393252 DXJ393252:DXM393252 EHF393252:EHI393252 ERB393252:ERE393252 FAX393252:FBA393252 FKT393252:FKW393252 FUP393252:FUS393252 GEL393252:GEO393252 GOH393252:GOK393252 GYD393252:GYG393252 HHZ393252:HIC393252 HRV393252:HRY393252 IBR393252:IBU393252 ILN393252:ILQ393252 IVJ393252:IVM393252 JFF393252:JFI393252 JPB393252:JPE393252 JYX393252:JZA393252 KIT393252:KIW393252 KSP393252:KSS393252 LCL393252:LCO393252 LMH393252:LMK393252 LWD393252:LWG393252 MFZ393252:MGC393252 MPV393252:MPY393252 MZR393252:MZU393252 NJN393252:NJQ393252 NTJ393252:NTM393252 ODF393252:ODI393252 ONB393252:ONE393252 OWX393252:OXA393252 PGT393252:PGW393252 PQP393252:PQS393252 QAL393252:QAO393252 QKH393252:QKK393252 QUD393252:QUG393252 RDZ393252:REC393252 RNV393252:RNY393252 RXR393252:RXU393252 SHN393252:SHQ393252 SRJ393252:SRM393252 TBF393252:TBI393252 TLB393252:TLE393252 TUX393252:TVA393252 UET393252:UEW393252 UOP393252:UOS393252 UYL393252:UYO393252 VIH393252:VIK393252 VSD393252:VSG393252 WBZ393252:WCC393252 WLV393252:WLY393252 WVR393252:WVU393252 J458788:O458788 JF458788:JI458788 TB458788:TE458788 ACX458788:ADA458788 AMT458788:AMW458788 AWP458788:AWS458788 BGL458788:BGO458788 BQH458788:BQK458788 CAD458788:CAG458788 CJZ458788:CKC458788 CTV458788:CTY458788 DDR458788:DDU458788 DNN458788:DNQ458788 DXJ458788:DXM458788 EHF458788:EHI458788 ERB458788:ERE458788 FAX458788:FBA458788 FKT458788:FKW458788 FUP458788:FUS458788 GEL458788:GEO458788 GOH458788:GOK458788 GYD458788:GYG458788 HHZ458788:HIC458788 HRV458788:HRY458788 IBR458788:IBU458788 ILN458788:ILQ458788 IVJ458788:IVM458788 JFF458788:JFI458788 JPB458788:JPE458788 JYX458788:JZA458788 KIT458788:KIW458788 KSP458788:KSS458788 LCL458788:LCO458788 LMH458788:LMK458788 LWD458788:LWG458788 MFZ458788:MGC458788 MPV458788:MPY458788 MZR458788:MZU458788 NJN458788:NJQ458788 NTJ458788:NTM458788 ODF458788:ODI458788 ONB458788:ONE458788 OWX458788:OXA458788 PGT458788:PGW458788 PQP458788:PQS458788 QAL458788:QAO458788 QKH458788:QKK458788 QUD458788:QUG458788 RDZ458788:REC458788 RNV458788:RNY458788 RXR458788:RXU458788 SHN458788:SHQ458788 SRJ458788:SRM458788 TBF458788:TBI458788 TLB458788:TLE458788 TUX458788:TVA458788 UET458788:UEW458788 UOP458788:UOS458788 UYL458788:UYO458788 VIH458788:VIK458788 VSD458788:VSG458788 WBZ458788:WCC458788 WLV458788:WLY458788 WVR458788:WVU458788 J524324:O524324 JF524324:JI524324 TB524324:TE524324 ACX524324:ADA524324 AMT524324:AMW524324 AWP524324:AWS524324 BGL524324:BGO524324 BQH524324:BQK524324 CAD524324:CAG524324 CJZ524324:CKC524324 CTV524324:CTY524324 DDR524324:DDU524324 DNN524324:DNQ524324 DXJ524324:DXM524324 EHF524324:EHI524324 ERB524324:ERE524324 FAX524324:FBA524324 FKT524324:FKW524324 FUP524324:FUS524324 GEL524324:GEO524324 GOH524324:GOK524324 GYD524324:GYG524324 HHZ524324:HIC524324 HRV524324:HRY524324 IBR524324:IBU524324 ILN524324:ILQ524324 IVJ524324:IVM524324 JFF524324:JFI524324 JPB524324:JPE524324 JYX524324:JZA524324 KIT524324:KIW524324 KSP524324:KSS524324 LCL524324:LCO524324 LMH524324:LMK524324 LWD524324:LWG524324 MFZ524324:MGC524324 MPV524324:MPY524324 MZR524324:MZU524324 NJN524324:NJQ524324 NTJ524324:NTM524324 ODF524324:ODI524324 ONB524324:ONE524324 OWX524324:OXA524324 PGT524324:PGW524324 PQP524324:PQS524324 QAL524324:QAO524324 QKH524324:QKK524324 QUD524324:QUG524324 RDZ524324:REC524324 RNV524324:RNY524324 RXR524324:RXU524324 SHN524324:SHQ524324 SRJ524324:SRM524324 TBF524324:TBI524324 TLB524324:TLE524324 TUX524324:TVA524324 UET524324:UEW524324 UOP524324:UOS524324 UYL524324:UYO524324 VIH524324:VIK524324 VSD524324:VSG524324 WBZ524324:WCC524324 WLV524324:WLY524324 WVR524324:WVU524324 J589860:O589860 JF589860:JI589860 TB589860:TE589860 ACX589860:ADA589860 AMT589860:AMW589860 AWP589860:AWS589860 BGL589860:BGO589860 BQH589860:BQK589860 CAD589860:CAG589860 CJZ589860:CKC589860 CTV589860:CTY589860 DDR589860:DDU589860 DNN589860:DNQ589860 DXJ589860:DXM589860 EHF589860:EHI589860 ERB589860:ERE589860 FAX589860:FBA589860 FKT589860:FKW589860 FUP589860:FUS589860 GEL589860:GEO589860 GOH589860:GOK589860 GYD589860:GYG589860 HHZ589860:HIC589860 HRV589860:HRY589860 IBR589860:IBU589860 ILN589860:ILQ589860 IVJ589860:IVM589860 JFF589860:JFI589860 JPB589860:JPE589860 JYX589860:JZA589860 KIT589860:KIW589860 KSP589860:KSS589860 LCL589860:LCO589860 LMH589860:LMK589860 LWD589860:LWG589860 MFZ589860:MGC589860 MPV589860:MPY589860 MZR589860:MZU589860 NJN589860:NJQ589860 NTJ589860:NTM589860 ODF589860:ODI589860 ONB589860:ONE589860 OWX589860:OXA589860 PGT589860:PGW589860 PQP589860:PQS589860 QAL589860:QAO589860 QKH589860:QKK589860 QUD589860:QUG589860 RDZ589860:REC589860 RNV589860:RNY589860 RXR589860:RXU589860 SHN589860:SHQ589860 SRJ589860:SRM589860 TBF589860:TBI589860 TLB589860:TLE589860 TUX589860:TVA589860 UET589860:UEW589860 UOP589860:UOS589860 UYL589860:UYO589860 VIH589860:VIK589860 VSD589860:VSG589860 WBZ589860:WCC589860 WLV589860:WLY589860 WVR589860:WVU589860 J655396:O655396 JF655396:JI655396 TB655396:TE655396 ACX655396:ADA655396 AMT655396:AMW655396 AWP655396:AWS655396 BGL655396:BGO655396 BQH655396:BQK655396 CAD655396:CAG655396 CJZ655396:CKC655396 CTV655396:CTY655396 DDR655396:DDU655396 DNN655396:DNQ655396 DXJ655396:DXM655396 EHF655396:EHI655396 ERB655396:ERE655396 FAX655396:FBA655396 FKT655396:FKW655396 FUP655396:FUS655396 GEL655396:GEO655396 GOH655396:GOK655396 GYD655396:GYG655396 HHZ655396:HIC655396 HRV655396:HRY655396 IBR655396:IBU655396 ILN655396:ILQ655396 IVJ655396:IVM655396 JFF655396:JFI655396 JPB655396:JPE655396 JYX655396:JZA655396 KIT655396:KIW655396 KSP655396:KSS655396 LCL655396:LCO655396 LMH655396:LMK655396 LWD655396:LWG655396 MFZ655396:MGC655396 MPV655396:MPY655396 MZR655396:MZU655396 NJN655396:NJQ655396 NTJ655396:NTM655396 ODF655396:ODI655396 ONB655396:ONE655396 OWX655396:OXA655396 PGT655396:PGW655396 PQP655396:PQS655396 QAL655396:QAO655396 QKH655396:QKK655396 QUD655396:QUG655396 RDZ655396:REC655396 RNV655396:RNY655396 RXR655396:RXU655396 SHN655396:SHQ655396 SRJ655396:SRM655396 TBF655396:TBI655396 TLB655396:TLE655396 TUX655396:TVA655396 UET655396:UEW655396 UOP655396:UOS655396 UYL655396:UYO655396 VIH655396:VIK655396 VSD655396:VSG655396 WBZ655396:WCC655396 WLV655396:WLY655396 WVR655396:WVU655396 J720932:O720932 JF720932:JI720932 TB720932:TE720932 ACX720932:ADA720932 AMT720932:AMW720932 AWP720932:AWS720932 BGL720932:BGO720932 BQH720932:BQK720932 CAD720932:CAG720932 CJZ720932:CKC720932 CTV720932:CTY720932 DDR720932:DDU720932 DNN720932:DNQ720932 DXJ720932:DXM720932 EHF720932:EHI720932 ERB720932:ERE720932 FAX720932:FBA720932 FKT720932:FKW720932 FUP720932:FUS720932 GEL720932:GEO720932 GOH720932:GOK720932 GYD720932:GYG720932 HHZ720932:HIC720932 HRV720932:HRY720932 IBR720932:IBU720932 ILN720932:ILQ720932 IVJ720932:IVM720932 JFF720932:JFI720932 JPB720932:JPE720932 JYX720932:JZA720932 KIT720932:KIW720932 KSP720932:KSS720932 LCL720932:LCO720932 LMH720932:LMK720932 LWD720932:LWG720932 MFZ720932:MGC720932 MPV720932:MPY720932 MZR720932:MZU720932 NJN720932:NJQ720932 NTJ720932:NTM720932 ODF720932:ODI720932 ONB720932:ONE720932 OWX720932:OXA720932 PGT720932:PGW720932 PQP720932:PQS720932 QAL720932:QAO720932 QKH720932:QKK720932 QUD720932:QUG720932 RDZ720932:REC720932 RNV720932:RNY720932 RXR720932:RXU720932 SHN720932:SHQ720932 SRJ720932:SRM720932 TBF720932:TBI720932 TLB720932:TLE720932 TUX720932:TVA720932 UET720932:UEW720932 UOP720932:UOS720932 UYL720932:UYO720932 VIH720932:VIK720932 VSD720932:VSG720932 WBZ720932:WCC720932 WLV720932:WLY720932 WVR720932:WVU720932 J786468:O786468 JF786468:JI786468 TB786468:TE786468 ACX786468:ADA786468 AMT786468:AMW786468 AWP786468:AWS786468 BGL786468:BGO786468 BQH786468:BQK786468 CAD786468:CAG786468 CJZ786468:CKC786468 CTV786468:CTY786468 DDR786468:DDU786468 DNN786468:DNQ786468 DXJ786468:DXM786468 EHF786468:EHI786468 ERB786468:ERE786468 FAX786468:FBA786468 FKT786468:FKW786468 FUP786468:FUS786468 GEL786468:GEO786468 GOH786468:GOK786468 GYD786468:GYG786468 HHZ786468:HIC786468 HRV786468:HRY786468 IBR786468:IBU786468 ILN786468:ILQ786468 IVJ786468:IVM786468 JFF786468:JFI786468 JPB786468:JPE786468 JYX786468:JZA786468 KIT786468:KIW786468 KSP786468:KSS786468 LCL786468:LCO786468 LMH786468:LMK786468 LWD786468:LWG786468 MFZ786468:MGC786468 MPV786468:MPY786468 MZR786468:MZU786468 NJN786468:NJQ786468 NTJ786468:NTM786468 ODF786468:ODI786468 ONB786468:ONE786468 OWX786468:OXA786468 PGT786468:PGW786468 PQP786468:PQS786468 QAL786468:QAO786468 QKH786468:QKK786468 QUD786468:QUG786468 RDZ786468:REC786468 RNV786468:RNY786468 RXR786468:RXU786468 SHN786468:SHQ786468 SRJ786468:SRM786468 TBF786468:TBI786468 TLB786468:TLE786468 TUX786468:TVA786468 UET786468:UEW786468 UOP786468:UOS786468 UYL786468:UYO786468 VIH786468:VIK786468 VSD786468:VSG786468 WBZ786468:WCC786468 WLV786468:WLY786468 WVR786468:WVU786468 J852004:O852004 JF852004:JI852004 TB852004:TE852004 ACX852004:ADA852004 AMT852004:AMW852004 AWP852004:AWS852004 BGL852004:BGO852004 BQH852004:BQK852004 CAD852004:CAG852004 CJZ852004:CKC852004 CTV852004:CTY852004 DDR852004:DDU852004 DNN852004:DNQ852004 DXJ852004:DXM852004 EHF852004:EHI852004 ERB852004:ERE852004 FAX852004:FBA852004 FKT852004:FKW852004 FUP852004:FUS852004 GEL852004:GEO852004 GOH852004:GOK852004 GYD852004:GYG852004 HHZ852004:HIC852004 HRV852004:HRY852004 IBR852004:IBU852004 ILN852004:ILQ852004 IVJ852004:IVM852004 JFF852004:JFI852004 JPB852004:JPE852004 JYX852004:JZA852004 KIT852004:KIW852004 KSP852004:KSS852004 LCL852004:LCO852004 LMH852004:LMK852004 LWD852004:LWG852004 MFZ852004:MGC852004 MPV852004:MPY852004 MZR852004:MZU852004 NJN852004:NJQ852004 NTJ852004:NTM852004 ODF852004:ODI852004 ONB852004:ONE852004 OWX852004:OXA852004 PGT852004:PGW852004 PQP852004:PQS852004 QAL852004:QAO852004 QKH852004:QKK852004 QUD852004:QUG852004 RDZ852004:REC852004 RNV852004:RNY852004 RXR852004:RXU852004 SHN852004:SHQ852004 SRJ852004:SRM852004 TBF852004:TBI852004 TLB852004:TLE852004 TUX852004:TVA852004 UET852004:UEW852004 UOP852004:UOS852004 UYL852004:UYO852004 VIH852004:VIK852004 VSD852004:VSG852004 WBZ852004:WCC852004 WLV852004:WLY852004 WVR852004:WVU852004 J917540:O917540 JF917540:JI917540 TB917540:TE917540 ACX917540:ADA917540 AMT917540:AMW917540 AWP917540:AWS917540 BGL917540:BGO917540 BQH917540:BQK917540 CAD917540:CAG917540 CJZ917540:CKC917540 CTV917540:CTY917540 DDR917540:DDU917540 DNN917540:DNQ917540 DXJ917540:DXM917540 EHF917540:EHI917540 ERB917540:ERE917540 FAX917540:FBA917540 FKT917540:FKW917540 FUP917540:FUS917540 GEL917540:GEO917540 GOH917540:GOK917540 GYD917540:GYG917540 HHZ917540:HIC917540 HRV917540:HRY917540 IBR917540:IBU917540 ILN917540:ILQ917540 IVJ917540:IVM917540 JFF917540:JFI917540 JPB917540:JPE917540 JYX917540:JZA917540 KIT917540:KIW917540 KSP917540:KSS917540 LCL917540:LCO917540 LMH917540:LMK917540 LWD917540:LWG917540 MFZ917540:MGC917540 MPV917540:MPY917540 MZR917540:MZU917540 NJN917540:NJQ917540 NTJ917540:NTM917540 ODF917540:ODI917540 ONB917540:ONE917540 OWX917540:OXA917540 PGT917540:PGW917540 PQP917540:PQS917540 QAL917540:QAO917540 QKH917540:QKK917540 QUD917540:QUG917540 RDZ917540:REC917540 RNV917540:RNY917540 RXR917540:RXU917540 SHN917540:SHQ917540 SRJ917540:SRM917540 TBF917540:TBI917540 TLB917540:TLE917540 TUX917540:TVA917540 UET917540:UEW917540 UOP917540:UOS917540 UYL917540:UYO917540 VIH917540:VIK917540 VSD917540:VSG917540 WBZ917540:WCC917540 WLV917540:WLY917540 WVR917540:WVU917540 J983076:O983076 JF983076:JI983076 TB983076:TE983076 ACX983076:ADA983076 AMT983076:AMW983076 AWP983076:AWS983076 BGL983076:BGO983076 BQH983076:BQK983076 CAD983076:CAG983076 CJZ983076:CKC983076 CTV983076:CTY983076 DDR983076:DDU983076 DNN983076:DNQ983076 DXJ983076:DXM983076 EHF983076:EHI983076 ERB983076:ERE983076 FAX983076:FBA983076 FKT983076:FKW983076 FUP983076:FUS983076 GEL983076:GEO983076 GOH983076:GOK983076 GYD983076:GYG983076 HHZ983076:HIC983076 HRV983076:HRY983076 IBR983076:IBU983076 ILN983076:ILQ983076 IVJ983076:IVM983076 JFF983076:JFI983076 JPB983076:JPE983076 JYX983076:JZA983076 KIT983076:KIW983076 KSP983076:KSS983076 LCL983076:LCO983076 LMH983076:LMK983076 LWD983076:LWG983076 MFZ983076:MGC983076 MPV983076:MPY983076 MZR983076:MZU983076 NJN983076:NJQ983076 NTJ983076:NTM983076 ODF983076:ODI983076 ONB983076:ONE983076 OWX983076:OXA983076 PGT983076:PGW983076 PQP983076:PQS983076 QAL983076:QAO983076 QKH983076:QKK983076 QUD983076:QUG983076 RDZ983076:REC983076 RNV983076:RNY983076 RXR983076:RXU983076 SHN983076:SHQ983076 SRJ983076:SRM983076 TBF983076:TBI983076 TLB983076:TLE983076 TUX983076:TVA983076 UET983076:UEW983076 UOP983076:UOS983076 UYL983076:UYO983076 VIH983076:VIK983076 VSD983076:VSG983076 WBZ983076:WCC983076 WLV983076:WLY983076 WVR983076:WVU983076 WBZ983084:WCC983084 J65580:O65580 JF65580:JI65580 TB65580:TE65580 ACX65580:ADA65580 AMT65580:AMW65580 AWP65580:AWS65580 BGL65580:BGO65580 BQH65580:BQK65580 CAD65580:CAG65580 CJZ65580:CKC65580 CTV65580:CTY65580 DDR65580:DDU65580 DNN65580:DNQ65580 DXJ65580:DXM65580 EHF65580:EHI65580 ERB65580:ERE65580 FAX65580:FBA65580 FKT65580:FKW65580 FUP65580:FUS65580 GEL65580:GEO65580 GOH65580:GOK65580 GYD65580:GYG65580 HHZ65580:HIC65580 HRV65580:HRY65580 IBR65580:IBU65580 ILN65580:ILQ65580 IVJ65580:IVM65580 JFF65580:JFI65580 JPB65580:JPE65580 JYX65580:JZA65580 KIT65580:KIW65580 KSP65580:KSS65580 LCL65580:LCO65580 LMH65580:LMK65580 LWD65580:LWG65580 MFZ65580:MGC65580 MPV65580:MPY65580 MZR65580:MZU65580 NJN65580:NJQ65580 NTJ65580:NTM65580 ODF65580:ODI65580 ONB65580:ONE65580 OWX65580:OXA65580 PGT65580:PGW65580 PQP65580:PQS65580 QAL65580:QAO65580 QKH65580:QKK65580 QUD65580:QUG65580 RDZ65580:REC65580 RNV65580:RNY65580 RXR65580:RXU65580 SHN65580:SHQ65580 SRJ65580:SRM65580 TBF65580:TBI65580 TLB65580:TLE65580 TUX65580:TVA65580 UET65580:UEW65580 UOP65580:UOS65580 UYL65580:UYO65580 VIH65580:VIK65580 VSD65580:VSG65580 WBZ65580:WCC65580 WLV65580:WLY65580 WVR65580:WVU65580 J131116:O131116 JF131116:JI131116 TB131116:TE131116 ACX131116:ADA131116 AMT131116:AMW131116 AWP131116:AWS131116 BGL131116:BGO131116 BQH131116:BQK131116 CAD131116:CAG131116 CJZ131116:CKC131116 CTV131116:CTY131116 DDR131116:DDU131116 DNN131116:DNQ131116 DXJ131116:DXM131116 EHF131116:EHI131116 ERB131116:ERE131116 FAX131116:FBA131116 FKT131116:FKW131116 FUP131116:FUS131116 GEL131116:GEO131116 GOH131116:GOK131116 GYD131116:GYG131116 HHZ131116:HIC131116 HRV131116:HRY131116 IBR131116:IBU131116 ILN131116:ILQ131116 IVJ131116:IVM131116 JFF131116:JFI131116 JPB131116:JPE131116 JYX131116:JZA131116 KIT131116:KIW131116 KSP131116:KSS131116 LCL131116:LCO131116 LMH131116:LMK131116 LWD131116:LWG131116 MFZ131116:MGC131116 MPV131116:MPY131116 MZR131116:MZU131116 NJN131116:NJQ131116 NTJ131116:NTM131116 ODF131116:ODI131116 ONB131116:ONE131116 OWX131116:OXA131116 PGT131116:PGW131116 PQP131116:PQS131116 QAL131116:QAO131116 QKH131116:QKK131116 QUD131116:QUG131116 RDZ131116:REC131116 RNV131116:RNY131116 RXR131116:RXU131116 SHN131116:SHQ131116 SRJ131116:SRM131116 TBF131116:TBI131116 TLB131116:TLE131116 TUX131116:TVA131116 UET131116:UEW131116 UOP131116:UOS131116 UYL131116:UYO131116 VIH131116:VIK131116 VSD131116:VSG131116 WBZ131116:WCC131116 WLV131116:WLY131116 WVR131116:WVU131116 J196652:O196652 JF196652:JI196652 TB196652:TE196652 ACX196652:ADA196652 AMT196652:AMW196652 AWP196652:AWS196652 BGL196652:BGO196652 BQH196652:BQK196652 CAD196652:CAG196652 CJZ196652:CKC196652 CTV196652:CTY196652 DDR196652:DDU196652 DNN196652:DNQ196652 DXJ196652:DXM196652 EHF196652:EHI196652 ERB196652:ERE196652 FAX196652:FBA196652 FKT196652:FKW196652 FUP196652:FUS196652 GEL196652:GEO196652 GOH196652:GOK196652 GYD196652:GYG196652 HHZ196652:HIC196652 HRV196652:HRY196652 IBR196652:IBU196652 ILN196652:ILQ196652 IVJ196652:IVM196652 JFF196652:JFI196652 JPB196652:JPE196652 JYX196652:JZA196652 KIT196652:KIW196652 KSP196652:KSS196652 LCL196652:LCO196652 LMH196652:LMK196652 LWD196652:LWG196652 MFZ196652:MGC196652 MPV196652:MPY196652 MZR196652:MZU196652 NJN196652:NJQ196652 NTJ196652:NTM196652 ODF196652:ODI196652 ONB196652:ONE196652 OWX196652:OXA196652 PGT196652:PGW196652 PQP196652:PQS196652 QAL196652:QAO196652 QKH196652:QKK196652 QUD196652:QUG196652 RDZ196652:REC196652 RNV196652:RNY196652 RXR196652:RXU196652 SHN196652:SHQ196652 SRJ196652:SRM196652 TBF196652:TBI196652 TLB196652:TLE196652 TUX196652:TVA196652 UET196652:UEW196652 UOP196652:UOS196652 UYL196652:UYO196652 VIH196652:VIK196652 VSD196652:VSG196652 WBZ196652:WCC196652 WLV196652:WLY196652 WVR196652:WVU196652 J262188:O262188 JF262188:JI262188 TB262188:TE262188 ACX262188:ADA262188 AMT262188:AMW262188 AWP262188:AWS262188 BGL262188:BGO262188 BQH262188:BQK262188 CAD262188:CAG262188 CJZ262188:CKC262188 CTV262188:CTY262188 DDR262188:DDU262188 DNN262188:DNQ262188 DXJ262188:DXM262188 EHF262188:EHI262188 ERB262188:ERE262188 FAX262188:FBA262188 FKT262188:FKW262188 FUP262188:FUS262188 GEL262188:GEO262188 GOH262188:GOK262188 GYD262188:GYG262188 HHZ262188:HIC262188 HRV262188:HRY262188 IBR262188:IBU262188 ILN262188:ILQ262188 IVJ262188:IVM262188 JFF262188:JFI262188 JPB262188:JPE262188 JYX262188:JZA262188 KIT262188:KIW262188 KSP262188:KSS262188 LCL262188:LCO262188 LMH262188:LMK262188 LWD262188:LWG262188 MFZ262188:MGC262188 MPV262188:MPY262188 MZR262188:MZU262188 NJN262188:NJQ262188 NTJ262188:NTM262188 ODF262188:ODI262188 ONB262188:ONE262188 OWX262188:OXA262188 PGT262188:PGW262188 PQP262188:PQS262188 QAL262188:QAO262188 QKH262188:QKK262188 QUD262188:QUG262188 RDZ262188:REC262188 RNV262188:RNY262188 RXR262188:RXU262188 SHN262188:SHQ262188 SRJ262188:SRM262188 TBF262188:TBI262188 TLB262188:TLE262188 TUX262188:TVA262188 UET262188:UEW262188 UOP262188:UOS262188 UYL262188:UYO262188 VIH262188:VIK262188 VSD262188:VSG262188 WBZ262188:WCC262188 WLV262188:WLY262188 WVR262188:WVU262188 J327724:O327724 JF327724:JI327724 TB327724:TE327724 ACX327724:ADA327724 AMT327724:AMW327724 AWP327724:AWS327724 BGL327724:BGO327724 BQH327724:BQK327724 CAD327724:CAG327724 CJZ327724:CKC327724 CTV327724:CTY327724 DDR327724:DDU327724 DNN327724:DNQ327724 DXJ327724:DXM327724 EHF327724:EHI327724 ERB327724:ERE327724 FAX327724:FBA327724 FKT327724:FKW327724 FUP327724:FUS327724 GEL327724:GEO327724 GOH327724:GOK327724 GYD327724:GYG327724 HHZ327724:HIC327724 HRV327724:HRY327724 IBR327724:IBU327724 ILN327724:ILQ327724 IVJ327724:IVM327724 JFF327724:JFI327724 JPB327724:JPE327724 JYX327724:JZA327724 KIT327724:KIW327724 KSP327724:KSS327724 LCL327724:LCO327724 LMH327724:LMK327724 LWD327724:LWG327724 MFZ327724:MGC327724 MPV327724:MPY327724 MZR327724:MZU327724 NJN327724:NJQ327724 NTJ327724:NTM327724 ODF327724:ODI327724 ONB327724:ONE327724 OWX327724:OXA327724 PGT327724:PGW327724 PQP327724:PQS327724 QAL327724:QAO327724 QKH327724:QKK327724 QUD327724:QUG327724 RDZ327724:REC327724 RNV327724:RNY327724 RXR327724:RXU327724 SHN327724:SHQ327724 SRJ327724:SRM327724 TBF327724:TBI327724 TLB327724:TLE327724 TUX327724:TVA327724 UET327724:UEW327724 UOP327724:UOS327724 UYL327724:UYO327724 VIH327724:VIK327724 VSD327724:VSG327724 WBZ327724:WCC327724 WLV327724:WLY327724 WVR327724:WVU327724 J393260:O393260 JF393260:JI393260 TB393260:TE393260 ACX393260:ADA393260 AMT393260:AMW393260 AWP393260:AWS393260 BGL393260:BGO393260 BQH393260:BQK393260 CAD393260:CAG393260 CJZ393260:CKC393260 CTV393260:CTY393260 DDR393260:DDU393260 DNN393260:DNQ393260 DXJ393260:DXM393260 EHF393260:EHI393260 ERB393260:ERE393260 FAX393260:FBA393260 FKT393260:FKW393260 FUP393260:FUS393260 GEL393260:GEO393260 GOH393260:GOK393260 GYD393260:GYG393260 HHZ393260:HIC393260 HRV393260:HRY393260 IBR393260:IBU393260 ILN393260:ILQ393260 IVJ393260:IVM393260 JFF393260:JFI393260 JPB393260:JPE393260 JYX393260:JZA393260 KIT393260:KIW393260 KSP393260:KSS393260 LCL393260:LCO393260 LMH393260:LMK393260 LWD393260:LWG393260 MFZ393260:MGC393260 MPV393260:MPY393260 MZR393260:MZU393260 NJN393260:NJQ393260 NTJ393260:NTM393260 ODF393260:ODI393260 ONB393260:ONE393260 OWX393260:OXA393260 PGT393260:PGW393260 PQP393260:PQS393260 QAL393260:QAO393260 QKH393260:QKK393260 QUD393260:QUG393260 RDZ393260:REC393260 RNV393260:RNY393260 RXR393260:RXU393260 SHN393260:SHQ393260 SRJ393260:SRM393260 TBF393260:TBI393260 TLB393260:TLE393260 TUX393260:TVA393260 UET393260:UEW393260 UOP393260:UOS393260 UYL393260:UYO393260 VIH393260:VIK393260 VSD393260:VSG393260 WBZ393260:WCC393260 WLV393260:WLY393260 WVR393260:WVU393260 J458796:O458796 JF458796:JI458796 TB458796:TE458796 ACX458796:ADA458796 AMT458796:AMW458796 AWP458796:AWS458796 BGL458796:BGO458796 BQH458796:BQK458796 CAD458796:CAG458796 CJZ458796:CKC458796 CTV458796:CTY458796 DDR458796:DDU458796 DNN458796:DNQ458796 DXJ458796:DXM458796 EHF458796:EHI458796 ERB458796:ERE458796 FAX458796:FBA458796 FKT458796:FKW458796 FUP458796:FUS458796 GEL458796:GEO458796 GOH458796:GOK458796 GYD458796:GYG458796 HHZ458796:HIC458796 HRV458796:HRY458796 IBR458796:IBU458796 ILN458796:ILQ458796 IVJ458796:IVM458796 JFF458796:JFI458796 JPB458796:JPE458796 JYX458796:JZA458796 KIT458796:KIW458796 KSP458796:KSS458796 LCL458796:LCO458796 LMH458796:LMK458796 LWD458796:LWG458796 MFZ458796:MGC458796 MPV458796:MPY458796 MZR458796:MZU458796 NJN458796:NJQ458796 NTJ458796:NTM458796 ODF458796:ODI458796 ONB458796:ONE458796 OWX458796:OXA458796 PGT458796:PGW458796 PQP458796:PQS458796 QAL458796:QAO458796 QKH458796:QKK458796 QUD458796:QUG458796 RDZ458796:REC458796 RNV458796:RNY458796 RXR458796:RXU458796 SHN458796:SHQ458796 SRJ458796:SRM458796 TBF458796:TBI458796 TLB458796:TLE458796 TUX458796:TVA458796 UET458796:UEW458796 UOP458796:UOS458796 UYL458796:UYO458796 VIH458796:VIK458796 VSD458796:VSG458796 WBZ458796:WCC458796 WLV458796:WLY458796 WVR458796:WVU458796 J524332:O524332 JF524332:JI524332 TB524332:TE524332 ACX524332:ADA524332 AMT524332:AMW524332 AWP524332:AWS524332 BGL524332:BGO524332 BQH524332:BQK524332 CAD524332:CAG524332 CJZ524332:CKC524332 CTV524332:CTY524332 DDR524332:DDU524332 DNN524332:DNQ524332 DXJ524332:DXM524332 EHF524332:EHI524332 ERB524332:ERE524332 FAX524332:FBA524332 FKT524332:FKW524332 FUP524332:FUS524332 GEL524332:GEO524332 GOH524332:GOK524332 GYD524332:GYG524332 HHZ524332:HIC524332 HRV524332:HRY524332 IBR524332:IBU524332 ILN524332:ILQ524332 IVJ524332:IVM524332 JFF524332:JFI524332 JPB524332:JPE524332 JYX524332:JZA524332 KIT524332:KIW524332 KSP524332:KSS524332 LCL524332:LCO524332 LMH524332:LMK524332 LWD524332:LWG524332 MFZ524332:MGC524332 MPV524332:MPY524332 MZR524332:MZU524332 NJN524332:NJQ524332 NTJ524332:NTM524332 ODF524332:ODI524332 ONB524332:ONE524332 OWX524332:OXA524332 PGT524332:PGW524332 PQP524332:PQS524332 QAL524332:QAO524332 QKH524332:QKK524332 QUD524332:QUG524332 RDZ524332:REC524332 RNV524332:RNY524332 RXR524332:RXU524332 SHN524332:SHQ524332 SRJ524332:SRM524332 TBF524332:TBI524332 TLB524332:TLE524332 TUX524332:TVA524332 UET524332:UEW524332 UOP524332:UOS524332 UYL524332:UYO524332 VIH524332:VIK524332 VSD524332:VSG524332 WBZ524332:WCC524332 WLV524332:WLY524332 WVR524332:WVU524332 J589868:O589868 JF589868:JI589868 TB589868:TE589868 ACX589868:ADA589868 AMT589868:AMW589868 AWP589868:AWS589868 BGL589868:BGO589868 BQH589868:BQK589868 CAD589868:CAG589868 CJZ589868:CKC589868 CTV589868:CTY589868 DDR589868:DDU589868 DNN589868:DNQ589868 DXJ589868:DXM589868 EHF589868:EHI589868 ERB589868:ERE589868 FAX589868:FBA589868 FKT589868:FKW589868 FUP589868:FUS589868 GEL589868:GEO589868 GOH589868:GOK589868 GYD589868:GYG589868 HHZ589868:HIC589868 HRV589868:HRY589868 IBR589868:IBU589868 ILN589868:ILQ589868 IVJ589868:IVM589868 JFF589868:JFI589868 JPB589868:JPE589868 JYX589868:JZA589868 KIT589868:KIW589868 KSP589868:KSS589868 LCL589868:LCO589868 LMH589868:LMK589868 LWD589868:LWG589868 MFZ589868:MGC589868 MPV589868:MPY589868 MZR589868:MZU589868 NJN589868:NJQ589868 NTJ589868:NTM589868 ODF589868:ODI589868 ONB589868:ONE589868 OWX589868:OXA589868 PGT589868:PGW589868 PQP589868:PQS589868 QAL589868:QAO589868 QKH589868:QKK589868 QUD589868:QUG589868 RDZ589868:REC589868 RNV589868:RNY589868 RXR589868:RXU589868 SHN589868:SHQ589868 SRJ589868:SRM589868 TBF589868:TBI589868 TLB589868:TLE589868 TUX589868:TVA589868 UET589868:UEW589868 UOP589868:UOS589868 UYL589868:UYO589868 VIH589868:VIK589868 VSD589868:VSG589868 WBZ589868:WCC589868 WLV589868:WLY589868 WVR589868:WVU589868 J655404:O655404 JF655404:JI655404 TB655404:TE655404 ACX655404:ADA655404 AMT655404:AMW655404 AWP655404:AWS655404 BGL655404:BGO655404 BQH655404:BQK655404 CAD655404:CAG655404 CJZ655404:CKC655404 CTV655404:CTY655404 DDR655404:DDU655404 DNN655404:DNQ655404 DXJ655404:DXM655404 EHF655404:EHI655404 ERB655404:ERE655404 FAX655404:FBA655404 FKT655404:FKW655404 FUP655404:FUS655404 GEL655404:GEO655404 GOH655404:GOK655404 GYD655404:GYG655404 HHZ655404:HIC655404 HRV655404:HRY655404 IBR655404:IBU655404 ILN655404:ILQ655404 IVJ655404:IVM655404 JFF655404:JFI655404 JPB655404:JPE655404 JYX655404:JZA655404 KIT655404:KIW655404 KSP655404:KSS655404 LCL655404:LCO655404 LMH655404:LMK655404 LWD655404:LWG655404 MFZ655404:MGC655404 MPV655404:MPY655404 MZR655404:MZU655404 NJN655404:NJQ655404 NTJ655404:NTM655404 ODF655404:ODI655404 ONB655404:ONE655404 OWX655404:OXA655404 PGT655404:PGW655404 PQP655404:PQS655404 QAL655404:QAO655404 QKH655404:QKK655404 QUD655404:QUG655404 RDZ655404:REC655404 RNV655404:RNY655404 RXR655404:RXU655404 SHN655404:SHQ655404 SRJ655404:SRM655404 TBF655404:TBI655404 TLB655404:TLE655404 TUX655404:TVA655404 UET655404:UEW655404 UOP655404:UOS655404 UYL655404:UYO655404 VIH655404:VIK655404 VSD655404:VSG655404 WBZ655404:WCC655404 WLV655404:WLY655404 WVR655404:WVU655404 J720940:O720940 JF720940:JI720940 TB720940:TE720940 ACX720940:ADA720940 AMT720940:AMW720940 AWP720940:AWS720940 BGL720940:BGO720940 BQH720940:BQK720940 CAD720940:CAG720940 CJZ720940:CKC720940 CTV720940:CTY720940 DDR720940:DDU720940 DNN720940:DNQ720940 DXJ720940:DXM720940 EHF720940:EHI720940 ERB720940:ERE720940 FAX720940:FBA720940 FKT720940:FKW720940 FUP720940:FUS720940 GEL720940:GEO720940 GOH720940:GOK720940 GYD720940:GYG720940 HHZ720940:HIC720940 HRV720940:HRY720940 IBR720940:IBU720940 ILN720940:ILQ720940 IVJ720940:IVM720940 JFF720940:JFI720940 JPB720940:JPE720940 JYX720940:JZA720940 KIT720940:KIW720940 KSP720940:KSS720940 LCL720940:LCO720940 LMH720940:LMK720940 LWD720940:LWG720940 MFZ720940:MGC720940 MPV720940:MPY720940 MZR720940:MZU720940 NJN720940:NJQ720940 NTJ720940:NTM720940 ODF720940:ODI720940 ONB720940:ONE720940 OWX720940:OXA720940 PGT720940:PGW720940 PQP720940:PQS720940 QAL720940:QAO720940 QKH720940:QKK720940 QUD720940:QUG720940 RDZ720940:REC720940 RNV720940:RNY720940 RXR720940:RXU720940 SHN720940:SHQ720940 SRJ720940:SRM720940 TBF720940:TBI720940 TLB720940:TLE720940 TUX720940:TVA720940 UET720940:UEW720940 UOP720940:UOS720940 UYL720940:UYO720940 VIH720940:VIK720940 VSD720940:VSG720940 WBZ720940:WCC720940 WLV720940:WLY720940 WVR720940:WVU720940 J786476:O786476 JF786476:JI786476 TB786476:TE786476 ACX786476:ADA786476 AMT786476:AMW786476 AWP786476:AWS786476 BGL786476:BGO786476 BQH786476:BQK786476 CAD786476:CAG786476 CJZ786476:CKC786476 CTV786476:CTY786476 DDR786476:DDU786476 DNN786476:DNQ786476 DXJ786476:DXM786476 EHF786476:EHI786476 ERB786476:ERE786476 FAX786476:FBA786476 FKT786476:FKW786476 FUP786476:FUS786476 GEL786476:GEO786476 GOH786476:GOK786476 GYD786476:GYG786476 HHZ786476:HIC786476 HRV786476:HRY786476 IBR786476:IBU786476 ILN786476:ILQ786476 IVJ786476:IVM786476 JFF786476:JFI786476 JPB786476:JPE786476 JYX786476:JZA786476 KIT786476:KIW786476 KSP786476:KSS786476 LCL786476:LCO786476 LMH786476:LMK786476 LWD786476:LWG786476 MFZ786476:MGC786476 MPV786476:MPY786476 MZR786476:MZU786476 NJN786476:NJQ786476 NTJ786476:NTM786476 ODF786476:ODI786476 ONB786476:ONE786476 OWX786476:OXA786476 PGT786476:PGW786476 PQP786476:PQS786476 QAL786476:QAO786476 QKH786476:QKK786476 QUD786476:QUG786476 RDZ786476:REC786476 RNV786476:RNY786476 RXR786476:RXU786476 SHN786476:SHQ786476 SRJ786476:SRM786476 TBF786476:TBI786476 TLB786476:TLE786476 TUX786476:TVA786476 UET786476:UEW786476 UOP786476:UOS786476 UYL786476:UYO786476 VIH786476:VIK786476 VSD786476:VSG786476 WBZ786476:WCC786476 WLV786476:WLY786476 WVR786476:WVU786476 J852012:O852012 JF852012:JI852012 TB852012:TE852012 ACX852012:ADA852012 AMT852012:AMW852012 AWP852012:AWS852012 BGL852012:BGO852012 BQH852012:BQK852012 CAD852012:CAG852012 CJZ852012:CKC852012 CTV852012:CTY852012 DDR852012:DDU852012 DNN852012:DNQ852012 DXJ852012:DXM852012 EHF852012:EHI852012 ERB852012:ERE852012 FAX852012:FBA852012 FKT852012:FKW852012 FUP852012:FUS852012 GEL852012:GEO852012 GOH852012:GOK852012 GYD852012:GYG852012 HHZ852012:HIC852012 HRV852012:HRY852012 IBR852012:IBU852012 ILN852012:ILQ852012 IVJ852012:IVM852012 JFF852012:JFI852012 JPB852012:JPE852012 JYX852012:JZA852012 KIT852012:KIW852012 KSP852012:KSS852012 LCL852012:LCO852012 LMH852012:LMK852012 LWD852012:LWG852012 MFZ852012:MGC852012 MPV852012:MPY852012 MZR852012:MZU852012 NJN852012:NJQ852012 NTJ852012:NTM852012 ODF852012:ODI852012 ONB852012:ONE852012 OWX852012:OXA852012 PGT852012:PGW852012 PQP852012:PQS852012 QAL852012:QAO852012 QKH852012:QKK852012 QUD852012:QUG852012 RDZ852012:REC852012 RNV852012:RNY852012 RXR852012:RXU852012 SHN852012:SHQ852012 SRJ852012:SRM852012 TBF852012:TBI852012 TLB852012:TLE852012 TUX852012:TVA852012 UET852012:UEW852012 UOP852012:UOS852012 UYL852012:UYO852012 VIH852012:VIK852012 VSD852012:VSG852012 WBZ852012:WCC852012 WLV852012:WLY852012 WVR852012:WVU852012 J917548:O917548 JF917548:JI917548 TB917548:TE917548 ACX917548:ADA917548 AMT917548:AMW917548 AWP917548:AWS917548 BGL917548:BGO917548 BQH917548:BQK917548 CAD917548:CAG917548 CJZ917548:CKC917548 CTV917548:CTY917548 DDR917548:DDU917548 DNN917548:DNQ917548 DXJ917548:DXM917548 EHF917548:EHI917548 ERB917548:ERE917548 FAX917548:FBA917548 FKT917548:FKW917548 FUP917548:FUS917548 GEL917548:GEO917548 GOH917548:GOK917548 GYD917548:GYG917548 HHZ917548:HIC917548 HRV917548:HRY917548 IBR917548:IBU917548 ILN917548:ILQ917548 IVJ917548:IVM917548 JFF917548:JFI917548 JPB917548:JPE917548 JYX917548:JZA917548 KIT917548:KIW917548 KSP917548:KSS917548 LCL917548:LCO917548 LMH917548:LMK917548 LWD917548:LWG917548 MFZ917548:MGC917548 MPV917548:MPY917548 MZR917548:MZU917548 NJN917548:NJQ917548 NTJ917548:NTM917548 ODF917548:ODI917548 ONB917548:ONE917548 OWX917548:OXA917548 PGT917548:PGW917548 PQP917548:PQS917548 QAL917548:QAO917548 QKH917548:QKK917548 QUD917548:QUG917548 RDZ917548:REC917548 RNV917548:RNY917548 RXR917548:RXU917548 SHN917548:SHQ917548 SRJ917548:SRM917548 TBF917548:TBI917548 TLB917548:TLE917548 TUX917548:TVA917548 UET917548:UEW917548 UOP917548:UOS917548 UYL917548:UYO917548 VIH917548:VIK917548 VSD917548:VSG917548 WBZ917548:WCC917548 WLV917548:WLY917548 WVR917548:WVU917548 J983084:O983084 JF983084:JI983084 TB983084:TE983084 ACX983084:ADA983084 AMT983084:AMW983084 AWP983084:AWS983084 BGL983084:BGO983084 BQH983084:BQK983084 CAD983084:CAG983084 CJZ983084:CKC983084 CTV983084:CTY983084 DDR983084:DDU983084 DNN983084:DNQ983084 DXJ983084:DXM983084 EHF983084:EHI983084 ERB983084:ERE983084 FAX983084:FBA983084 FKT983084:FKW983084 FUP983084:FUS983084 GEL983084:GEO983084 GOH983084:GOK983084 GYD983084:GYG983084 HHZ983084:HIC983084 HRV983084:HRY983084 IBR983084:IBU983084 ILN983084:ILQ983084 IVJ983084:IVM983084 JFF983084:JFI983084 JPB983084:JPE983084 JYX983084:JZA983084 KIT983084:KIW983084 KSP983084:KSS983084 LCL983084:LCO983084 LMH983084:LMK983084 LWD983084:LWG983084 MFZ983084:MGC983084 MPV983084:MPY983084 MZR983084:MZU983084 NJN983084:NJQ983084 NTJ983084:NTM983084 ODF983084:ODI983084 ONB983084:ONE983084 OWX983084:OXA983084 PGT983084:PGW983084 PQP983084:PQS983084 QAL983084:QAO983084 QKH983084:QKK983084 QUD983084:QUG983084 RDZ983084:REC983084 RNV983084:RNY983084 RXR983084:RXU983084 SHN983084:SHQ983084 SRJ983084:SRM983084 TBF983084:TBI983084 TLB983084:TLE983084 TUX983084:TVA983084 UET983084:UEW983084 UOP983084:UOS983084 UYL983084:UYO983084 VIH983084:VIK983084 VSD983084:VSG983084 JF65554:JI65554 J65554:O65554 TB65554:TE65554 ACX65554:ADA65554 AMT65554:AMW65554 AWP65554:AWS65554 BGL65554:BGO65554 BQH65554:BQK65554 CAD65554:CAG65554 CJZ65554:CKC65554 CTV65554:CTY65554 DDR65554:DDU65554 DNN65554:DNQ65554 DXJ65554:DXM65554 EHF65554:EHI65554 ERB65554:ERE65554 FAX65554:FBA65554 FKT65554:FKW65554 FUP65554:FUS65554 GEL65554:GEO65554 GOH65554:GOK65554 GYD65554:GYG65554 HHZ65554:HIC65554 HRV65554:HRY65554 IBR65554:IBU65554 ILN65554:ILQ65554 IVJ65554:IVM65554 JFF65554:JFI65554 JPB65554:JPE65554 JYX65554:JZA65554 KIT65554:KIW65554 KSP65554:KSS65554 LCL65554:LCO65554 LMH65554:LMK65554 LWD65554:LWG65554 MFZ65554:MGC65554 MPV65554:MPY65554 MZR65554:MZU65554 NJN65554:NJQ65554 NTJ65554:NTM65554 ODF65554:ODI65554 ONB65554:ONE65554 OWX65554:OXA65554 PGT65554:PGW65554 PQP65554:PQS65554 QAL65554:QAO65554 QKH65554:QKK65554 QUD65554:QUG65554 RDZ65554:REC65554 RNV65554:RNY65554 RXR65554:RXU65554 SHN65554:SHQ65554 SRJ65554:SRM65554 TBF65554:TBI65554 TLB65554:TLE65554 TUX65554:TVA65554 UET65554:UEW65554 UOP65554:UOS65554 UYL65554:UYO65554 VIH65554:VIK65554 VSD65554:VSG65554 WBZ65554:WCC65554 WLV65554:WLY65554 WVR65554:WVU65554 J131090:O131090 JF131090:JI131090 TB131090:TE131090 ACX131090:ADA131090 AMT131090:AMW131090 AWP131090:AWS131090 BGL131090:BGO131090 BQH131090:BQK131090 CAD131090:CAG131090 CJZ131090:CKC131090 CTV131090:CTY131090 DDR131090:DDU131090 DNN131090:DNQ131090 DXJ131090:DXM131090 EHF131090:EHI131090 ERB131090:ERE131090 FAX131090:FBA131090 FKT131090:FKW131090 FUP131090:FUS131090 GEL131090:GEO131090 GOH131090:GOK131090 GYD131090:GYG131090 HHZ131090:HIC131090 HRV131090:HRY131090 IBR131090:IBU131090 ILN131090:ILQ131090 IVJ131090:IVM131090 JFF131090:JFI131090 JPB131090:JPE131090 JYX131090:JZA131090 KIT131090:KIW131090 KSP131090:KSS131090 LCL131090:LCO131090 LMH131090:LMK131090 LWD131090:LWG131090 MFZ131090:MGC131090 MPV131090:MPY131090 MZR131090:MZU131090 NJN131090:NJQ131090 NTJ131090:NTM131090 ODF131090:ODI131090 ONB131090:ONE131090 OWX131090:OXA131090 PGT131090:PGW131090 PQP131090:PQS131090 QAL131090:QAO131090 QKH131090:QKK131090 QUD131090:QUG131090 RDZ131090:REC131090 RNV131090:RNY131090 RXR131090:RXU131090 SHN131090:SHQ131090 SRJ131090:SRM131090 TBF131090:TBI131090 TLB131090:TLE131090 TUX131090:TVA131090 UET131090:UEW131090 UOP131090:UOS131090 UYL131090:UYO131090 VIH131090:VIK131090 VSD131090:VSG131090 WBZ131090:WCC131090 WLV131090:WLY131090 WVR131090:WVU131090 J196626:O196626 JF196626:JI196626 TB196626:TE196626 ACX196626:ADA196626 AMT196626:AMW196626 AWP196626:AWS196626 BGL196626:BGO196626 BQH196626:BQK196626 CAD196626:CAG196626 CJZ196626:CKC196626 CTV196626:CTY196626 DDR196626:DDU196626 DNN196626:DNQ196626 DXJ196626:DXM196626 EHF196626:EHI196626 ERB196626:ERE196626 FAX196626:FBA196626 FKT196626:FKW196626 FUP196626:FUS196626 GEL196626:GEO196626 GOH196626:GOK196626 GYD196626:GYG196626 HHZ196626:HIC196626 HRV196626:HRY196626 IBR196626:IBU196626 ILN196626:ILQ196626 IVJ196626:IVM196626 JFF196626:JFI196626 JPB196626:JPE196626 JYX196626:JZA196626 KIT196626:KIW196626 KSP196626:KSS196626 LCL196626:LCO196626 LMH196626:LMK196626 LWD196626:LWG196626 MFZ196626:MGC196626 MPV196626:MPY196626 MZR196626:MZU196626 NJN196626:NJQ196626 NTJ196626:NTM196626 ODF196626:ODI196626 ONB196626:ONE196626 OWX196626:OXA196626 PGT196626:PGW196626 PQP196626:PQS196626 QAL196626:QAO196626 QKH196626:QKK196626 QUD196626:QUG196626 RDZ196626:REC196626 RNV196626:RNY196626 RXR196626:RXU196626 SHN196626:SHQ196626 SRJ196626:SRM196626 TBF196626:TBI196626 TLB196626:TLE196626 TUX196626:TVA196626 UET196626:UEW196626 UOP196626:UOS196626 UYL196626:UYO196626 VIH196626:VIK196626 VSD196626:VSG196626 WBZ196626:WCC196626 WLV196626:WLY196626 WVR196626:WVU196626 J262162:O262162 JF262162:JI262162 TB262162:TE262162 ACX262162:ADA262162 AMT262162:AMW262162 AWP262162:AWS262162 BGL262162:BGO262162 BQH262162:BQK262162 CAD262162:CAG262162 CJZ262162:CKC262162 CTV262162:CTY262162 DDR262162:DDU262162 DNN262162:DNQ262162 DXJ262162:DXM262162 EHF262162:EHI262162 ERB262162:ERE262162 FAX262162:FBA262162 FKT262162:FKW262162 FUP262162:FUS262162 GEL262162:GEO262162 GOH262162:GOK262162 GYD262162:GYG262162 HHZ262162:HIC262162 HRV262162:HRY262162 IBR262162:IBU262162 ILN262162:ILQ262162 IVJ262162:IVM262162 JFF262162:JFI262162 JPB262162:JPE262162 JYX262162:JZA262162 KIT262162:KIW262162 KSP262162:KSS262162 LCL262162:LCO262162 LMH262162:LMK262162 LWD262162:LWG262162 MFZ262162:MGC262162 MPV262162:MPY262162 MZR262162:MZU262162 NJN262162:NJQ262162 NTJ262162:NTM262162 ODF262162:ODI262162 ONB262162:ONE262162 OWX262162:OXA262162 PGT262162:PGW262162 PQP262162:PQS262162 QAL262162:QAO262162 QKH262162:QKK262162 QUD262162:QUG262162 RDZ262162:REC262162 RNV262162:RNY262162 RXR262162:RXU262162 SHN262162:SHQ262162 SRJ262162:SRM262162 TBF262162:TBI262162 TLB262162:TLE262162 TUX262162:TVA262162 UET262162:UEW262162 UOP262162:UOS262162 UYL262162:UYO262162 VIH262162:VIK262162 VSD262162:VSG262162 WBZ262162:WCC262162 WLV262162:WLY262162 WVR262162:WVU262162 J327698:O327698 JF327698:JI327698 TB327698:TE327698 ACX327698:ADA327698 AMT327698:AMW327698 AWP327698:AWS327698 BGL327698:BGO327698 BQH327698:BQK327698 CAD327698:CAG327698 CJZ327698:CKC327698 CTV327698:CTY327698 DDR327698:DDU327698 DNN327698:DNQ327698 DXJ327698:DXM327698 EHF327698:EHI327698 ERB327698:ERE327698 FAX327698:FBA327698 FKT327698:FKW327698 FUP327698:FUS327698 GEL327698:GEO327698 GOH327698:GOK327698 GYD327698:GYG327698 HHZ327698:HIC327698 HRV327698:HRY327698 IBR327698:IBU327698 ILN327698:ILQ327698 IVJ327698:IVM327698 JFF327698:JFI327698 JPB327698:JPE327698 JYX327698:JZA327698 KIT327698:KIW327698 KSP327698:KSS327698 LCL327698:LCO327698 LMH327698:LMK327698 LWD327698:LWG327698 MFZ327698:MGC327698 MPV327698:MPY327698 MZR327698:MZU327698 NJN327698:NJQ327698 NTJ327698:NTM327698 ODF327698:ODI327698 ONB327698:ONE327698 OWX327698:OXA327698 PGT327698:PGW327698 PQP327698:PQS327698 QAL327698:QAO327698 QKH327698:QKK327698 QUD327698:QUG327698 RDZ327698:REC327698 RNV327698:RNY327698 RXR327698:RXU327698 SHN327698:SHQ327698 SRJ327698:SRM327698 TBF327698:TBI327698 TLB327698:TLE327698 TUX327698:TVA327698 UET327698:UEW327698 UOP327698:UOS327698 UYL327698:UYO327698 VIH327698:VIK327698 VSD327698:VSG327698 WBZ327698:WCC327698 WLV327698:WLY327698 WVR327698:WVU327698 J393234:O393234 JF393234:JI393234 TB393234:TE393234 ACX393234:ADA393234 AMT393234:AMW393234 AWP393234:AWS393234 BGL393234:BGO393234 BQH393234:BQK393234 CAD393234:CAG393234 CJZ393234:CKC393234 CTV393234:CTY393234 DDR393234:DDU393234 DNN393234:DNQ393234 DXJ393234:DXM393234 EHF393234:EHI393234 ERB393234:ERE393234 FAX393234:FBA393234 FKT393234:FKW393234 FUP393234:FUS393234 GEL393234:GEO393234 GOH393234:GOK393234 GYD393234:GYG393234 HHZ393234:HIC393234 HRV393234:HRY393234 IBR393234:IBU393234 ILN393234:ILQ393234 IVJ393234:IVM393234 JFF393234:JFI393234 JPB393234:JPE393234 JYX393234:JZA393234 KIT393234:KIW393234 KSP393234:KSS393234 LCL393234:LCO393234 LMH393234:LMK393234 LWD393234:LWG393234 MFZ393234:MGC393234 MPV393234:MPY393234 MZR393234:MZU393234 NJN393234:NJQ393234 NTJ393234:NTM393234 ODF393234:ODI393234 ONB393234:ONE393234 OWX393234:OXA393234 PGT393234:PGW393234 PQP393234:PQS393234 QAL393234:QAO393234 QKH393234:QKK393234 QUD393234:QUG393234 RDZ393234:REC393234 RNV393234:RNY393234 RXR393234:RXU393234 SHN393234:SHQ393234 SRJ393234:SRM393234 TBF393234:TBI393234 TLB393234:TLE393234 TUX393234:TVA393234 UET393234:UEW393234 UOP393234:UOS393234 UYL393234:UYO393234 VIH393234:VIK393234 VSD393234:VSG393234 WBZ393234:WCC393234 WLV393234:WLY393234 WVR393234:WVU393234 J458770:O458770 JF458770:JI458770 TB458770:TE458770 ACX458770:ADA458770 AMT458770:AMW458770 AWP458770:AWS458770 BGL458770:BGO458770 BQH458770:BQK458770 CAD458770:CAG458770 CJZ458770:CKC458770 CTV458770:CTY458770 DDR458770:DDU458770 DNN458770:DNQ458770 DXJ458770:DXM458770 EHF458770:EHI458770 ERB458770:ERE458770 FAX458770:FBA458770 FKT458770:FKW458770 FUP458770:FUS458770 GEL458770:GEO458770 GOH458770:GOK458770 GYD458770:GYG458770 HHZ458770:HIC458770 HRV458770:HRY458770 IBR458770:IBU458770 ILN458770:ILQ458770 IVJ458770:IVM458770 JFF458770:JFI458770 JPB458770:JPE458770 JYX458770:JZA458770 KIT458770:KIW458770 KSP458770:KSS458770 LCL458770:LCO458770 LMH458770:LMK458770 LWD458770:LWG458770 MFZ458770:MGC458770 MPV458770:MPY458770 MZR458770:MZU458770 NJN458770:NJQ458770 NTJ458770:NTM458770 ODF458770:ODI458770 ONB458770:ONE458770 OWX458770:OXA458770 PGT458770:PGW458770 PQP458770:PQS458770 QAL458770:QAO458770 QKH458770:QKK458770 QUD458770:QUG458770 RDZ458770:REC458770 RNV458770:RNY458770 RXR458770:RXU458770 SHN458770:SHQ458770 SRJ458770:SRM458770 TBF458770:TBI458770 TLB458770:TLE458770 TUX458770:TVA458770 UET458770:UEW458770 UOP458770:UOS458770 UYL458770:UYO458770 VIH458770:VIK458770 VSD458770:VSG458770 WBZ458770:WCC458770 WLV458770:WLY458770 WVR458770:WVU458770 J524306:O524306 JF524306:JI524306 TB524306:TE524306 ACX524306:ADA524306 AMT524306:AMW524306 AWP524306:AWS524306 BGL524306:BGO524306 BQH524306:BQK524306 CAD524306:CAG524306 CJZ524306:CKC524306 CTV524306:CTY524306 DDR524306:DDU524306 DNN524306:DNQ524306 DXJ524306:DXM524306 EHF524306:EHI524306 ERB524306:ERE524306 FAX524306:FBA524306 FKT524306:FKW524306 FUP524306:FUS524306 GEL524306:GEO524306 GOH524306:GOK524306 GYD524306:GYG524306 HHZ524306:HIC524306 HRV524306:HRY524306 IBR524306:IBU524306 ILN524306:ILQ524306 IVJ524306:IVM524306 JFF524306:JFI524306 JPB524306:JPE524306 JYX524306:JZA524306 KIT524306:KIW524306 KSP524306:KSS524306 LCL524306:LCO524306 LMH524306:LMK524306 LWD524306:LWG524306 MFZ524306:MGC524306 MPV524306:MPY524306 MZR524306:MZU524306 NJN524306:NJQ524306 NTJ524306:NTM524306 ODF524306:ODI524306 ONB524306:ONE524306 OWX524306:OXA524306 PGT524306:PGW524306 PQP524306:PQS524306 QAL524306:QAO524306 QKH524306:QKK524306 QUD524306:QUG524306 RDZ524306:REC524306 RNV524306:RNY524306 RXR524306:RXU524306 SHN524306:SHQ524306 SRJ524306:SRM524306 TBF524306:TBI524306 TLB524306:TLE524306 TUX524306:TVA524306 UET524306:UEW524306 UOP524306:UOS524306 UYL524306:UYO524306 VIH524306:VIK524306 VSD524306:VSG524306 WBZ524306:WCC524306 WLV524306:WLY524306 WVR524306:WVU524306 J589842:O589842 JF589842:JI589842 TB589842:TE589842 ACX589842:ADA589842 AMT589842:AMW589842 AWP589842:AWS589842 BGL589842:BGO589842 BQH589842:BQK589842 CAD589842:CAG589842 CJZ589842:CKC589842 CTV589842:CTY589842 DDR589842:DDU589842 DNN589842:DNQ589842 DXJ589842:DXM589842 EHF589842:EHI589842 ERB589842:ERE589842 FAX589842:FBA589842 FKT589842:FKW589842 FUP589842:FUS589842 GEL589842:GEO589842 GOH589842:GOK589842 GYD589842:GYG589842 HHZ589842:HIC589842 HRV589842:HRY589842 IBR589842:IBU589842 ILN589842:ILQ589842 IVJ589842:IVM589842 JFF589842:JFI589842 JPB589842:JPE589842 JYX589842:JZA589842 KIT589842:KIW589842 KSP589842:KSS589842 LCL589842:LCO589842 LMH589842:LMK589842 LWD589842:LWG589842 MFZ589842:MGC589842 MPV589842:MPY589842 MZR589842:MZU589842 NJN589842:NJQ589842 NTJ589842:NTM589842 ODF589842:ODI589842 ONB589842:ONE589842 OWX589842:OXA589842 PGT589842:PGW589842 PQP589842:PQS589842 QAL589842:QAO589842 QKH589842:QKK589842 QUD589842:QUG589842 RDZ589842:REC589842 RNV589842:RNY589842 RXR589842:RXU589842 SHN589842:SHQ589842 SRJ589842:SRM589842 TBF589842:TBI589842 TLB589842:TLE589842 TUX589842:TVA589842 UET589842:UEW589842 UOP589842:UOS589842 UYL589842:UYO589842 VIH589842:VIK589842 VSD589842:VSG589842 WBZ589842:WCC589842 WLV589842:WLY589842 WVR589842:WVU589842 J655378:O655378 JF655378:JI655378 TB655378:TE655378 ACX655378:ADA655378 AMT655378:AMW655378 AWP655378:AWS655378 BGL655378:BGO655378 BQH655378:BQK655378 CAD655378:CAG655378 CJZ655378:CKC655378 CTV655378:CTY655378 DDR655378:DDU655378 DNN655378:DNQ655378 DXJ655378:DXM655378 EHF655378:EHI655378 ERB655378:ERE655378 FAX655378:FBA655378 FKT655378:FKW655378 FUP655378:FUS655378 GEL655378:GEO655378 GOH655378:GOK655378 GYD655378:GYG655378 HHZ655378:HIC655378 HRV655378:HRY655378 IBR655378:IBU655378 ILN655378:ILQ655378 IVJ655378:IVM655378 JFF655378:JFI655378 JPB655378:JPE655378 JYX655378:JZA655378 KIT655378:KIW655378 KSP655378:KSS655378 LCL655378:LCO655378 LMH655378:LMK655378 LWD655378:LWG655378 MFZ655378:MGC655378 MPV655378:MPY655378 MZR655378:MZU655378 NJN655378:NJQ655378 NTJ655378:NTM655378 ODF655378:ODI655378 ONB655378:ONE655378 OWX655378:OXA655378 PGT655378:PGW655378 PQP655378:PQS655378 QAL655378:QAO655378 QKH655378:QKK655378 QUD655378:QUG655378 RDZ655378:REC655378 RNV655378:RNY655378 RXR655378:RXU655378 SHN655378:SHQ655378 SRJ655378:SRM655378 TBF655378:TBI655378 TLB655378:TLE655378 TUX655378:TVA655378 UET655378:UEW655378 UOP655378:UOS655378 UYL655378:UYO655378 VIH655378:VIK655378 VSD655378:VSG655378 WBZ655378:WCC655378 WLV655378:WLY655378 WVR655378:WVU655378 J720914:O720914 JF720914:JI720914 TB720914:TE720914 ACX720914:ADA720914 AMT720914:AMW720914 AWP720914:AWS720914 BGL720914:BGO720914 BQH720914:BQK720914 CAD720914:CAG720914 CJZ720914:CKC720914 CTV720914:CTY720914 DDR720914:DDU720914 DNN720914:DNQ720914 DXJ720914:DXM720914 EHF720914:EHI720914 ERB720914:ERE720914 FAX720914:FBA720914 FKT720914:FKW720914 FUP720914:FUS720914 GEL720914:GEO720914 GOH720914:GOK720914 GYD720914:GYG720914 HHZ720914:HIC720914 HRV720914:HRY720914 IBR720914:IBU720914 ILN720914:ILQ720914 IVJ720914:IVM720914 JFF720914:JFI720914 JPB720914:JPE720914 JYX720914:JZA720914 KIT720914:KIW720914 KSP720914:KSS720914 LCL720914:LCO720914 LMH720914:LMK720914 LWD720914:LWG720914 MFZ720914:MGC720914 MPV720914:MPY720914 MZR720914:MZU720914 NJN720914:NJQ720914 NTJ720914:NTM720914 ODF720914:ODI720914 ONB720914:ONE720914 OWX720914:OXA720914 PGT720914:PGW720914 PQP720914:PQS720914 QAL720914:QAO720914 QKH720914:QKK720914 QUD720914:QUG720914 RDZ720914:REC720914 RNV720914:RNY720914 RXR720914:RXU720914 SHN720914:SHQ720914 SRJ720914:SRM720914 TBF720914:TBI720914 TLB720914:TLE720914 TUX720914:TVA720914 UET720914:UEW720914 UOP720914:UOS720914 UYL720914:UYO720914 VIH720914:VIK720914 VSD720914:VSG720914 WBZ720914:WCC720914 WLV720914:WLY720914 WVR720914:WVU720914 J786450:O786450 JF786450:JI786450 TB786450:TE786450 ACX786450:ADA786450 AMT786450:AMW786450 AWP786450:AWS786450 BGL786450:BGO786450 BQH786450:BQK786450 CAD786450:CAG786450 CJZ786450:CKC786450 CTV786450:CTY786450 DDR786450:DDU786450 DNN786450:DNQ786450 DXJ786450:DXM786450 EHF786450:EHI786450 ERB786450:ERE786450 FAX786450:FBA786450 FKT786450:FKW786450 FUP786450:FUS786450 GEL786450:GEO786450 GOH786450:GOK786450 GYD786450:GYG786450 HHZ786450:HIC786450 HRV786450:HRY786450 IBR786450:IBU786450 ILN786450:ILQ786450 IVJ786450:IVM786450 JFF786450:JFI786450 JPB786450:JPE786450 JYX786450:JZA786450 KIT786450:KIW786450 KSP786450:KSS786450 LCL786450:LCO786450 LMH786450:LMK786450 LWD786450:LWG786450 MFZ786450:MGC786450 MPV786450:MPY786450 MZR786450:MZU786450 NJN786450:NJQ786450 NTJ786450:NTM786450 ODF786450:ODI786450 ONB786450:ONE786450 OWX786450:OXA786450 PGT786450:PGW786450 PQP786450:PQS786450 QAL786450:QAO786450 QKH786450:QKK786450 QUD786450:QUG786450 RDZ786450:REC786450 RNV786450:RNY786450 RXR786450:RXU786450 SHN786450:SHQ786450 SRJ786450:SRM786450 TBF786450:TBI786450 TLB786450:TLE786450 TUX786450:TVA786450 UET786450:UEW786450 UOP786450:UOS786450 UYL786450:UYO786450 VIH786450:VIK786450 VSD786450:VSG786450 WBZ786450:WCC786450 WLV786450:WLY786450 WVR786450:WVU786450 J851986:O851986 JF851986:JI851986 TB851986:TE851986 ACX851986:ADA851986 AMT851986:AMW851986 AWP851986:AWS851986 BGL851986:BGO851986 BQH851986:BQK851986 CAD851986:CAG851986 CJZ851986:CKC851986 CTV851986:CTY851986 DDR851986:DDU851986 DNN851986:DNQ851986 DXJ851986:DXM851986 EHF851986:EHI851986 ERB851986:ERE851986 FAX851986:FBA851986 FKT851986:FKW851986 FUP851986:FUS851986 GEL851986:GEO851986 GOH851986:GOK851986 GYD851986:GYG851986 HHZ851986:HIC851986 HRV851986:HRY851986 IBR851986:IBU851986 ILN851986:ILQ851986 IVJ851986:IVM851986 JFF851986:JFI851986 JPB851986:JPE851986 JYX851986:JZA851986 KIT851986:KIW851986 KSP851986:KSS851986 LCL851986:LCO851986 LMH851986:LMK851986 LWD851986:LWG851986 MFZ851986:MGC851986 MPV851986:MPY851986 MZR851986:MZU851986 NJN851986:NJQ851986 NTJ851986:NTM851986 ODF851986:ODI851986 ONB851986:ONE851986 OWX851986:OXA851986 PGT851986:PGW851986 PQP851986:PQS851986 QAL851986:QAO851986 QKH851986:QKK851986 QUD851986:QUG851986 RDZ851986:REC851986 RNV851986:RNY851986 RXR851986:RXU851986 SHN851986:SHQ851986 SRJ851986:SRM851986 TBF851986:TBI851986 TLB851986:TLE851986 TUX851986:TVA851986 UET851986:UEW851986 UOP851986:UOS851986 UYL851986:UYO851986 VIH851986:VIK851986 VSD851986:VSG851986 WBZ851986:WCC851986 WLV851986:WLY851986 WVR851986:WVU851986 J917522:O917522 JF917522:JI917522 TB917522:TE917522 ACX917522:ADA917522 AMT917522:AMW917522 AWP917522:AWS917522 BGL917522:BGO917522 BQH917522:BQK917522 CAD917522:CAG917522 CJZ917522:CKC917522 CTV917522:CTY917522 DDR917522:DDU917522 DNN917522:DNQ917522 DXJ917522:DXM917522 EHF917522:EHI917522 ERB917522:ERE917522 FAX917522:FBA917522 FKT917522:FKW917522 FUP917522:FUS917522 GEL917522:GEO917522 GOH917522:GOK917522 GYD917522:GYG917522 HHZ917522:HIC917522 HRV917522:HRY917522 IBR917522:IBU917522 ILN917522:ILQ917522 IVJ917522:IVM917522 JFF917522:JFI917522 JPB917522:JPE917522 JYX917522:JZA917522 KIT917522:KIW917522 KSP917522:KSS917522 LCL917522:LCO917522 LMH917522:LMK917522 LWD917522:LWG917522 MFZ917522:MGC917522 MPV917522:MPY917522 MZR917522:MZU917522 NJN917522:NJQ917522 NTJ917522:NTM917522 ODF917522:ODI917522 ONB917522:ONE917522 OWX917522:OXA917522 PGT917522:PGW917522 PQP917522:PQS917522 QAL917522:QAO917522 QKH917522:QKK917522 QUD917522:QUG917522 RDZ917522:REC917522 RNV917522:RNY917522 RXR917522:RXU917522 SHN917522:SHQ917522 SRJ917522:SRM917522 TBF917522:TBI917522 TLB917522:TLE917522 TUX917522:TVA917522 UET917522:UEW917522 UOP917522:UOS917522 UYL917522:UYO917522 VIH917522:VIK917522 VSD917522:VSG917522 WBZ917522:WCC917522 WLV917522:WLY917522 WVR917522:WVU917522 J983058:O983058 JF983058:JI983058 TB983058:TE983058 ACX983058:ADA983058 AMT983058:AMW983058 AWP983058:AWS983058 BGL983058:BGO983058 BQH983058:BQK983058 CAD983058:CAG983058 CJZ983058:CKC983058 CTV983058:CTY983058 DDR983058:DDU983058 DNN983058:DNQ983058 DXJ983058:DXM983058 EHF983058:EHI983058 ERB983058:ERE983058 FAX983058:FBA983058 FKT983058:FKW983058 FUP983058:FUS983058 GEL983058:GEO983058 GOH983058:GOK983058 GYD983058:GYG983058 HHZ983058:HIC983058 HRV983058:HRY983058 IBR983058:IBU983058 ILN983058:ILQ983058 IVJ983058:IVM983058 JFF983058:JFI983058 JPB983058:JPE983058 JYX983058:JZA983058 KIT983058:KIW983058 KSP983058:KSS983058 LCL983058:LCO983058 LMH983058:LMK983058 LWD983058:LWG983058 MFZ983058:MGC983058 MPV983058:MPY983058 MZR983058:MZU983058 NJN983058:NJQ983058 NTJ983058:NTM983058 ODF983058:ODI983058 ONB983058:ONE983058 OWX983058:OXA983058 PGT983058:PGW983058 PQP983058:PQS983058 QAL983058:QAO983058 QKH983058:QKK983058 QUD983058:QUG983058 RDZ983058:REC983058 RNV983058:RNY983058 RXR983058:RXU983058 SHN983058:SHQ983058 SRJ983058:SRM983058 TBF983058:TBI983058 TLB983058:TLE983058 TUX983058:TVA983058 UET983058:UEW983058 UOP983058:UOS983058 UYL983058:UYO983058 VIH983058:VIK983058 VSD983058:VSG983058 WBZ983058:WCC983058 WLV983058:WLY983058 WVR983058:WVU983058 JA23:JD23 SW23:SZ23 ACS23:ACV23 AMO23:AMR23 AWK23:AWN23 BGG23:BGJ23 BQC23:BQF23 BZY23:CAB23 CJU23:CJX23 CTQ23:CTT23 DDM23:DDP23 DNI23:DNL23 DXE23:DXH23 EHA23:EHD23 EQW23:EQZ23 FAS23:FAV23 FKO23:FKR23 FUK23:FUN23 GEG23:GEJ23 GOC23:GOF23 GXY23:GYB23 HHU23:HHX23 HRQ23:HRT23 IBM23:IBP23 ILI23:ILL23 IVE23:IVH23 JFA23:JFD23 JOW23:JOZ23 JYS23:JYV23 KIO23:KIR23 KSK23:KSN23 LCG23:LCJ23 LMC23:LMF23 LVY23:LWB23 MFU23:MFX23 MPQ23:MPT23 MZM23:MZP23 NJI23:NJL23 NTE23:NTH23 ODA23:ODD23 OMW23:OMZ23 OWS23:OWV23 PGO23:PGR23 PQK23:PQN23 QAG23:QAJ23 QKC23:QKF23 QTY23:QUB23 RDU23:RDX23 RNQ23:RNT23 RXM23:RXP23 SHI23:SHL23 SRE23:SRH23 TBA23:TBD23 TKW23:TKZ23 TUS23:TUV23 UEO23:UER23 UOK23:UON23 UYG23:UYJ23 VIC23:VIF23 VRY23:VSB23 WBU23:WBX23 WLQ23:WLT23 WVM23:WVP23">
      <formula1>#REF!</formula1>
    </dataValidation>
    <dataValidation type="list" allowBlank="1" showInputMessage="1" showErrorMessage="1" sqref="WVQ983084 IZ23 SV23 ACR23 AMN23 AWJ23 BGF23 BQB23 BZX23 CJT23 CTP23 DDL23 DNH23 DXD23 EGZ23 EQV23 FAR23 FKN23 FUJ23 GEF23 GOB23 GXX23 HHT23 HRP23 IBL23 ILH23 IVD23 JEZ23 JOV23 JYR23 KIN23 KSJ23 LCF23 LMB23 LVX23 MFT23 MPP23 MZL23 NJH23 NTD23 OCZ23 OMV23 OWR23 PGN23 PQJ23 QAF23 QKB23 QTX23 RDT23 RNP23 RXL23 SHH23 SRD23 TAZ23 TKV23 TUR23 UEN23 UOJ23 UYF23 VIB23 VRX23 WBT23 WLP23 WVL23 H65572:I65572 JE65576 TA65576 ACW65576 AMS65576 AWO65576 BGK65576 BQG65576 CAC65576 CJY65576 CTU65576 DDQ65576 DNM65576 DXI65576 EHE65576 ERA65576 FAW65576 FKS65576 FUO65576 GEK65576 GOG65576 GYC65576 HHY65576 HRU65576 IBQ65576 ILM65576 IVI65576 JFE65576 JPA65576 JYW65576 KIS65576 KSO65576 LCK65576 LMG65576 LWC65576 MFY65576 MPU65576 MZQ65576 NJM65576 NTI65576 ODE65576 ONA65576 OWW65576 PGS65576 PQO65576 QAK65576 QKG65576 QUC65576 RDY65576 RNU65576 RXQ65576 SHM65576 SRI65576 TBE65576 TLA65576 TUW65576 UES65576 UOO65576 UYK65576 VIG65576 VSC65576 WBY65576 WLU65576 WVQ65576 H131108:I131108 JE131112 TA131112 ACW131112 AMS131112 AWO131112 BGK131112 BQG131112 CAC131112 CJY131112 CTU131112 DDQ131112 DNM131112 DXI131112 EHE131112 ERA131112 FAW131112 FKS131112 FUO131112 GEK131112 GOG131112 GYC131112 HHY131112 HRU131112 IBQ131112 ILM131112 IVI131112 JFE131112 JPA131112 JYW131112 KIS131112 KSO131112 LCK131112 LMG131112 LWC131112 MFY131112 MPU131112 MZQ131112 NJM131112 NTI131112 ODE131112 ONA131112 OWW131112 PGS131112 PQO131112 QAK131112 QKG131112 QUC131112 RDY131112 RNU131112 RXQ131112 SHM131112 SRI131112 TBE131112 TLA131112 TUW131112 UES131112 UOO131112 UYK131112 VIG131112 VSC131112 WBY131112 WLU131112 WVQ131112 H196644:I196644 JE196648 TA196648 ACW196648 AMS196648 AWO196648 BGK196648 BQG196648 CAC196648 CJY196648 CTU196648 DDQ196648 DNM196648 DXI196648 EHE196648 ERA196648 FAW196648 FKS196648 FUO196648 GEK196648 GOG196648 GYC196648 HHY196648 HRU196648 IBQ196648 ILM196648 IVI196648 JFE196648 JPA196648 JYW196648 KIS196648 KSO196648 LCK196648 LMG196648 LWC196648 MFY196648 MPU196648 MZQ196648 NJM196648 NTI196648 ODE196648 ONA196648 OWW196648 PGS196648 PQO196648 QAK196648 QKG196648 QUC196648 RDY196648 RNU196648 RXQ196648 SHM196648 SRI196648 TBE196648 TLA196648 TUW196648 UES196648 UOO196648 UYK196648 VIG196648 VSC196648 WBY196648 WLU196648 WVQ196648 H262180:I262180 JE262184 TA262184 ACW262184 AMS262184 AWO262184 BGK262184 BQG262184 CAC262184 CJY262184 CTU262184 DDQ262184 DNM262184 DXI262184 EHE262184 ERA262184 FAW262184 FKS262184 FUO262184 GEK262184 GOG262184 GYC262184 HHY262184 HRU262184 IBQ262184 ILM262184 IVI262184 JFE262184 JPA262184 JYW262184 KIS262184 KSO262184 LCK262184 LMG262184 LWC262184 MFY262184 MPU262184 MZQ262184 NJM262184 NTI262184 ODE262184 ONA262184 OWW262184 PGS262184 PQO262184 QAK262184 QKG262184 QUC262184 RDY262184 RNU262184 RXQ262184 SHM262184 SRI262184 TBE262184 TLA262184 TUW262184 UES262184 UOO262184 UYK262184 VIG262184 VSC262184 WBY262184 WLU262184 WVQ262184 H327716:I327716 JE327720 TA327720 ACW327720 AMS327720 AWO327720 BGK327720 BQG327720 CAC327720 CJY327720 CTU327720 DDQ327720 DNM327720 DXI327720 EHE327720 ERA327720 FAW327720 FKS327720 FUO327720 GEK327720 GOG327720 GYC327720 HHY327720 HRU327720 IBQ327720 ILM327720 IVI327720 JFE327720 JPA327720 JYW327720 KIS327720 KSO327720 LCK327720 LMG327720 LWC327720 MFY327720 MPU327720 MZQ327720 NJM327720 NTI327720 ODE327720 ONA327720 OWW327720 PGS327720 PQO327720 QAK327720 QKG327720 QUC327720 RDY327720 RNU327720 RXQ327720 SHM327720 SRI327720 TBE327720 TLA327720 TUW327720 UES327720 UOO327720 UYK327720 VIG327720 VSC327720 WBY327720 WLU327720 WVQ327720 H393252:I393252 JE393256 TA393256 ACW393256 AMS393256 AWO393256 BGK393256 BQG393256 CAC393256 CJY393256 CTU393256 DDQ393256 DNM393256 DXI393256 EHE393256 ERA393256 FAW393256 FKS393256 FUO393256 GEK393256 GOG393256 GYC393256 HHY393256 HRU393256 IBQ393256 ILM393256 IVI393256 JFE393256 JPA393256 JYW393256 KIS393256 KSO393256 LCK393256 LMG393256 LWC393256 MFY393256 MPU393256 MZQ393256 NJM393256 NTI393256 ODE393256 ONA393256 OWW393256 PGS393256 PQO393256 QAK393256 QKG393256 QUC393256 RDY393256 RNU393256 RXQ393256 SHM393256 SRI393256 TBE393256 TLA393256 TUW393256 UES393256 UOO393256 UYK393256 VIG393256 VSC393256 WBY393256 WLU393256 WVQ393256 H458788:I458788 JE458792 TA458792 ACW458792 AMS458792 AWO458792 BGK458792 BQG458792 CAC458792 CJY458792 CTU458792 DDQ458792 DNM458792 DXI458792 EHE458792 ERA458792 FAW458792 FKS458792 FUO458792 GEK458792 GOG458792 GYC458792 HHY458792 HRU458792 IBQ458792 ILM458792 IVI458792 JFE458792 JPA458792 JYW458792 KIS458792 KSO458792 LCK458792 LMG458792 LWC458792 MFY458792 MPU458792 MZQ458792 NJM458792 NTI458792 ODE458792 ONA458792 OWW458792 PGS458792 PQO458792 QAK458792 QKG458792 QUC458792 RDY458792 RNU458792 RXQ458792 SHM458792 SRI458792 TBE458792 TLA458792 TUW458792 UES458792 UOO458792 UYK458792 VIG458792 VSC458792 WBY458792 WLU458792 WVQ458792 H524324:I524324 JE524328 TA524328 ACW524328 AMS524328 AWO524328 BGK524328 BQG524328 CAC524328 CJY524328 CTU524328 DDQ524328 DNM524328 DXI524328 EHE524328 ERA524328 FAW524328 FKS524328 FUO524328 GEK524328 GOG524328 GYC524328 HHY524328 HRU524328 IBQ524328 ILM524328 IVI524328 JFE524328 JPA524328 JYW524328 KIS524328 KSO524328 LCK524328 LMG524328 LWC524328 MFY524328 MPU524328 MZQ524328 NJM524328 NTI524328 ODE524328 ONA524328 OWW524328 PGS524328 PQO524328 QAK524328 QKG524328 QUC524328 RDY524328 RNU524328 RXQ524328 SHM524328 SRI524328 TBE524328 TLA524328 TUW524328 UES524328 UOO524328 UYK524328 VIG524328 VSC524328 WBY524328 WLU524328 WVQ524328 H589860:I589860 JE589864 TA589864 ACW589864 AMS589864 AWO589864 BGK589864 BQG589864 CAC589864 CJY589864 CTU589864 DDQ589864 DNM589864 DXI589864 EHE589864 ERA589864 FAW589864 FKS589864 FUO589864 GEK589864 GOG589864 GYC589864 HHY589864 HRU589864 IBQ589864 ILM589864 IVI589864 JFE589864 JPA589864 JYW589864 KIS589864 KSO589864 LCK589864 LMG589864 LWC589864 MFY589864 MPU589864 MZQ589864 NJM589864 NTI589864 ODE589864 ONA589864 OWW589864 PGS589864 PQO589864 QAK589864 QKG589864 QUC589864 RDY589864 RNU589864 RXQ589864 SHM589864 SRI589864 TBE589864 TLA589864 TUW589864 UES589864 UOO589864 UYK589864 VIG589864 VSC589864 WBY589864 WLU589864 WVQ589864 H655396:I655396 JE655400 TA655400 ACW655400 AMS655400 AWO655400 BGK655400 BQG655400 CAC655400 CJY655400 CTU655400 DDQ655400 DNM655400 DXI655400 EHE655400 ERA655400 FAW655400 FKS655400 FUO655400 GEK655400 GOG655400 GYC655400 HHY655400 HRU655400 IBQ655400 ILM655400 IVI655400 JFE655400 JPA655400 JYW655400 KIS655400 KSO655400 LCK655400 LMG655400 LWC655400 MFY655400 MPU655400 MZQ655400 NJM655400 NTI655400 ODE655400 ONA655400 OWW655400 PGS655400 PQO655400 QAK655400 QKG655400 QUC655400 RDY655400 RNU655400 RXQ655400 SHM655400 SRI655400 TBE655400 TLA655400 TUW655400 UES655400 UOO655400 UYK655400 VIG655400 VSC655400 WBY655400 WLU655400 WVQ655400 H720932:I720932 JE720936 TA720936 ACW720936 AMS720936 AWO720936 BGK720936 BQG720936 CAC720936 CJY720936 CTU720936 DDQ720936 DNM720936 DXI720936 EHE720936 ERA720936 FAW720936 FKS720936 FUO720936 GEK720936 GOG720936 GYC720936 HHY720936 HRU720936 IBQ720936 ILM720936 IVI720936 JFE720936 JPA720936 JYW720936 KIS720936 KSO720936 LCK720936 LMG720936 LWC720936 MFY720936 MPU720936 MZQ720936 NJM720936 NTI720936 ODE720936 ONA720936 OWW720936 PGS720936 PQO720936 QAK720936 QKG720936 QUC720936 RDY720936 RNU720936 RXQ720936 SHM720936 SRI720936 TBE720936 TLA720936 TUW720936 UES720936 UOO720936 UYK720936 VIG720936 VSC720936 WBY720936 WLU720936 WVQ720936 H786468:I786468 JE786472 TA786472 ACW786472 AMS786472 AWO786472 BGK786472 BQG786472 CAC786472 CJY786472 CTU786472 DDQ786472 DNM786472 DXI786472 EHE786472 ERA786472 FAW786472 FKS786472 FUO786472 GEK786472 GOG786472 GYC786472 HHY786472 HRU786472 IBQ786472 ILM786472 IVI786472 JFE786472 JPA786472 JYW786472 KIS786472 KSO786472 LCK786472 LMG786472 LWC786472 MFY786472 MPU786472 MZQ786472 NJM786472 NTI786472 ODE786472 ONA786472 OWW786472 PGS786472 PQO786472 QAK786472 QKG786472 QUC786472 RDY786472 RNU786472 RXQ786472 SHM786472 SRI786472 TBE786472 TLA786472 TUW786472 UES786472 UOO786472 UYK786472 VIG786472 VSC786472 WBY786472 WLU786472 WVQ786472 H852004:I852004 JE852008 TA852008 ACW852008 AMS852008 AWO852008 BGK852008 BQG852008 CAC852008 CJY852008 CTU852008 DDQ852008 DNM852008 DXI852008 EHE852008 ERA852008 FAW852008 FKS852008 FUO852008 GEK852008 GOG852008 GYC852008 HHY852008 HRU852008 IBQ852008 ILM852008 IVI852008 JFE852008 JPA852008 JYW852008 KIS852008 KSO852008 LCK852008 LMG852008 LWC852008 MFY852008 MPU852008 MZQ852008 NJM852008 NTI852008 ODE852008 ONA852008 OWW852008 PGS852008 PQO852008 QAK852008 QKG852008 QUC852008 RDY852008 RNU852008 RXQ852008 SHM852008 SRI852008 TBE852008 TLA852008 TUW852008 UES852008 UOO852008 UYK852008 VIG852008 VSC852008 WBY852008 WLU852008 WVQ852008 H917540:I917540 JE917544 TA917544 ACW917544 AMS917544 AWO917544 BGK917544 BQG917544 CAC917544 CJY917544 CTU917544 DDQ917544 DNM917544 DXI917544 EHE917544 ERA917544 FAW917544 FKS917544 FUO917544 GEK917544 GOG917544 GYC917544 HHY917544 HRU917544 IBQ917544 ILM917544 IVI917544 JFE917544 JPA917544 JYW917544 KIS917544 KSO917544 LCK917544 LMG917544 LWC917544 MFY917544 MPU917544 MZQ917544 NJM917544 NTI917544 ODE917544 ONA917544 OWW917544 PGS917544 PQO917544 QAK917544 QKG917544 QUC917544 RDY917544 RNU917544 RXQ917544 SHM917544 SRI917544 TBE917544 TLA917544 TUW917544 UES917544 UOO917544 UYK917544 VIG917544 VSC917544 WBY917544 WLU917544 WVQ917544 H983076:I983076 JE983080 TA983080 ACW983080 AMS983080 AWO983080 BGK983080 BQG983080 CAC983080 CJY983080 CTU983080 DDQ983080 DNM983080 DXI983080 EHE983080 ERA983080 FAW983080 FKS983080 FUO983080 GEK983080 GOG983080 GYC983080 HHY983080 HRU983080 IBQ983080 ILM983080 IVI983080 JFE983080 JPA983080 JYW983080 KIS983080 KSO983080 LCK983080 LMG983080 LWC983080 MFY983080 MPU983080 MZQ983080 NJM983080 NTI983080 ODE983080 ONA983080 OWW983080 PGS983080 PQO983080 QAK983080 QKG983080 QUC983080 RDY983080 RNU983080 RXQ983080 SHM983080 SRI983080 TBE983080 TLA983080 TUW983080 UES983080 UOO983080 UYK983080 VIG983080 VSC983080 WBY983080 WLU983080 WVQ983080 WLU983084 IZ35 SV35 ACR35 AMN35 AWJ35 BGF35 BQB35 BZX35 CJT35 CTP35 DDL35 DNH35 DXD35 EGZ35 EQV35 FAR35 FKN35 FUJ35 GEF35 GOB35 GXX35 HHT35 HRP35 IBL35 ILH35 IVD35 JEZ35 JOV35 JYR35 KIN35 KSJ35 LCF35 LMB35 LVX35 MFT35 MPP35 MZL35 NJH35 NTD35 OCZ35 OMV35 OWR35 PGN35 PQJ35 QAF35 QKB35 QTX35 RDT35 RNP35 RXL35 SHH35 SRD35 TAZ35 TKV35 TUR35 UEN35 UOJ35 UYF35 VIB35 VRX35 WBT35 WLP35 WVL35 H65568:I65568 JE65572 TA65572 ACW65572 AMS65572 AWO65572 BGK65572 BQG65572 CAC65572 CJY65572 CTU65572 DDQ65572 DNM65572 DXI65572 EHE65572 ERA65572 FAW65572 FKS65572 FUO65572 GEK65572 GOG65572 GYC65572 HHY65572 HRU65572 IBQ65572 ILM65572 IVI65572 JFE65572 JPA65572 JYW65572 KIS65572 KSO65572 LCK65572 LMG65572 LWC65572 MFY65572 MPU65572 MZQ65572 NJM65572 NTI65572 ODE65572 ONA65572 OWW65572 PGS65572 PQO65572 QAK65572 QKG65572 QUC65572 RDY65572 RNU65572 RXQ65572 SHM65572 SRI65572 TBE65572 TLA65572 TUW65572 UES65572 UOO65572 UYK65572 VIG65572 VSC65572 WBY65572 WLU65572 WVQ65572 H131104:I131104 JE131108 TA131108 ACW131108 AMS131108 AWO131108 BGK131108 BQG131108 CAC131108 CJY131108 CTU131108 DDQ131108 DNM131108 DXI131108 EHE131108 ERA131108 FAW131108 FKS131108 FUO131108 GEK131108 GOG131108 GYC131108 HHY131108 HRU131108 IBQ131108 ILM131108 IVI131108 JFE131108 JPA131108 JYW131108 KIS131108 KSO131108 LCK131108 LMG131108 LWC131108 MFY131108 MPU131108 MZQ131108 NJM131108 NTI131108 ODE131108 ONA131108 OWW131108 PGS131108 PQO131108 QAK131108 QKG131108 QUC131108 RDY131108 RNU131108 RXQ131108 SHM131108 SRI131108 TBE131108 TLA131108 TUW131108 UES131108 UOO131108 UYK131108 VIG131108 VSC131108 WBY131108 WLU131108 WVQ131108 H196640:I196640 JE196644 TA196644 ACW196644 AMS196644 AWO196644 BGK196644 BQG196644 CAC196644 CJY196644 CTU196644 DDQ196644 DNM196644 DXI196644 EHE196644 ERA196644 FAW196644 FKS196644 FUO196644 GEK196644 GOG196644 GYC196644 HHY196644 HRU196644 IBQ196644 ILM196644 IVI196644 JFE196644 JPA196644 JYW196644 KIS196644 KSO196644 LCK196644 LMG196644 LWC196644 MFY196644 MPU196644 MZQ196644 NJM196644 NTI196644 ODE196644 ONA196644 OWW196644 PGS196644 PQO196644 QAK196644 QKG196644 QUC196644 RDY196644 RNU196644 RXQ196644 SHM196644 SRI196644 TBE196644 TLA196644 TUW196644 UES196644 UOO196644 UYK196644 VIG196644 VSC196644 WBY196644 WLU196644 WVQ196644 H262176:I262176 JE262180 TA262180 ACW262180 AMS262180 AWO262180 BGK262180 BQG262180 CAC262180 CJY262180 CTU262180 DDQ262180 DNM262180 DXI262180 EHE262180 ERA262180 FAW262180 FKS262180 FUO262180 GEK262180 GOG262180 GYC262180 HHY262180 HRU262180 IBQ262180 ILM262180 IVI262180 JFE262180 JPA262180 JYW262180 KIS262180 KSO262180 LCK262180 LMG262180 LWC262180 MFY262180 MPU262180 MZQ262180 NJM262180 NTI262180 ODE262180 ONA262180 OWW262180 PGS262180 PQO262180 QAK262180 QKG262180 QUC262180 RDY262180 RNU262180 RXQ262180 SHM262180 SRI262180 TBE262180 TLA262180 TUW262180 UES262180 UOO262180 UYK262180 VIG262180 VSC262180 WBY262180 WLU262180 WVQ262180 H327712:I327712 JE327716 TA327716 ACW327716 AMS327716 AWO327716 BGK327716 BQG327716 CAC327716 CJY327716 CTU327716 DDQ327716 DNM327716 DXI327716 EHE327716 ERA327716 FAW327716 FKS327716 FUO327716 GEK327716 GOG327716 GYC327716 HHY327716 HRU327716 IBQ327716 ILM327716 IVI327716 JFE327716 JPA327716 JYW327716 KIS327716 KSO327716 LCK327716 LMG327716 LWC327716 MFY327716 MPU327716 MZQ327716 NJM327716 NTI327716 ODE327716 ONA327716 OWW327716 PGS327716 PQO327716 QAK327716 QKG327716 QUC327716 RDY327716 RNU327716 RXQ327716 SHM327716 SRI327716 TBE327716 TLA327716 TUW327716 UES327716 UOO327716 UYK327716 VIG327716 VSC327716 WBY327716 WLU327716 WVQ327716 H393248:I393248 JE393252 TA393252 ACW393252 AMS393252 AWO393252 BGK393252 BQG393252 CAC393252 CJY393252 CTU393252 DDQ393252 DNM393252 DXI393252 EHE393252 ERA393252 FAW393252 FKS393252 FUO393252 GEK393252 GOG393252 GYC393252 HHY393252 HRU393252 IBQ393252 ILM393252 IVI393252 JFE393252 JPA393252 JYW393252 KIS393252 KSO393252 LCK393252 LMG393252 LWC393252 MFY393252 MPU393252 MZQ393252 NJM393252 NTI393252 ODE393252 ONA393252 OWW393252 PGS393252 PQO393252 QAK393252 QKG393252 QUC393252 RDY393252 RNU393252 RXQ393252 SHM393252 SRI393252 TBE393252 TLA393252 TUW393252 UES393252 UOO393252 UYK393252 VIG393252 VSC393252 WBY393252 WLU393252 WVQ393252 H458784:I458784 JE458788 TA458788 ACW458788 AMS458788 AWO458788 BGK458788 BQG458788 CAC458788 CJY458788 CTU458788 DDQ458788 DNM458788 DXI458788 EHE458788 ERA458788 FAW458788 FKS458788 FUO458788 GEK458788 GOG458788 GYC458788 HHY458788 HRU458788 IBQ458788 ILM458788 IVI458788 JFE458788 JPA458788 JYW458788 KIS458788 KSO458788 LCK458788 LMG458788 LWC458788 MFY458788 MPU458788 MZQ458788 NJM458788 NTI458788 ODE458788 ONA458788 OWW458788 PGS458788 PQO458788 QAK458788 QKG458788 QUC458788 RDY458788 RNU458788 RXQ458788 SHM458788 SRI458788 TBE458788 TLA458788 TUW458788 UES458788 UOO458788 UYK458788 VIG458788 VSC458788 WBY458788 WLU458788 WVQ458788 H524320:I524320 JE524324 TA524324 ACW524324 AMS524324 AWO524324 BGK524324 BQG524324 CAC524324 CJY524324 CTU524324 DDQ524324 DNM524324 DXI524324 EHE524324 ERA524324 FAW524324 FKS524324 FUO524324 GEK524324 GOG524324 GYC524324 HHY524324 HRU524324 IBQ524324 ILM524324 IVI524324 JFE524324 JPA524324 JYW524324 KIS524324 KSO524324 LCK524324 LMG524324 LWC524324 MFY524324 MPU524324 MZQ524324 NJM524324 NTI524324 ODE524324 ONA524324 OWW524324 PGS524324 PQO524324 QAK524324 QKG524324 QUC524324 RDY524324 RNU524324 RXQ524324 SHM524324 SRI524324 TBE524324 TLA524324 TUW524324 UES524324 UOO524324 UYK524324 VIG524324 VSC524324 WBY524324 WLU524324 WVQ524324 H589856:I589856 JE589860 TA589860 ACW589860 AMS589860 AWO589860 BGK589860 BQG589860 CAC589860 CJY589860 CTU589860 DDQ589860 DNM589860 DXI589860 EHE589860 ERA589860 FAW589860 FKS589860 FUO589860 GEK589860 GOG589860 GYC589860 HHY589860 HRU589860 IBQ589860 ILM589860 IVI589860 JFE589860 JPA589860 JYW589860 KIS589860 KSO589860 LCK589860 LMG589860 LWC589860 MFY589860 MPU589860 MZQ589860 NJM589860 NTI589860 ODE589860 ONA589860 OWW589860 PGS589860 PQO589860 QAK589860 QKG589860 QUC589860 RDY589860 RNU589860 RXQ589860 SHM589860 SRI589860 TBE589860 TLA589860 TUW589860 UES589860 UOO589860 UYK589860 VIG589860 VSC589860 WBY589860 WLU589860 WVQ589860 H655392:I655392 JE655396 TA655396 ACW655396 AMS655396 AWO655396 BGK655396 BQG655396 CAC655396 CJY655396 CTU655396 DDQ655396 DNM655396 DXI655396 EHE655396 ERA655396 FAW655396 FKS655396 FUO655396 GEK655396 GOG655396 GYC655396 HHY655396 HRU655396 IBQ655396 ILM655396 IVI655396 JFE655396 JPA655396 JYW655396 KIS655396 KSO655396 LCK655396 LMG655396 LWC655396 MFY655396 MPU655396 MZQ655396 NJM655396 NTI655396 ODE655396 ONA655396 OWW655396 PGS655396 PQO655396 QAK655396 QKG655396 QUC655396 RDY655396 RNU655396 RXQ655396 SHM655396 SRI655396 TBE655396 TLA655396 TUW655396 UES655396 UOO655396 UYK655396 VIG655396 VSC655396 WBY655396 WLU655396 WVQ655396 H720928:I720928 JE720932 TA720932 ACW720932 AMS720932 AWO720932 BGK720932 BQG720932 CAC720932 CJY720932 CTU720932 DDQ720932 DNM720932 DXI720932 EHE720932 ERA720932 FAW720932 FKS720932 FUO720932 GEK720932 GOG720932 GYC720932 HHY720932 HRU720932 IBQ720932 ILM720932 IVI720932 JFE720932 JPA720932 JYW720932 KIS720932 KSO720932 LCK720932 LMG720932 LWC720932 MFY720932 MPU720932 MZQ720932 NJM720932 NTI720932 ODE720932 ONA720932 OWW720932 PGS720932 PQO720932 QAK720932 QKG720932 QUC720932 RDY720932 RNU720932 RXQ720932 SHM720932 SRI720932 TBE720932 TLA720932 TUW720932 UES720932 UOO720932 UYK720932 VIG720932 VSC720932 WBY720932 WLU720932 WVQ720932 H786464:I786464 JE786468 TA786468 ACW786468 AMS786468 AWO786468 BGK786468 BQG786468 CAC786468 CJY786468 CTU786468 DDQ786468 DNM786468 DXI786468 EHE786468 ERA786468 FAW786468 FKS786468 FUO786468 GEK786468 GOG786468 GYC786468 HHY786468 HRU786468 IBQ786468 ILM786468 IVI786468 JFE786468 JPA786468 JYW786468 KIS786468 KSO786468 LCK786468 LMG786468 LWC786468 MFY786468 MPU786468 MZQ786468 NJM786468 NTI786468 ODE786468 ONA786468 OWW786468 PGS786468 PQO786468 QAK786468 QKG786468 QUC786468 RDY786468 RNU786468 RXQ786468 SHM786468 SRI786468 TBE786468 TLA786468 TUW786468 UES786468 UOO786468 UYK786468 VIG786468 VSC786468 WBY786468 WLU786468 WVQ786468 H852000:I852000 JE852004 TA852004 ACW852004 AMS852004 AWO852004 BGK852004 BQG852004 CAC852004 CJY852004 CTU852004 DDQ852004 DNM852004 DXI852004 EHE852004 ERA852004 FAW852004 FKS852004 FUO852004 GEK852004 GOG852004 GYC852004 HHY852004 HRU852004 IBQ852004 ILM852004 IVI852004 JFE852004 JPA852004 JYW852004 KIS852004 KSO852004 LCK852004 LMG852004 LWC852004 MFY852004 MPU852004 MZQ852004 NJM852004 NTI852004 ODE852004 ONA852004 OWW852004 PGS852004 PQO852004 QAK852004 QKG852004 QUC852004 RDY852004 RNU852004 RXQ852004 SHM852004 SRI852004 TBE852004 TLA852004 TUW852004 UES852004 UOO852004 UYK852004 VIG852004 VSC852004 WBY852004 WLU852004 WVQ852004 H917536:I917536 JE917540 TA917540 ACW917540 AMS917540 AWO917540 BGK917540 BQG917540 CAC917540 CJY917540 CTU917540 DDQ917540 DNM917540 DXI917540 EHE917540 ERA917540 FAW917540 FKS917540 FUO917540 GEK917540 GOG917540 GYC917540 HHY917540 HRU917540 IBQ917540 ILM917540 IVI917540 JFE917540 JPA917540 JYW917540 KIS917540 KSO917540 LCK917540 LMG917540 LWC917540 MFY917540 MPU917540 MZQ917540 NJM917540 NTI917540 ODE917540 ONA917540 OWW917540 PGS917540 PQO917540 QAK917540 QKG917540 QUC917540 RDY917540 RNU917540 RXQ917540 SHM917540 SRI917540 TBE917540 TLA917540 TUW917540 UES917540 UOO917540 UYK917540 VIG917540 VSC917540 WBY917540 WLU917540 WVQ917540 H983072:I983072 JE983076 TA983076 ACW983076 AMS983076 AWO983076 BGK983076 BQG983076 CAC983076 CJY983076 CTU983076 DDQ983076 DNM983076 DXI983076 EHE983076 ERA983076 FAW983076 FKS983076 FUO983076 GEK983076 GOG983076 GYC983076 HHY983076 HRU983076 IBQ983076 ILM983076 IVI983076 JFE983076 JPA983076 JYW983076 KIS983076 KSO983076 LCK983076 LMG983076 LWC983076 MFY983076 MPU983076 MZQ983076 NJM983076 NTI983076 ODE983076 ONA983076 OWW983076 PGS983076 PQO983076 QAK983076 QKG983076 QUC983076 RDY983076 RNU983076 RXQ983076 SHM983076 SRI983076 TBE983076 TLA983076 TUW983076 UES983076 UOO983076 UYK983076 VIG983076 VSC983076 WBY983076 WLU983076 WVQ983076 WBY983084 H65576:I65576 JE65580 TA65580 ACW65580 AMS65580 AWO65580 BGK65580 BQG65580 CAC65580 CJY65580 CTU65580 DDQ65580 DNM65580 DXI65580 EHE65580 ERA65580 FAW65580 FKS65580 FUO65580 GEK65580 GOG65580 GYC65580 HHY65580 HRU65580 IBQ65580 ILM65580 IVI65580 JFE65580 JPA65580 JYW65580 KIS65580 KSO65580 LCK65580 LMG65580 LWC65580 MFY65580 MPU65580 MZQ65580 NJM65580 NTI65580 ODE65580 ONA65580 OWW65580 PGS65580 PQO65580 QAK65580 QKG65580 QUC65580 RDY65580 RNU65580 RXQ65580 SHM65580 SRI65580 TBE65580 TLA65580 TUW65580 UES65580 UOO65580 UYK65580 VIG65580 VSC65580 WBY65580 WLU65580 WVQ65580 H131112:I131112 JE131116 TA131116 ACW131116 AMS131116 AWO131116 BGK131116 BQG131116 CAC131116 CJY131116 CTU131116 DDQ131116 DNM131116 DXI131116 EHE131116 ERA131116 FAW131116 FKS131116 FUO131116 GEK131116 GOG131116 GYC131116 HHY131116 HRU131116 IBQ131116 ILM131116 IVI131116 JFE131116 JPA131116 JYW131116 KIS131116 KSO131116 LCK131116 LMG131116 LWC131116 MFY131116 MPU131116 MZQ131116 NJM131116 NTI131116 ODE131116 ONA131116 OWW131116 PGS131116 PQO131116 QAK131116 QKG131116 QUC131116 RDY131116 RNU131116 RXQ131116 SHM131116 SRI131116 TBE131116 TLA131116 TUW131116 UES131116 UOO131116 UYK131116 VIG131116 VSC131116 WBY131116 WLU131116 WVQ131116 H196648:I196648 JE196652 TA196652 ACW196652 AMS196652 AWO196652 BGK196652 BQG196652 CAC196652 CJY196652 CTU196652 DDQ196652 DNM196652 DXI196652 EHE196652 ERA196652 FAW196652 FKS196652 FUO196652 GEK196652 GOG196652 GYC196652 HHY196652 HRU196652 IBQ196652 ILM196652 IVI196652 JFE196652 JPA196652 JYW196652 KIS196652 KSO196652 LCK196652 LMG196652 LWC196652 MFY196652 MPU196652 MZQ196652 NJM196652 NTI196652 ODE196652 ONA196652 OWW196652 PGS196652 PQO196652 QAK196652 QKG196652 QUC196652 RDY196652 RNU196652 RXQ196652 SHM196652 SRI196652 TBE196652 TLA196652 TUW196652 UES196652 UOO196652 UYK196652 VIG196652 VSC196652 WBY196652 WLU196652 WVQ196652 H262184:I262184 JE262188 TA262188 ACW262188 AMS262188 AWO262188 BGK262188 BQG262188 CAC262188 CJY262188 CTU262188 DDQ262188 DNM262188 DXI262188 EHE262188 ERA262188 FAW262188 FKS262188 FUO262188 GEK262188 GOG262188 GYC262188 HHY262188 HRU262188 IBQ262188 ILM262188 IVI262188 JFE262188 JPA262188 JYW262188 KIS262188 KSO262188 LCK262188 LMG262188 LWC262188 MFY262188 MPU262188 MZQ262188 NJM262188 NTI262188 ODE262188 ONA262188 OWW262188 PGS262188 PQO262188 QAK262188 QKG262188 QUC262188 RDY262188 RNU262188 RXQ262188 SHM262188 SRI262188 TBE262188 TLA262188 TUW262188 UES262188 UOO262188 UYK262188 VIG262188 VSC262188 WBY262188 WLU262188 WVQ262188 H327720:I327720 JE327724 TA327724 ACW327724 AMS327724 AWO327724 BGK327724 BQG327724 CAC327724 CJY327724 CTU327724 DDQ327724 DNM327724 DXI327724 EHE327724 ERA327724 FAW327724 FKS327724 FUO327724 GEK327724 GOG327724 GYC327724 HHY327724 HRU327724 IBQ327724 ILM327724 IVI327724 JFE327724 JPA327724 JYW327724 KIS327724 KSO327724 LCK327724 LMG327724 LWC327724 MFY327724 MPU327724 MZQ327724 NJM327724 NTI327724 ODE327724 ONA327724 OWW327724 PGS327724 PQO327724 QAK327724 QKG327724 QUC327724 RDY327724 RNU327724 RXQ327724 SHM327724 SRI327724 TBE327724 TLA327724 TUW327724 UES327724 UOO327724 UYK327724 VIG327724 VSC327724 WBY327724 WLU327724 WVQ327724 H393256:I393256 JE393260 TA393260 ACW393260 AMS393260 AWO393260 BGK393260 BQG393260 CAC393260 CJY393260 CTU393260 DDQ393260 DNM393260 DXI393260 EHE393260 ERA393260 FAW393260 FKS393260 FUO393260 GEK393260 GOG393260 GYC393260 HHY393260 HRU393260 IBQ393260 ILM393260 IVI393260 JFE393260 JPA393260 JYW393260 KIS393260 KSO393260 LCK393260 LMG393260 LWC393260 MFY393260 MPU393260 MZQ393260 NJM393260 NTI393260 ODE393260 ONA393260 OWW393260 PGS393260 PQO393260 QAK393260 QKG393260 QUC393260 RDY393260 RNU393260 RXQ393260 SHM393260 SRI393260 TBE393260 TLA393260 TUW393260 UES393260 UOO393260 UYK393260 VIG393260 VSC393260 WBY393260 WLU393260 WVQ393260 H458792:I458792 JE458796 TA458796 ACW458796 AMS458796 AWO458796 BGK458796 BQG458796 CAC458796 CJY458796 CTU458796 DDQ458796 DNM458796 DXI458796 EHE458796 ERA458796 FAW458796 FKS458796 FUO458796 GEK458796 GOG458796 GYC458796 HHY458796 HRU458796 IBQ458796 ILM458796 IVI458796 JFE458796 JPA458796 JYW458796 KIS458796 KSO458796 LCK458796 LMG458796 LWC458796 MFY458796 MPU458796 MZQ458796 NJM458796 NTI458796 ODE458796 ONA458796 OWW458796 PGS458796 PQO458796 QAK458796 QKG458796 QUC458796 RDY458796 RNU458796 RXQ458796 SHM458796 SRI458796 TBE458796 TLA458796 TUW458796 UES458796 UOO458796 UYK458796 VIG458796 VSC458796 WBY458796 WLU458796 WVQ458796 H524328:I524328 JE524332 TA524332 ACW524332 AMS524332 AWO524332 BGK524332 BQG524332 CAC524332 CJY524332 CTU524332 DDQ524332 DNM524332 DXI524332 EHE524332 ERA524332 FAW524332 FKS524332 FUO524332 GEK524332 GOG524332 GYC524332 HHY524332 HRU524332 IBQ524332 ILM524332 IVI524332 JFE524332 JPA524332 JYW524332 KIS524332 KSO524332 LCK524332 LMG524332 LWC524332 MFY524332 MPU524332 MZQ524332 NJM524332 NTI524332 ODE524332 ONA524332 OWW524332 PGS524332 PQO524332 QAK524332 QKG524332 QUC524332 RDY524332 RNU524332 RXQ524332 SHM524332 SRI524332 TBE524332 TLA524332 TUW524332 UES524332 UOO524332 UYK524332 VIG524332 VSC524332 WBY524332 WLU524332 WVQ524332 H589864:I589864 JE589868 TA589868 ACW589868 AMS589868 AWO589868 BGK589868 BQG589868 CAC589868 CJY589868 CTU589868 DDQ589868 DNM589868 DXI589868 EHE589868 ERA589868 FAW589868 FKS589868 FUO589868 GEK589868 GOG589868 GYC589868 HHY589868 HRU589868 IBQ589868 ILM589868 IVI589868 JFE589868 JPA589868 JYW589868 KIS589868 KSO589868 LCK589868 LMG589868 LWC589868 MFY589868 MPU589868 MZQ589868 NJM589868 NTI589868 ODE589868 ONA589868 OWW589868 PGS589868 PQO589868 QAK589868 QKG589868 QUC589868 RDY589868 RNU589868 RXQ589868 SHM589868 SRI589868 TBE589868 TLA589868 TUW589868 UES589868 UOO589868 UYK589868 VIG589868 VSC589868 WBY589868 WLU589868 WVQ589868 H655400:I655400 JE655404 TA655404 ACW655404 AMS655404 AWO655404 BGK655404 BQG655404 CAC655404 CJY655404 CTU655404 DDQ655404 DNM655404 DXI655404 EHE655404 ERA655404 FAW655404 FKS655404 FUO655404 GEK655404 GOG655404 GYC655404 HHY655404 HRU655404 IBQ655404 ILM655404 IVI655404 JFE655404 JPA655404 JYW655404 KIS655404 KSO655404 LCK655404 LMG655404 LWC655404 MFY655404 MPU655404 MZQ655404 NJM655404 NTI655404 ODE655404 ONA655404 OWW655404 PGS655404 PQO655404 QAK655404 QKG655404 QUC655404 RDY655404 RNU655404 RXQ655404 SHM655404 SRI655404 TBE655404 TLA655404 TUW655404 UES655404 UOO655404 UYK655404 VIG655404 VSC655404 WBY655404 WLU655404 WVQ655404 H720936:I720936 JE720940 TA720940 ACW720940 AMS720940 AWO720940 BGK720940 BQG720940 CAC720940 CJY720940 CTU720940 DDQ720940 DNM720940 DXI720940 EHE720940 ERA720940 FAW720940 FKS720940 FUO720940 GEK720940 GOG720940 GYC720940 HHY720940 HRU720940 IBQ720940 ILM720940 IVI720940 JFE720940 JPA720940 JYW720940 KIS720940 KSO720940 LCK720940 LMG720940 LWC720940 MFY720940 MPU720940 MZQ720940 NJM720940 NTI720940 ODE720940 ONA720940 OWW720940 PGS720940 PQO720940 QAK720940 QKG720940 QUC720940 RDY720940 RNU720940 RXQ720940 SHM720940 SRI720940 TBE720940 TLA720940 TUW720940 UES720940 UOO720940 UYK720940 VIG720940 VSC720940 WBY720940 WLU720940 WVQ720940 H786472:I786472 JE786476 TA786476 ACW786476 AMS786476 AWO786476 BGK786476 BQG786476 CAC786476 CJY786476 CTU786476 DDQ786476 DNM786476 DXI786476 EHE786476 ERA786476 FAW786476 FKS786476 FUO786476 GEK786476 GOG786476 GYC786476 HHY786476 HRU786476 IBQ786476 ILM786476 IVI786476 JFE786476 JPA786476 JYW786476 KIS786476 KSO786476 LCK786476 LMG786476 LWC786476 MFY786476 MPU786476 MZQ786476 NJM786476 NTI786476 ODE786476 ONA786476 OWW786476 PGS786476 PQO786476 QAK786476 QKG786476 QUC786476 RDY786476 RNU786476 RXQ786476 SHM786476 SRI786476 TBE786476 TLA786476 TUW786476 UES786476 UOO786476 UYK786476 VIG786476 VSC786476 WBY786476 WLU786476 WVQ786476 H852008:I852008 JE852012 TA852012 ACW852012 AMS852012 AWO852012 BGK852012 BQG852012 CAC852012 CJY852012 CTU852012 DDQ852012 DNM852012 DXI852012 EHE852012 ERA852012 FAW852012 FKS852012 FUO852012 GEK852012 GOG852012 GYC852012 HHY852012 HRU852012 IBQ852012 ILM852012 IVI852012 JFE852012 JPA852012 JYW852012 KIS852012 KSO852012 LCK852012 LMG852012 LWC852012 MFY852012 MPU852012 MZQ852012 NJM852012 NTI852012 ODE852012 ONA852012 OWW852012 PGS852012 PQO852012 QAK852012 QKG852012 QUC852012 RDY852012 RNU852012 RXQ852012 SHM852012 SRI852012 TBE852012 TLA852012 TUW852012 UES852012 UOO852012 UYK852012 VIG852012 VSC852012 WBY852012 WLU852012 WVQ852012 H917544:I917544 JE917548 TA917548 ACW917548 AMS917548 AWO917548 BGK917548 BQG917548 CAC917548 CJY917548 CTU917548 DDQ917548 DNM917548 DXI917548 EHE917548 ERA917548 FAW917548 FKS917548 FUO917548 GEK917548 GOG917548 GYC917548 HHY917548 HRU917548 IBQ917548 ILM917548 IVI917548 JFE917548 JPA917548 JYW917548 KIS917548 KSO917548 LCK917548 LMG917548 LWC917548 MFY917548 MPU917548 MZQ917548 NJM917548 NTI917548 ODE917548 ONA917548 OWW917548 PGS917548 PQO917548 QAK917548 QKG917548 QUC917548 RDY917548 RNU917548 RXQ917548 SHM917548 SRI917548 TBE917548 TLA917548 TUW917548 UES917548 UOO917548 UYK917548 VIG917548 VSC917548 WBY917548 WLU917548 WVQ917548 H983080:I983080 JE983084 TA983084 ACW983084 AMS983084 AWO983084 BGK983084 BQG983084 CAC983084 CJY983084 CTU983084 DDQ983084 DNM983084 DXI983084 EHE983084 ERA983084 FAW983084 FKS983084 FUO983084 GEK983084 GOG983084 GYC983084 HHY983084 HRU983084 IBQ983084 ILM983084 IVI983084 JFE983084 JPA983084 JYW983084 KIS983084 KSO983084 LCK983084 LMG983084 LWC983084 MFY983084 MPU983084 MZQ983084 NJM983084 NTI983084 ODE983084 ONA983084 OWW983084 PGS983084 PQO983084 QAK983084 QKG983084 QUC983084 RDY983084 RNU983084 RXQ983084 SHM983084 SRI983084 TBE983084 TLA983084 TUW983084 UES983084 UOO983084 UYK983084 VIG983084 VSC983084">
      <formula1>$K$69:$K$74</formula1>
    </dataValidation>
    <dataValidation type="list" errorStyle="warning" allowBlank="1" showInputMessage="1" showErrorMessage="1" errorTitle="No Gender Selected" sqref="IZ18 WLP983066 WBT983066 VRX983066 VIB983066 UYF983066 UOJ983066 UEN983066 TUR983066 TKV983066 TAZ983066 SRD983066 SHH983066 RXL983066 RNP983066 RDT983066 QTX983066 QKB983066 QAF983066 PQJ983066 PGN983066 OWR983066 OMV983066 OCZ983066 NTD983066 NJH983066 MZL983066 MPP983066 MFT983066 LVX983066 LMB983066 LCF983066 KSJ983066 KIN983066 JYR983066 JOV983066 JEZ983066 IVD983066 ILH983066 IBL983066 HRP983066 HHT983066 GXX983066 GOB983066 GEF983066 FUJ983066 FKN983066 FAR983066 EQV983066 EGZ983066 DXD983066 DNH983066 DDL983066 CTP983066 CJT983066 BZX983066 BQB983066 BGF983066 AWJ983066 AMN983066 ACR983066 SV983066 IZ983066 C983063 WVL917530 WLP917530 WBT917530 VRX917530 VIB917530 UYF917530 UOJ917530 UEN917530 TUR917530 TKV917530 TAZ917530 SRD917530 SHH917530 RXL917530 RNP917530 RDT917530 QTX917530 QKB917530 QAF917530 PQJ917530 PGN917530 OWR917530 OMV917530 OCZ917530 NTD917530 NJH917530 MZL917530 MPP917530 MFT917530 LVX917530 LMB917530 LCF917530 KSJ917530 KIN917530 JYR917530 JOV917530 JEZ917530 IVD917530 ILH917530 IBL917530 HRP917530 HHT917530 GXX917530 GOB917530 GEF917530 FUJ917530 FKN917530 FAR917530 EQV917530 EGZ917530 DXD917530 DNH917530 DDL917530 CTP917530 CJT917530 BZX917530 BQB917530 BGF917530 AWJ917530 AMN917530 ACR917530 SV917530 IZ917530 C917527 WVL851994 WLP851994 WBT851994 VRX851994 VIB851994 UYF851994 UOJ851994 UEN851994 TUR851994 TKV851994 TAZ851994 SRD851994 SHH851994 RXL851994 RNP851994 RDT851994 QTX851994 QKB851994 QAF851994 PQJ851994 PGN851994 OWR851994 OMV851994 OCZ851994 NTD851994 NJH851994 MZL851994 MPP851994 MFT851994 LVX851994 LMB851994 LCF851994 KSJ851994 KIN851994 JYR851994 JOV851994 JEZ851994 IVD851994 ILH851994 IBL851994 HRP851994 HHT851994 GXX851994 GOB851994 GEF851994 FUJ851994 FKN851994 FAR851994 EQV851994 EGZ851994 DXD851994 DNH851994 DDL851994 CTP851994 CJT851994 BZX851994 BQB851994 BGF851994 AWJ851994 AMN851994 ACR851994 SV851994 IZ851994 C851991 WVL786458 WLP786458 WBT786458 VRX786458 VIB786458 UYF786458 UOJ786458 UEN786458 TUR786458 TKV786458 TAZ786458 SRD786458 SHH786458 RXL786458 RNP786458 RDT786458 QTX786458 QKB786458 QAF786458 PQJ786458 PGN786458 OWR786458 OMV786458 OCZ786458 NTD786458 NJH786458 MZL786458 MPP786458 MFT786458 LVX786458 LMB786458 LCF786458 KSJ786458 KIN786458 JYR786458 JOV786458 JEZ786458 IVD786458 ILH786458 IBL786458 HRP786458 HHT786458 GXX786458 GOB786458 GEF786458 FUJ786458 FKN786458 FAR786458 EQV786458 EGZ786458 DXD786458 DNH786458 DDL786458 CTP786458 CJT786458 BZX786458 BQB786458 BGF786458 AWJ786458 AMN786458 ACR786458 SV786458 IZ786458 C786455 WVL720922 WLP720922 WBT720922 VRX720922 VIB720922 UYF720922 UOJ720922 UEN720922 TUR720922 TKV720922 TAZ720922 SRD720922 SHH720922 RXL720922 RNP720922 RDT720922 QTX720922 QKB720922 QAF720922 PQJ720922 PGN720922 OWR720922 OMV720922 OCZ720922 NTD720922 NJH720922 MZL720922 MPP720922 MFT720922 LVX720922 LMB720922 LCF720922 KSJ720922 KIN720922 JYR720922 JOV720922 JEZ720922 IVD720922 ILH720922 IBL720922 HRP720922 HHT720922 GXX720922 GOB720922 GEF720922 FUJ720922 FKN720922 FAR720922 EQV720922 EGZ720922 DXD720922 DNH720922 DDL720922 CTP720922 CJT720922 BZX720922 BQB720922 BGF720922 AWJ720922 AMN720922 ACR720922 SV720922 IZ720922 C720919 WVL655386 WLP655386 WBT655386 VRX655386 VIB655386 UYF655386 UOJ655386 UEN655386 TUR655386 TKV655386 TAZ655386 SRD655386 SHH655386 RXL655386 RNP655386 RDT655386 QTX655386 QKB655386 QAF655386 PQJ655386 PGN655386 OWR655386 OMV655386 OCZ655386 NTD655386 NJH655386 MZL655386 MPP655386 MFT655386 LVX655386 LMB655386 LCF655386 KSJ655386 KIN655386 JYR655386 JOV655386 JEZ655386 IVD655386 ILH655386 IBL655386 HRP655386 HHT655386 GXX655386 GOB655386 GEF655386 FUJ655386 FKN655386 FAR655386 EQV655386 EGZ655386 DXD655386 DNH655386 DDL655386 CTP655386 CJT655386 BZX655386 BQB655386 BGF655386 AWJ655386 AMN655386 ACR655386 SV655386 IZ655386 C655383 WVL589850 WLP589850 WBT589850 VRX589850 VIB589850 UYF589850 UOJ589850 UEN589850 TUR589850 TKV589850 TAZ589850 SRD589850 SHH589850 RXL589850 RNP589850 RDT589850 QTX589850 QKB589850 QAF589850 PQJ589850 PGN589850 OWR589850 OMV589850 OCZ589850 NTD589850 NJH589850 MZL589850 MPP589850 MFT589850 LVX589850 LMB589850 LCF589850 KSJ589850 KIN589850 JYR589850 JOV589850 JEZ589850 IVD589850 ILH589850 IBL589850 HRP589850 HHT589850 GXX589850 GOB589850 GEF589850 FUJ589850 FKN589850 FAR589850 EQV589850 EGZ589850 DXD589850 DNH589850 DDL589850 CTP589850 CJT589850 BZX589850 BQB589850 BGF589850 AWJ589850 AMN589850 ACR589850 SV589850 IZ589850 C589847 WVL524314 WLP524314 WBT524314 VRX524314 VIB524314 UYF524314 UOJ524314 UEN524314 TUR524314 TKV524314 TAZ524314 SRD524314 SHH524314 RXL524314 RNP524314 RDT524314 QTX524314 QKB524314 QAF524314 PQJ524314 PGN524314 OWR524314 OMV524314 OCZ524314 NTD524314 NJH524314 MZL524314 MPP524314 MFT524314 LVX524314 LMB524314 LCF524314 KSJ524314 KIN524314 JYR524314 JOV524314 JEZ524314 IVD524314 ILH524314 IBL524314 HRP524314 HHT524314 GXX524314 GOB524314 GEF524314 FUJ524314 FKN524314 FAR524314 EQV524314 EGZ524314 DXD524314 DNH524314 DDL524314 CTP524314 CJT524314 BZX524314 BQB524314 BGF524314 AWJ524314 AMN524314 ACR524314 SV524314 IZ524314 C524311 WVL458778 WLP458778 WBT458778 VRX458778 VIB458778 UYF458778 UOJ458778 UEN458778 TUR458778 TKV458778 TAZ458778 SRD458778 SHH458778 RXL458778 RNP458778 RDT458778 QTX458778 QKB458778 QAF458778 PQJ458778 PGN458778 OWR458778 OMV458778 OCZ458778 NTD458778 NJH458778 MZL458778 MPP458778 MFT458778 LVX458778 LMB458778 LCF458778 KSJ458778 KIN458778 JYR458778 JOV458778 JEZ458778 IVD458778 ILH458778 IBL458778 HRP458778 HHT458778 GXX458778 GOB458778 GEF458778 FUJ458778 FKN458778 FAR458778 EQV458778 EGZ458778 DXD458778 DNH458778 DDL458778 CTP458778 CJT458778 BZX458778 BQB458778 BGF458778 AWJ458778 AMN458778 ACR458778 SV458778 IZ458778 C458775 WVL393242 WLP393242 WBT393242 VRX393242 VIB393242 UYF393242 UOJ393242 UEN393242 TUR393242 TKV393242 TAZ393242 SRD393242 SHH393242 RXL393242 RNP393242 RDT393242 QTX393242 QKB393242 QAF393242 PQJ393242 PGN393242 OWR393242 OMV393242 OCZ393242 NTD393242 NJH393242 MZL393242 MPP393242 MFT393242 LVX393242 LMB393242 LCF393242 KSJ393242 KIN393242 JYR393242 JOV393242 JEZ393242 IVD393242 ILH393242 IBL393242 HRP393242 HHT393242 GXX393242 GOB393242 GEF393242 FUJ393242 FKN393242 FAR393242 EQV393242 EGZ393242 DXD393242 DNH393242 DDL393242 CTP393242 CJT393242 BZX393242 BQB393242 BGF393242 AWJ393242 AMN393242 ACR393242 SV393242 IZ393242 C393239 WVL327706 WLP327706 WBT327706 VRX327706 VIB327706 UYF327706 UOJ327706 UEN327706 TUR327706 TKV327706 TAZ327706 SRD327706 SHH327706 RXL327706 RNP327706 RDT327706 QTX327706 QKB327706 QAF327706 PQJ327706 PGN327706 OWR327706 OMV327706 OCZ327706 NTD327706 NJH327706 MZL327706 MPP327706 MFT327706 LVX327706 LMB327706 LCF327706 KSJ327706 KIN327706 JYR327706 JOV327706 JEZ327706 IVD327706 ILH327706 IBL327706 HRP327706 HHT327706 GXX327706 GOB327706 GEF327706 FUJ327706 FKN327706 FAR327706 EQV327706 EGZ327706 DXD327706 DNH327706 DDL327706 CTP327706 CJT327706 BZX327706 BQB327706 BGF327706 AWJ327706 AMN327706 ACR327706 SV327706 IZ327706 C327703 WVL262170 WLP262170 WBT262170 VRX262170 VIB262170 UYF262170 UOJ262170 UEN262170 TUR262170 TKV262170 TAZ262170 SRD262170 SHH262170 RXL262170 RNP262170 RDT262170 QTX262170 QKB262170 QAF262170 PQJ262170 PGN262170 OWR262170 OMV262170 OCZ262170 NTD262170 NJH262170 MZL262170 MPP262170 MFT262170 LVX262170 LMB262170 LCF262170 KSJ262170 KIN262170 JYR262170 JOV262170 JEZ262170 IVD262170 ILH262170 IBL262170 HRP262170 HHT262170 GXX262170 GOB262170 GEF262170 FUJ262170 FKN262170 FAR262170 EQV262170 EGZ262170 DXD262170 DNH262170 DDL262170 CTP262170 CJT262170 BZX262170 BQB262170 BGF262170 AWJ262170 AMN262170 ACR262170 SV262170 IZ262170 C262167 WVL196634 WLP196634 WBT196634 VRX196634 VIB196634 UYF196634 UOJ196634 UEN196634 TUR196634 TKV196634 TAZ196634 SRD196634 SHH196634 RXL196634 RNP196634 RDT196634 QTX196634 QKB196634 QAF196634 PQJ196634 PGN196634 OWR196634 OMV196634 OCZ196634 NTD196634 NJH196634 MZL196634 MPP196634 MFT196634 LVX196634 LMB196634 LCF196634 KSJ196634 KIN196634 JYR196634 JOV196634 JEZ196634 IVD196634 ILH196634 IBL196634 HRP196634 HHT196634 GXX196634 GOB196634 GEF196634 FUJ196634 FKN196634 FAR196634 EQV196634 EGZ196634 DXD196634 DNH196634 DDL196634 CTP196634 CJT196634 BZX196634 BQB196634 BGF196634 AWJ196634 AMN196634 ACR196634 SV196634 IZ196634 C196631 WVL131098 WLP131098 WBT131098 VRX131098 VIB131098 UYF131098 UOJ131098 UEN131098 TUR131098 TKV131098 TAZ131098 SRD131098 SHH131098 RXL131098 RNP131098 RDT131098 QTX131098 QKB131098 QAF131098 PQJ131098 PGN131098 OWR131098 OMV131098 OCZ131098 NTD131098 NJH131098 MZL131098 MPP131098 MFT131098 LVX131098 LMB131098 LCF131098 KSJ131098 KIN131098 JYR131098 JOV131098 JEZ131098 IVD131098 ILH131098 IBL131098 HRP131098 HHT131098 GXX131098 GOB131098 GEF131098 FUJ131098 FKN131098 FAR131098 EQV131098 EGZ131098 DXD131098 DNH131098 DDL131098 CTP131098 CJT131098 BZX131098 BQB131098 BGF131098 AWJ131098 AMN131098 ACR131098 SV131098 IZ131098 C131095 WVL65562 WLP65562 WBT65562 VRX65562 VIB65562 UYF65562 UOJ65562 UEN65562 TUR65562 TKV65562 TAZ65562 SRD65562 SHH65562 RXL65562 RNP65562 RDT65562 QTX65562 QKB65562 QAF65562 PQJ65562 PGN65562 OWR65562 OMV65562 OCZ65562 NTD65562 NJH65562 MZL65562 MPP65562 MFT65562 LVX65562 LMB65562 LCF65562 KSJ65562 KIN65562 JYR65562 JOV65562 JEZ65562 IVD65562 ILH65562 IBL65562 HRP65562 HHT65562 GXX65562 GOB65562 GEF65562 FUJ65562 FKN65562 FAR65562 EQV65562 EGZ65562 DXD65562 DNH65562 DDL65562 CTP65562 CJT65562 BZX65562 BQB65562 BGF65562 AWJ65562 AMN65562 ACR65562 SV65562 IZ65562 C65559 WVL18 WLP18 WBT18 VRX18 VIB18 UYF18 UOJ18 UEN18 TUR18 TKV18 TAZ18 SRD18 SHH18 RXL18 RNP18 RDT18 QTX18 QKB18 QAF18 PQJ18 PGN18 OWR18 OMV18 OCZ18 NTD18 NJH18 MZL18 MPP18 MFT18 LVX18 LMB18 LCF18 KSJ18 KIN18 JYR18 JOV18 JEZ18 IVD18 ILH18 IBL18 HRP18 HHT18 GXX18 GOB18 GEF18 FUJ18 FKN18 FAR18 EQV18 EGZ18 DXD18 DNH18 DDL18 CTP18 CJT18 BZX18 BQB18 BGF18 AWJ18 AMN18 ACR18 SV18">
      <formula1>$R$69:$R$71</formula1>
    </dataValidation>
    <dataValidation type="list" allowBlank="1" showInputMessage="1" showErrorMessage="1" sqref="I23 I35">
      <formula1>Format</formula1>
    </dataValidation>
    <dataValidation type="list" allowBlank="1" showInputMessage="1" showErrorMessage="1" sqref="J23:J31 J35:J39">
      <formula1>CreativeDimensions</formula1>
    </dataValidation>
    <dataValidation type="list" allowBlank="1" showInputMessage="1" showErrorMessage="1" sqref="K23:K31 K35:K40">
      <formula1>PurchaseType</formula1>
    </dataValidation>
  </dataValidations>
  <pageMargins left="0.2" right="0.22" top="0.16" bottom="0.18" header="0.16" footer="0.18"/>
  <pageSetup paperSize="9" scale="43" orientation="landscape" r:id="rId1"/>
  <headerFooter alignWithMargins="0"/>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[1]Data!#REF!</xm:f>
          </x14:formula1>
          <xm:sqref>IZ65554:JC65555 SV65554:SY65555 ACR65554:ACU65555 AMN65554:AMQ65555 AWJ65554:AWM65555 BGF65554:BGI65555 BQB65554:BQE65555 BZX65554:CAA65555 CJT65554:CJW65555 CTP65554:CTS65555 DDL65554:DDO65555 DNH65554:DNK65555 DXD65554:DXG65555 EGZ65554:EHC65555 EQV65554:EQY65555 FAR65554:FAU65555 FKN65554:FKQ65555 FUJ65554:FUM65555 GEF65554:GEI65555 GOB65554:GOE65555 GXX65554:GYA65555 HHT65554:HHW65555 HRP65554:HRS65555 IBL65554:IBO65555 ILH65554:ILK65555 IVD65554:IVG65555 JEZ65554:JFC65555 JOV65554:JOY65555 JYR65554:JYU65555 KIN65554:KIQ65555 KSJ65554:KSM65555 LCF65554:LCI65555 LMB65554:LME65555 LVX65554:LWA65555 MFT65554:MFW65555 MPP65554:MPS65555 MZL65554:MZO65555 NJH65554:NJK65555 NTD65554:NTG65555 OCZ65554:ODC65555 OMV65554:OMY65555 OWR65554:OWU65555 PGN65554:PGQ65555 PQJ65554:PQM65555 QAF65554:QAI65555 QKB65554:QKE65555 QTX65554:QUA65555 RDT65554:RDW65555 RNP65554:RNS65555 RXL65554:RXO65555 SHH65554:SHK65555 SRD65554:SRG65555 TAZ65554:TBC65555 TKV65554:TKY65555 TUR65554:TUU65555 UEN65554:UEQ65555 UOJ65554:UOM65555 UYF65554:UYI65555 VIB65554:VIE65555 VRX65554:VSA65555 WBT65554:WBW65555 WLP65554:WLS65555 WVL65554:WVO65555 IZ131090:JC131091 SV131090:SY131091 ACR131090:ACU131091 AMN131090:AMQ131091 AWJ131090:AWM131091 BGF131090:BGI131091 BQB131090:BQE131091 BZX131090:CAA131091 CJT131090:CJW131091 CTP131090:CTS131091 DDL131090:DDO131091 DNH131090:DNK131091 DXD131090:DXG131091 EGZ131090:EHC131091 EQV131090:EQY131091 FAR131090:FAU131091 FKN131090:FKQ131091 FUJ131090:FUM131091 GEF131090:GEI131091 GOB131090:GOE131091 GXX131090:GYA131091 HHT131090:HHW131091 HRP131090:HRS131091 IBL131090:IBO131091 ILH131090:ILK131091 IVD131090:IVG131091 JEZ131090:JFC131091 JOV131090:JOY131091 JYR131090:JYU131091 KIN131090:KIQ131091 KSJ131090:KSM131091 LCF131090:LCI131091 LMB131090:LME131091 LVX131090:LWA131091 MFT131090:MFW131091 MPP131090:MPS131091 MZL131090:MZO131091 NJH131090:NJK131091 NTD131090:NTG131091 OCZ131090:ODC131091 OMV131090:OMY131091 OWR131090:OWU131091 PGN131090:PGQ131091 PQJ131090:PQM131091 QAF131090:QAI131091 QKB131090:QKE131091 QTX131090:QUA131091 RDT131090:RDW131091 RNP131090:RNS131091 RXL131090:RXO131091 SHH131090:SHK131091 SRD131090:SRG131091 TAZ131090:TBC131091 TKV131090:TKY131091 TUR131090:TUU131091 UEN131090:UEQ131091 UOJ131090:UOM131091 UYF131090:UYI131091 VIB131090:VIE131091 VRX131090:VSA131091 WBT131090:WBW131091 WLP131090:WLS131091 WVL131090:WVO131091 IZ196626:JC196627 SV196626:SY196627 ACR196626:ACU196627 AMN196626:AMQ196627 AWJ196626:AWM196627 BGF196626:BGI196627 BQB196626:BQE196627 BZX196626:CAA196627 CJT196626:CJW196627 CTP196626:CTS196627 DDL196626:DDO196627 DNH196626:DNK196627 DXD196626:DXG196627 EGZ196626:EHC196627 EQV196626:EQY196627 FAR196626:FAU196627 FKN196626:FKQ196627 FUJ196626:FUM196627 GEF196626:GEI196627 GOB196626:GOE196627 GXX196626:GYA196627 HHT196626:HHW196627 HRP196626:HRS196627 IBL196626:IBO196627 ILH196626:ILK196627 IVD196626:IVG196627 JEZ196626:JFC196627 JOV196626:JOY196627 JYR196626:JYU196627 KIN196626:KIQ196627 KSJ196626:KSM196627 LCF196626:LCI196627 LMB196626:LME196627 LVX196626:LWA196627 MFT196626:MFW196627 MPP196626:MPS196627 MZL196626:MZO196627 NJH196626:NJK196627 NTD196626:NTG196627 OCZ196626:ODC196627 OMV196626:OMY196627 OWR196626:OWU196627 PGN196626:PGQ196627 PQJ196626:PQM196627 QAF196626:QAI196627 QKB196626:QKE196627 QTX196626:QUA196627 RDT196626:RDW196627 RNP196626:RNS196627 RXL196626:RXO196627 SHH196626:SHK196627 SRD196626:SRG196627 TAZ196626:TBC196627 TKV196626:TKY196627 TUR196626:TUU196627 UEN196626:UEQ196627 UOJ196626:UOM196627 UYF196626:UYI196627 VIB196626:VIE196627 VRX196626:VSA196627 WBT196626:WBW196627 WLP196626:WLS196627 WVL196626:WVO196627 IZ262162:JC262163 SV262162:SY262163 ACR262162:ACU262163 AMN262162:AMQ262163 AWJ262162:AWM262163 BGF262162:BGI262163 BQB262162:BQE262163 BZX262162:CAA262163 CJT262162:CJW262163 CTP262162:CTS262163 DDL262162:DDO262163 DNH262162:DNK262163 DXD262162:DXG262163 EGZ262162:EHC262163 EQV262162:EQY262163 FAR262162:FAU262163 FKN262162:FKQ262163 FUJ262162:FUM262163 GEF262162:GEI262163 GOB262162:GOE262163 GXX262162:GYA262163 HHT262162:HHW262163 HRP262162:HRS262163 IBL262162:IBO262163 ILH262162:ILK262163 IVD262162:IVG262163 JEZ262162:JFC262163 JOV262162:JOY262163 JYR262162:JYU262163 KIN262162:KIQ262163 KSJ262162:KSM262163 LCF262162:LCI262163 LMB262162:LME262163 LVX262162:LWA262163 MFT262162:MFW262163 MPP262162:MPS262163 MZL262162:MZO262163 NJH262162:NJK262163 NTD262162:NTG262163 OCZ262162:ODC262163 OMV262162:OMY262163 OWR262162:OWU262163 PGN262162:PGQ262163 PQJ262162:PQM262163 QAF262162:QAI262163 QKB262162:QKE262163 QTX262162:QUA262163 RDT262162:RDW262163 RNP262162:RNS262163 RXL262162:RXO262163 SHH262162:SHK262163 SRD262162:SRG262163 TAZ262162:TBC262163 TKV262162:TKY262163 TUR262162:TUU262163 UEN262162:UEQ262163 UOJ262162:UOM262163 UYF262162:UYI262163 VIB262162:VIE262163 VRX262162:VSA262163 WBT262162:WBW262163 WLP262162:WLS262163 WVL262162:WVO262163 IZ327698:JC327699 SV327698:SY327699 ACR327698:ACU327699 AMN327698:AMQ327699 AWJ327698:AWM327699 BGF327698:BGI327699 BQB327698:BQE327699 BZX327698:CAA327699 CJT327698:CJW327699 CTP327698:CTS327699 DDL327698:DDO327699 DNH327698:DNK327699 DXD327698:DXG327699 EGZ327698:EHC327699 EQV327698:EQY327699 FAR327698:FAU327699 FKN327698:FKQ327699 FUJ327698:FUM327699 GEF327698:GEI327699 GOB327698:GOE327699 GXX327698:GYA327699 HHT327698:HHW327699 HRP327698:HRS327699 IBL327698:IBO327699 ILH327698:ILK327699 IVD327698:IVG327699 JEZ327698:JFC327699 JOV327698:JOY327699 JYR327698:JYU327699 KIN327698:KIQ327699 KSJ327698:KSM327699 LCF327698:LCI327699 LMB327698:LME327699 LVX327698:LWA327699 MFT327698:MFW327699 MPP327698:MPS327699 MZL327698:MZO327699 NJH327698:NJK327699 NTD327698:NTG327699 OCZ327698:ODC327699 OMV327698:OMY327699 OWR327698:OWU327699 PGN327698:PGQ327699 PQJ327698:PQM327699 QAF327698:QAI327699 QKB327698:QKE327699 QTX327698:QUA327699 RDT327698:RDW327699 RNP327698:RNS327699 RXL327698:RXO327699 SHH327698:SHK327699 SRD327698:SRG327699 TAZ327698:TBC327699 TKV327698:TKY327699 TUR327698:TUU327699 UEN327698:UEQ327699 UOJ327698:UOM327699 UYF327698:UYI327699 VIB327698:VIE327699 VRX327698:VSA327699 WBT327698:WBW327699 WLP327698:WLS327699 WVL327698:WVO327699 IZ393234:JC393235 SV393234:SY393235 ACR393234:ACU393235 AMN393234:AMQ393235 AWJ393234:AWM393235 BGF393234:BGI393235 BQB393234:BQE393235 BZX393234:CAA393235 CJT393234:CJW393235 CTP393234:CTS393235 DDL393234:DDO393235 DNH393234:DNK393235 DXD393234:DXG393235 EGZ393234:EHC393235 EQV393234:EQY393235 FAR393234:FAU393235 FKN393234:FKQ393235 FUJ393234:FUM393235 GEF393234:GEI393235 GOB393234:GOE393235 GXX393234:GYA393235 HHT393234:HHW393235 HRP393234:HRS393235 IBL393234:IBO393235 ILH393234:ILK393235 IVD393234:IVG393235 JEZ393234:JFC393235 JOV393234:JOY393235 JYR393234:JYU393235 KIN393234:KIQ393235 KSJ393234:KSM393235 LCF393234:LCI393235 LMB393234:LME393235 LVX393234:LWA393235 MFT393234:MFW393235 MPP393234:MPS393235 MZL393234:MZO393235 NJH393234:NJK393235 NTD393234:NTG393235 OCZ393234:ODC393235 OMV393234:OMY393235 OWR393234:OWU393235 PGN393234:PGQ393235 PQJ393234:PQM393235 QAF393234:QAI393235 QKB393234:QKE393235 QTX393234:QUA393235 RDT393234:RDW393235 RNP393234:RNS393235 RXL393234:RXO393235 SHH393234:SHK393235 SRD393234:SRG393235 TAZ393234:TBC393235 TKV393234:TKY393235 TUR393234:TUU393235 UEN393234:UEQ393235 UOJ393234:UOM393235 UYF393234:UYI393235 VIB393234:VIE393235 VRX393234:VSA393235 WBT393234:WBW393235 WLP393234:WLS393235 WVL393234:WVO393235 IZ458770:JC458771 SV458770:SY458771 ACR458770:ACU458771 AMN458770:AMQ458771 AWJ458770:AWM458771 BGF458770:BGI458771 BQB458770:BQE458771 BZX458770:CAA458771 CJT458770:CJW458771 CTP458770:CTS458771 DDL458770:DDO458771 DNH458770:DNK458771 DXD458770:DXG458771 EGZ458770:EHC458771 EQV458770:EQY458771 FAR458770:FAU458771 FKN458770:FKQ458771 FUJ458770:FUM458771 GEF458770:GEI458771 GOB458770:GOE458771 GXX458770:GYA458771 HHT458770:HHW458771 HRP458770:HRS458771 IBL458770:IBO458771 ILH458770:ILK458771 IVD458770:IVG458771 JEZ458770:JFC458771 JOV458770:JOY458771 JYR458770:JYU458771 KIN458770:KIQ458771 KSJ458770:KSM458771 LCF458770:LCI458771 LMB458770:LME458771 LVX458770:LWA458771 MFT458770:MFW458771 MPP458770:MPS458771 MZL458770:MZO458771 NJH458770:NJK458771 NTD458770:NTG458771 OCZ458770:ODC458771 OMV458770:OMY458771 OWR458770:OWU458771 PGN458770:PGQ458771 PQJ458770:PQM458771 QAF458770:QAI458771 QKB458770:QKE458771 QTX458770:QUA458771 RDT458770:RDW458771 RNP458770:RNS458771 RXL458770:RXO458771 SHH458770:SHK458771 SRD458770:SRG458771 TAZ458770:TBC458771 TKV458770:TKY458771 TUR458770:TUU458771 UEN458770:UEQ458771 UOJ458770:UOM458771 UYF458770:UYI458771 VIB458770:VIE458771 VRX458770:VSA458771 WBT458770:WBW458771 WLP458770:WLS458771 WVL458770:WVO458771 IZ524306:JC524307 SV524306:SY524307 ACR524306:ACU524307 AMN524306:AMQ524307 AWJ524306:AWM524307 BGF524306:BGI524307 BQB524306:BQE524307 BZX524306:CAA524307 CJT524306:CJW524307 CTP524306:CTS524307 DDL524306:DDO524307 DNH524306:DNK524307 DXD524306:DXG524307 EGZ524306:EHC524307 EQV524306:EQY524307 FAR524306:FAU524307 FKN524306:FKQ524307 FUJ524306:FUM524307 GEF524306:GEI524307 GOB524306:GOE524307 GXX524306:GYA524307 HHT524306:HHW524307 HRP524306:HRS524307 IBL524306:IBO524307 ILH524306:ILK524307 IVD524306:IVG524307 JEZ524306:JFC524307 JOV524306:JOY524307 JYR524306:JYU524307 KIN524306:KIQ524307 KSJ524306:KSM524307 LCF524306:LCI524307 LMB524306:LME524307 LVX524306:LWA524307 MFT524306:MFW524307 MPP524306:MPS524307 MZL524306:MZO524307 NJH524306:NJK524307 NTD524306:NTG524307 OCZ524306:ODC524307 OMV524306:OMY524307 OWR524306:OWU524307 PGN524306:PGQ524307 PQJ524306:PQM524307 QAF524306:QAI524307 QKB524306:QKE524307 QTX524306:QUA524307 RDT524306:RDW524307 RNP524306:RNS524307 RXL524306:RXO524307 SHH524306:SHK524307 SRD524306:SRG524307 TAZ524306:TBC524307 TKV524306:TKY524307 TUR524306:TUU524307 UEN524306:UEQ524307 UOJ524306:UOM524307 UYF524306:UYI524307 VIB524306:VIE524307 VRX524306:VSA524307 WBT524306:WBW524307 WLP524306:WLS524307 WVL524306:WVO524307 IZ589842:JC589843 SV589842:SY589843 ACR589842:ACU589843 AMN589842:AMQ589843 AWJ589842:AWM589843 BGF589842:BGI589843 BQB589842:BQE589843 BZX589842:CAA589843 CJT589842:CJW589843 CTP589842:CTS589843 DDL589842:DDO589843 DNH589842:DNK589843 DXD589842:DXG589843 EGZ589842:EHC589843 EQV589842:EQY589843 FAR589842:FAU589843 FKN589842:FKQ589843 FUJ589842:FUM589843 GEF589842:GEI589843 GOB589842:GOE589843 GXX589842:GYA589843 HHT589842:HHW589843 HRP589842:HRS589843 IBL589842:IBO589843 ILH589842:ILK589843 IVD589842:IVG589843 JEZ589842:JFC589843 JOV589842:JOY589843 JYR589842:JYU589843 KIN589842:KIQ589843 KSJ589842:KSM589843 LCF589842:LCI589843 LMB589842:LME589843 LVX589842:LWA589843 MFT589842:MFW589843 MPP589842:MPS589843 MZL589842:MZO589843 NJH589842:NJK589843 NTD589842:NTG589843 OCZ589842:ODC589843 OMV589842:OMY589843 OWR589842:OWU589843 PGN589842:PGQ589843 PQJ589842:PQM589843 QAF589842:QAI589843 QKB589842:QKE589843 QTX589842:QUA589843 RDT589842:RDW589843 RNP589842:RNS589843 RXL589842:RXO589843 SHH589842:SHK589843 SRD589842:SRG589843 TAZ589842:TBC589843 TKV589842:TKY589843 TUR589842:TUU589843 UEN589842:UEQ589843 UOJ589842:UOM589843 UYF589842:UYI589843 VIB589842:VIE589843 VRX589842:VSA589843 WBT589842:WBW589843 WLP589842:WLS589843 WVL589842:WVO589843 IZ655378:JC655379 SV655378:SY655379 ACR655378:ACU655379 AMN655378:AMQ655379 AWJ655378:AWM655379 BGF655378:BGI655379 BQB655378:BQE655379 BZX655378:CAA655379 CJT655378:CJW655379 CTP655378:CTS655379 DDL655378:DDO655379 DNH655378:DNK655379 DXD655378:DXG655379 EGZ655378:EHC655379 EQV655378:EQY655379 FAR655378:FAU655379 FKN655378:FKQ655379 FUJ655378:FUM655379 GEF655378:GEI655379 GOB655378:GOE655379 GXX655378:GYA655379 HHT655378:HHW655379 HRP655378:HRS655379 IBL655378:IBO655379 ILH655378:ILK655379 IVD655378:IVG655379 JEZ655378:JFC655379 JOV655378:JOY655379 JYR655378:JYU655379 KIN655378:KIQ655379 KSJ655378:KSM655379 LCF655378:LCI655379 LMB655378:LME655379 LVX655378:LWA655379 MFT655378:MFW655379 MPP655378:MPS655379 MZL655378:MZO655379 NJH655378:NJK655379 NTD655378:NTG655379 OCZ655378:ODC655379 OMV655378:OMY655379 OWR655378:OWU655379 PGN655378:PGQ655379 PQJ655378:PQM655379 QAF655378:QAI655379 QKB655378:QKE655379 QTX655378:QUA655379 RDT655378:RDW655379 RNP655378:RNS655379 RXL655378:RXO655379 SHH655378:SHK655379 SRD655378:SRG655379 TAZ655378:TBC655379 TKV655378:TKY655379 TUR655378:TUU655379 UEN655378:UEQ655379 UOJ655378:UOM655379 UYF655378:UYI655379 VIB655378:VIE655379 VRX655378:VSA655379 WBT655378:WBW655379 WLP655378:WLS655379 WVL655378:WVO655379 IZ720914:JC720915 SV720914:SY720915 ACR720914:ACU720915 AMN720914:AMQ720915 AWJ720914:AWM720915 BGF720914:BGI720915 BQB720914:BQE720915 BZX720914:CAA720915 CJT720914:CJW720915 CTP720914:CTS720915 DDL720914:DDO720915 DNH720914:DNK720915 DXD720914:DXG720915 EGZ720914:EHC720915 EQV720914:EQY720915 FAR720914:FAU720915 FKN720914:FKQ720915 FUJ720914:FUM720915 GEF720914:GEI720915 GOB720914:GOE720915 GXX720914:GYA720915 HHT720914:HHW720915 HRP720914:HRS720915 IBL720914:IBO720915 ILH720914:ILK720915 IVD720914:IVG720915 JEZ720914:JFC720915 JOV720914:JOY720915 JYR720914:JYU720915 KIN720914:KIQ720915 KSJ720914:KSM720915 LCF720914:LCI720915 LMB720914:LME720915 LVX720914:LWA720915 MFT720914:MFW720915 MPP720914:MPS720915 MZL720914:MZO720915 NJH720914:NJK720915 NTD720914:NTG720915 OCZ720914:ODC720915 OMV720914:OMY720915 OWR720914:OWU720915 PGN720914:PGQ720915 PQJ720914:PQM720915 QAF720914:QAI720915 QKB720914:QKE720915 QTX720914:QUA720915 RDT720914:RDW720915 RNP720914:RNS720915 RXL720914:RXO720915 SHH720914:SHK720915 SRD720914:SRG720915 TAZ720914:TBC720915 TKV720914:TKY720915 TUR720914:TUU720915 UEN720914:UEQ720915 UOJ720914:UOM720915 UYF720914:UYI720915 VIB720914:VIE720915 VRX720914:VSA720915 WBT720914:WBW720915 WLP720914:WLS720915 WVL720914:WVO720915 IZ786450:JC786451 SV786450:SY786451 ACR786450:ACU786451 AMN786450:AMQ786451 AWJ786450:AWM786451 BGF786450:BGI786451 BQB786450:BQE786451 BZX786450:CAA786451 CJT786450:CJW786451 CTP786450:CTS786451 DDL786450:DDO786451 DNH786450:DNK786451 DXD786450:DXG786451 EGZ786450:EHC786451 EQV786450:EQY786451 FAR786450:FAU786451 FKN786450:FKQ786451 FUJ786450:FUM786451 GEF786450:GEI786451 GOB786450:GOE786451 GXX786450:GYA786451 HHT786450:HHW786451 HRP786450:HRS786451 IBL786450:IBO786451 ILH786450:ILK786451 IVD786450:IVG786451 JEZ786450:JFC786451 JOV786450:JOY786451 JYR786450:JYU786451 KIN786450:KIQ786451 KSJ786450:KSM786451 LCF786450:LCI786451 LMB786450:LME786451 LVX786450:LWA786451 MFT786450:MFW786451 MPP786450:MPS786451 MZL786450:MZO786451 NJH786450:NJK786451 NTD786450:NTG786451 OCZ786450:ODC786451 OMV786450:OMY786451 OWR786450:OWU786451 PGN786450:PGQ786451 PQJ786450:PQM786451 QAF786450:QAI786451 QKB786450:QKE786451 QTX786450:QUA786451 RDT786450:RDW786451 RNP786450:RNS786451 RXL786450:RXO786451 SHH786450:SHK786451 SRD786450:SRG786451 TAZ786450:TBC786451 TKV786450:TKY786451 TUR786450:TUU786451 UEN786450:UEQ786451 UOJ786450:UOM786451 UYF786450:UYI786451 VIB786450:VIE786451 VRX786450:VSA786451 WBT786450:WBW786451 WLP786450:WLS786451 WVL786450:WVO786451 IZ851986:JC851987 SV851986:SY851987 ACR851986:ACU851987 AMN851986:AMQ851987 AWJ851986:AWM851987 BGF851986:BGI851987 BQB851986:BQE851987 BZX851986:CAA851987 CJT851986:CJW851987 CTP851986:CTS851987 DDL851986:DDO851987 DNH851986:DNK851987 DXD851986:DXG851987 EGZ851986:EHC851987 EQV851986:EQY851987 FAR851986:FAU851987 FKN851986:FKQ851987 FUJ851986:FUM851987 GEF851986:GEI851987 GOB851986:GOE851987 GXX851986:GYA851987 HHT851986:HHW851987 HRP851986:HRS851987 IBL851986:IBO851987 ILH851986:ILK851987 IVD851986:IVG851987 JEZ851986:JFC851987 JOV851986:JOY851987 JYR851986:JYU851987 KIN851986:KIQ851987 KSJ851986:KSM851987 LCF851986:LCI851987 LMB851986:LME851987 LVX851986:LWA851987 MFT851986:MFW851987 MPP851986:MPS851987 MZL851986:MZO851987 NJH851986:NJK851987 NTD851986:NTG851987 OCZ851986:ODC851987 OMV851986:OMY851987 OWR851986:OWU851987 PGN851986:PGQ851987 PQJ851986:PQM851987 QAF851986:QAI851987 QKB851986:QKE851987 QTX851986:QUA851987 RDT851986:RDW851987 RNP851986:RNS851987 RXL851986:RXO851987 SHH851986:SHK851987 SRD851986:SRG851987 TAZ851986:TBC851987 TKV851986:TKY851987 TUR851986:TUU851987 UEN851986:UEQ851987 UOJ851986:UOM851987 UYF851986:UYI851987 VIB851986:VIE851987 VRX851986:VSA851987 WBT851986:WBW851987 WLP851986:WLS851987 WVL851986:WVO851987 IZ917522:JC917523 SV917522:SY917523 ACR917522:ACU917523 AMN917522:AMQ917523 AWJ917522:AWM917523 BGF917522:BGI917523 BQB917522:BQE917523 BZX917522:CAA917523 CJT917522:CJW917523 CTP917522:CTS917523 DDL917522:DDO917523 DNH917522:DNK917523 DXD917522:DXG917523 EGZ917522:EHC917523 EQV917522:EQY917523 FAR917522:FAU917523 FKN917522:FKQ917523 FUJ917522:FUM917523 GEF917522:GEI917523 GOB917522:GOE917523 GXX917522:GYA917523 HHT917522:HHW917523 HRP917522:HRS917523 IBL917522:IBO917523 ILH917522:ILK917523 IVD917522:IVG917523 JEZ917522:JFC917523 JOV917522:JOY917523 JYR917522:JYU917523 KIN917522:KIQ917523 KSJ917522:KSM917523 LCF917522:LCI917523 LMB917522:LME917523 LVX917522:LWA917523 MFT917522:MFW917523 MPP917522:MPS917523 MZL917522:MZO917523 NJH917522:NJK917523 NTD917522:NTG917523 OCZ917522:ODC917523 OMV917522:OMY917523 OWR917522:OWU917523 PGN917522:PGQ917523 PQJ917522:PQM917523 QAF917522:QAI917523 QKB917522:QKE917523 QTX917522:QUA917523 RDT917522:RDW917523 RNP917522:RNS917523 RXL917522:RXO917523 SHH917522:SHK917523 SRD917522:SRG917523 TAZ917522:TBC917523 TKV917522:TKY917523 TUR917522:TUU917523 UEN917522:UEQ917523 UOJ917522:UOM917523 UYF917522:UYI917523 VIB917522:VIE917523 VRX917522:VSA917523 WBT917522:WBW917523 WLP917522:WLS917523 WVL917522:WVO917523 IZ983058:JC983059 SV983058:SY983059 ACR983058:ACU983059 AMN983058:AMQ983059 AWJ983058:AWM983059 BGF983058:BGI983059 BQB983058:BQE983059 BZX983058:CAA983059 CJT983058:CJW983059 CTP983058:CTS983059 DDL983058:DDO983059 DNH983058:DNK983059 DXD983058:DXG983059 EGZ983058:EHC983059 EQV983058:EQY983059 FAR983058:FAU983059 FKN983058:FKQ983059 FUJ983058:FUM983059 GEF983058:GEI983059 GOB983058:GOE983059 GXX983058:GYA983059 HHT983058:HHW983059 HRP983058:HRS983059 IBL983058:IBO983059 ILH983058:ILK983059 IVD983058:IVG983059 JEZ983058:JFC983059 JOV983058:JOY983059 JYR983058:JYU983059 KIN983058:KIQ983059 KSJ983058:KSM983059 LCF983058:LCI983059 LMB983058:LME983059 LVX983058:LWA983059 MFT983058:MFW983059 MPP983058:MPS983059 MZL983058:MZO983059 NJH983058:NJK983059 NTD983058:NTG983059 OCZ983058:ODC983059 OMV983058:OMY983059 OWR983058:OWU983059 PGN983058:PGQ983059 PQJ983058:PQM983059 QAF983058:QAI983059 QKB983058:QKE983059 QTX983058:QUA983059 RDT983058:RDW983059 RNP983058:RNS983059 RXL983058:RXO983059 SHH983058:SHK983059 SRD983058:SRG983059 TAZ983058:TBC983059 TKV983058:TKY983059 TUR983058:TUU983059 UEN983058:UEQ983059 UOJ983058:UOM983059 UYF983058:UYI983059 VIB983058:VIE983059 VRX983058:VSA983059 WBT983058:WBW983059 WLP983058:WLS983059 WVL983058:WVO983059 IZ65557:JC65558 SV65557:SY65558 ACR65557:ACU65558 AMN65557:AMQ65558 AWJ65557:AWM65558 BGF65557:BGI65558 BQB65557:BQE65558 BZX65557:CAA65558 CJT65557:CJW65558 CTP65557:CTS65558 DDL65557:DDO65558 DNH65557:DNK65558 DXD65557:DXG65558 EGZ65557:EHC65558 EQV65557:EQY65558 FAR65557:FAU65558 FKN65557:FKQ65558 FUJ65557:FUM65558 GEF65557:GEI65558 GOB65557:GOE65558 GXX65557:GYA65558 HHT65557:HHW65558 HRP65557:HRS65558 IBL65557:IBO65558 ILH65557:ILK65558 IVD65557:IVG65558 JEZ65557:JFC65558 JOV65557:JOY65558 JYR65557:JYU65558 KIN65557:KIQ65558 KSJ65557:KSM65558 LCF65557:LCI65558 LMB65557:LME65558 LVX65557:LWA65558 MFT65557:MFW65558 MPP65557:MPS65558 MZL65557:MZO65558 NJH65557:NJK65558 NTD65557:NTG65558 OCZ65557:ODC65558 OMV65557:OMY65558 OWR65557:OWU65558 PGN65557:PGQ65558 PQJ65557:PQM65558 QAF65557:QAI65558 QKB65557:QKE65558 QTX65557:QUA65558 RDT65557:RDW65558 RNP65557:RNS65558 RXL65557:RXO65558 SHH65557:SHK65558 SRD65557:SRG65558 TAZ65557:TBC65558 TKV65557:TKY65558 TUR65557:TUU65558 UEN65557:UEQ65558 UOJ65557:UOM65558 UYF65557:UYI65558 VIB65557:VIE65558 VRX65557:VSA65558 WBT65557:WBW65558 WLP65557:WLS65558 WVL65557:WVO65558 IZ131093:JC131094 SV131093:SY131094 ACR131093:ACU131094 AMN131093:AMQ131094 AWJ131093:AWM131094 BGF131093:BGI131094 BQB131093:BQE131094 BZX131093:CAA131094 CJT131093:CJW131094 CTP131093:CTS131094 DDL131093:DDO131094 DNH131093:DNK131094 DXD131093:DXG131094 EGZ131093:EHC131094 EQV131093:EQY131094 FAR131093:FAU131094 FKN131093:FKQ131094 FUJ131093:FUM131094 GEF131093:GEI131094 GOB131093:GOE131094 GXX131093:GYA131094 HHT131093:HHW131094 HRP131093:HRS131094 IBL131093:IBO131094 ILH131093:ILK131094 IVD131093:IVG131094 JEZ131093:JFC131094 JOV131093:JOY131094 JYR131093:JYU131094 KIN131093:KIQ131094 KSJ131093:KSM131094 LCF131093:LCI131094 LMB131093:LME131094 LVX131093:LWA131094 MFT131093:MFW131094 MPP131093:MPS131094 MZL131093:MZO131094 NJH131093:NJK131094 NTD131093:NTG131094 OCZ131093:ODC131094 OMV131093:OMY131094 OWR131093:OWU131094 PGN131093:PGQ131094 PQJ131093:PQM131094 QAF131093:QAI131094 QKB131093:QKE131094 QTX131093:QUA131094 RDT131093:RDW131094 RNP131093:RNS131094 RXL131093:RXO131094 SHH131093:SHK131094 SRD131093:SRG131094 TAZ131093:TBC131094 TKV131093:TKY131094 TUR131093:TUU131094 UEN131093:UEQ131094 UOJ131093:UOM131094 UYF131093:UYI131094 VIB131093:VIE131094 VRX131093:VSA131094 WBT131093:WBW131094 WLP131093:WLS131094 WVL131093:WVO131094 IZ196629:JC196630 SV196629:SY196630 ACR196629:ACU196630 AMN196629:AMQ196630 AWJ196629:AWM196630 BGF196629:BGI196630 BQB196629:BQE196630 BZX196629:CAA196630 CJT196629:CJW196630 CTP196629:CTS196630 DDL196629:DDO196630 DNH196629:DNK196630 DXD196629:DXG196630 EGZ196629:EHC196630 EQV196629:EQY196630 FAR196629:FAU196630 FKN196629:FKQ196630 FUJ196629:FUM196630 GEF196629:GEI196630 GOB196629:GOE196630 GXX196629:GYA196630 HHT196629:HHW196630 HRP196629:HRS196630 IBL196629:IBO196630 ILH196629:ILK196630 IVD196629:IVG196630 JEZ196629:JFC196630 JOV196629:JOY196630 JYR196629:JYU196630 KIN196629:KIQ196630 KSJ196629:KSM196630 LCF196629:LCI196630 LMB196629:LME196630 LVX196629:LWA196630 MFT196629:MFW196630 MPP196629:MPS196630 MZL196629:MZO196630 NJH196629:NJK196630 NTD196629:NTG196630 OCZ196629:ODC196630 OMV196629:OMY196630 OWR196629:OWU196630 PGN196629:PGQ196630 PQJ196629:PQM196630 QAF196629:QAI196630 QKB196629:QKE196630 QTX196629:QUA196630 RDT196629:RDW196630 RNP196629:RNS196630 RXL196629:RXO196630 SHH196629:SHK196630 SRD196629:SRG196630 TAZ196629:TBC196630 TKV196629:TKY196630 TUR196629:TUU196630 UEN196629:UEQ196630 UOJ196629:UOM196630 UYF196629:UYI196630 VIB196629:VIE196630 VRX196629:VSA196630 WBT196629:WBW196630 WLP196629:WLS196630 WVL196629:WVO196630 IZ262165:JC262166 SV262165:SY262166 ACR262165:ACU262166 AMN262165:AMQ262166 AWJ262165:AWM262166 BGF262165:BGI262166 BQB262165:BQE262166 BZX262165:CAA262166 CJT262165:CJW262166 CTP262165:CTS262166 DDL262165:DDO262166 DNH262165:DNK262166 DXD262165:DXG262166 EGZ262165:EHC262166 EQV262165:EQY262166 FAR262165:FAU262166 FKN262165:FKQ262166 FUJ262165:FUM262166 GEF262165:GEI262166 GOB262165:GOE262166 GXX262165:GYA262166 HHT262165:HHW262166 HRP262165:HRS262166 IBL262165:IBO262166 ILH262165:ILK262166 IVD262165:IVG262166 JEZ262165:JFC262166 JOV262165:JOY262166 JYR262165:JYU262166 KIN262165:KIQ262166 KSJ262165:KSM262166 LCF262165:LCI262166 LMB262165:LME262166 LVX262165:LWA262166 MFT262165:MFW262166 MPP262165:MPS262166 MZL262165:MZO262166 NJH262165:NJK262166 NTD262165:NTG262166 OCZ262165:ODC262166 OMV262165:OMY262166 OWR262165:OWU262166 PGN262165:PGQ262166 PQJ262165:PQM262166 QAF262165:QAI262166 QKB262165:QKE262166 QTX262165:QUA262166 RDT262165:RDW262166 RNP262165:RNS262166 RXL262165:RXO262166 SHH262165:SHK262166 SRD262165:SRG262166 TAZ262165:TBC262166 TKV262165:TKY262166 TUR262165:TUU262166 UEN262165:UEQ262166 UOJ262165:UOM262166 UYF262165:UYI262166 VIB262165:VIE262166 VRX262165:VSA262166 WBT262165:WBW262166 WLP262165:WLS262166 WVL262165:WVO262166 IZ327701:JC327702 SV327701:SY327702 ACR327701:ACU327702 AMN327701:AMQ327702 AWJ327701:AWM327702 BGF327701:BGI327702 BQB327701:BQE327702 BZX327701:CAA327702 CJT327701:CJW327702 CTP327701:CTS327702 DDL327701:DDO327702 DNH327701:DNK327702 DXD327701:DXG327702 EGZ327701:EHC327702 EQV327701:EQY327702 FAR327701:FAU327702 FKN327701:FKQ327702 FUJ327701:FUM327702 GEF327701:GEI327702 GOB327701:GOE327702 GXX327701:GYA327702 HHT327701:HHW327702 HRP327701:HRS327702 IBL327701:IBO327702 ILH327701:ILK327702 IVD327701:IVG327702 JEZ327701:JFC327702 JOV327701:JOY327702 JYR327701:JYU327702 KIN327701:KIQ327702 KSJ327701:KSM327702 LCF327701:LCI327702 LMB327701:LME327702 LVX327701:LWA327702 MFT327701:MFW327702 MPP327701:MPS327702 MZL327701:MZO327702 NJH327701:NJK327702 NTD327701:NTG327702 OCZ327701:ODC327702 OMV327701:OMY327702 OWR327701:OWU327702 PGN327701:PGQ327702 PQJ327701:PQM327702 QAF327701:QAI327702 QKB327701:QKE327702 QTX327701:QUA327702 RDT327701:RDW327702 RNP327701:RNS327702 RXL327701:RXO327702 SHH327701:SHK327702 SRD327701:SRG327702 TAZ327701:TBC327702 TKV327701:TKY327702 TUR327701:TUU327702 UEN327701:UEQ327702 UOJ327701:UOM327702 UYF327701:UYI327702 VIB327701:VIE327702 VRX327701:VSA327702 WBT327701:WBW327702 WLP327701:WLS327702 WVL327701:WVO327702 IZ393237:JC393238 SV393237:SY393238 ACR393237:ACU393238 AMN393237:AMQ393238 AWJ393237:AWM393238 BGF393237:BGI393238 BQB393237:BQE393238 BZX393237:CAA393238 CJT393237:CJW393238 CTP393237:CTS393238 DDL393237:DDO393238 DNH393237:DNK393238 DXD393237:DXG393238 EGZ393237:EHC393238 EQV393237:EQY393238 FAR393237:FAU393238 FKN393237:FKQ393238 FUJ393237:FUM393238 GEF393237:GEI393238 GOB393237:GOE393238 GXX393237:GYA393238 HHT393237:HHW393238 HRP393237:HRS393238 IBL393237:IBO393238 ILH393237:ILK393238 IVD393237:IVG393238 JEZ393237:JFC393238 JOV393237:JOY393238 JYR393237:JYU393238 KIN393237:KIQ393238 KSJ393237:KSM393238 LCF393237:LCI393238 LMB393237:LME393238 LVX393237:LWA393238 MFT393237:MFW393238 MPP393237:MPS393238 MZL393237:MZO393238 NJH393237:NJK393238 NTD393237:NTG393238 OCZ393237:ODC393238 OMV393237:OMY393238 OWR393237:OWU393238 PGN393237:PGQ393238 PQJ393237:PQM393238 QAF393237:QAI393238 QKB393237:QKE393238 QTX393237:QUA393238 RDT393237:RDW393238 RNP393237:RNS393238 RXL393237:RXO393238 SHH393237:SHK393238 SRD393237:SRG393238 TAZ393237:TBC393238 TKV393237:TKY393238 TUR393237:TUU393238 UEN393237:UEQ393238 UOJ393237:UOM393238 UYF393237:UYI393238 VIB393237:VIE393238 VRX393237:VSA393238 WBT393237:WBW393238 WLP393237:WLS393238 WVL393237:WVO393238 IZ458773:JC458774 SV458773:SY458774 ACR458773:ACU458774 AMN458773:AMQ458774 AWJ458773:AWM458774 BGF458773:BGI458774 BQB458773:BQE458774 BZX458773:CAA458774 CJT458773:CJW458774 CTP458773:CTS458774 DDL458773:DDO458774 DNH458773:DNK458774 DXD458773:DXG458774 EGZ458773:EHC458774 EQV458773:EQY458774 FAR458773:FAU458774 FKN458773:FKQ458774 FUJ458773:FUM458774 GEF458773:GEI458774 GOB458773:GOE458774 GXX458773:GYA458774 HHT458773:HHW458774 HRP458773:HRS458774 IBL458773:IBO458774 ILH458773:ILK458774 IVD458773:IVG458774 JEZ458773:JFC458774 JOV458773:JOY458774 JYR458773:JYU458774 KIN458773:KIQ458774 KSJ458773:KSM458774 LCF458773:LCI458774 LMB458773:LME458774 LVX458773:LWA458774 MFT458773:MFW458774 MPP458773:MPS458774 MZL458773:MZO458774 NJH458773:NJK458774 NTD458773:NTG458774 OCZ458773:ODC458774 OMV458773:OMY458774 OWR458773:OWU458774 PGN458773:PGQ458774 PQJ458773:PQM458774 QAF458773:QAI458774 QKB458773:QKE458774 QTX458773:QUA458774 RDT458773:RDW458774 RNP458773:RNS458774 RXL458773:RXO458774 SHH458773:SHK458774 SRD458773:SRG458774 TAZ458773:TBC458774 TKV458773:TKY458774 TUR458773:TUU458774 UEN458773:UEQ458774 UOJ458773:UOM458774 UYF458773:UYI458774 VIB458773:VIE458774 VRX458773:VSA458774 WBT458773:WBW458774 WLP458773:WLS458774 WVL458773:WVO458774 IZ524309:JC524310 SV524309:SY524310 ACR524309:ACU524310 AMN524309:AMQ524310 AWJ524309:AWM524310 BGF524309:BGI524310 BQB524309:BQE524310 BZX524309:CAA524310 CJT524309:CJW524310 CTP524309:CTS524310 DDL524309:DDO524310 DNH524309:DNK524310 DXD524309:DXG524310 EGZ524309:EHC524310 EQV524309:EQY524310 FAR524309:FAU524310 FKN524309:FKQ524310 FUJ524309:FUM524310 GEF524309:GEI524310 GOB524309:GOE524310 GXX524309:GYA524310 HHT524309:HHW524310 HRP524309:HRS524310 IBL524309:IBO524310 ILH524309:ILK524310 IVD524309:IVG524310 JEZ524309:JFC524310 JOV524309:JOY524310 JYR524309:JYU524310 KIN524309:KIQ524310 KSJ524309:KSM524310 LCF524309:LCI524310 LMB524309:LME524310 LVX524309:LWA524310 MFT524309:MFW524310 MPP524309:MPS524310 MZL524309:MZO524310 NJH524309:NJK524310 NTD524309:NTG524310 OCZ524309:ODC524310 OMV524309:OMY524310 OWR524309:OWU524310 PGN524309:PGQ524310 PQJ524309:PQM524310 QAF524309:QAI524310 QKB524309:QKE524310 QTX524309:QUA524310 RDT524309:RDW524310 RNP524309:RNS524310 RXL524309:RXO524310 SHH524309:SHK524310 SRD524309:SRG524310 TAZ524309:TBC524310 TKV524309:TKY524310 TUR524309:TUU524310 UEN524309:UEQ524310 UOJ524309:UOM524310 UYF524309:UYI524310 VIB524309:VIE524310 VRX524309:VSA524310 WBT524309:WBW524310 WLP524309:WLS524310 WVL524309:WVO524310 IZ589845:JC589846 SV589845:SY589846 ACR589845:ACU589846 AMN589845:AMQ589846 AWJ589845:AWM589846 BGF589845:BGI589846 BQB589845:BQE589846 BZX589845:CAA589846 CJT589845:CJW589846 CTP589845:CTS589846 DDL589845:DDO589846 DNH589845:DNK589846 DXD589845:DXG589846 EGZ589845:EHC589846 EQV589845:EQY589846 FAR589845:FAU589846 FKN589845:FKQ589846 FUJ589845:FUM589846 GEF589845:GEI589846 GOB589845:GOE589846 GXX589845:GYA589846 HHT589845:HHW589846 HRP589845:HRS589846 IBL589845:IBO589846 ILH589845:ILK589846 IVD589845:IVG589846 JEZ589845:JFC589846 JOV589845:JOY589846 JYR589845:JYU589846 KIN589845:KIQ589846 KSJ589845:KSM589846 LCF589845:LCI589846 LMB589845:LME589846 LVX589845:LWA589846 MFT589845:MFW589846 MPP589845:MPS589846 MZL589845:MZO589846 NJH589845:NJK589846 NTD589845:NTG589846 OCZ589845:ODC589846 OMV589845:OMY589846 OWR589845:OWU589846 PGN589845:PGQ589846 PQJ589845:PQM589846 QAF589845:QAI589846 QKB589845:QKE589846 QTX589845:QUA589846 RDT589845:RDW589846 RNP589845:RNS589846 RXL589845:RXO589846 SHH589845:SHK589846 SRD589845:SRG589846 TAZ589845:TBC589846 TKV589845:TKY589846 TUR589845:TUU589846 UEN589845:UEQ589846 UOJ589845:UOM589846 UYF589845:UYI589846 VIB589845:VIE589846 VRX589845:VSA589846 WBT589845:WBW589846 WLP589845:WLS589846 WVL589845:WVO589846 IZ655381:JC655382 SV655381:SY655382 ACR655381:ACU655382 AMN655381:AMQ655382 AWJ655381:AWM655382 BGF655381:BGI655382 BQB655381:BQE655382 BZX655381:CAA655382 CJT655381:CJW655382 CTP655381:CTS655382 DDL655381:DDO655382 DNH655381:DNK655382 DXD655381:DXG655382 EGZ655381:EHC655382 EQV655381:EQY655382 FAR655381:FAU655382 FKN655381:FKQ655382 FUJ655381:FUM655382 GEF655381:GEI655382 GOB655381:GOE655382 GXX655381:GYA655382 HHT655381:HHW655382 HRP655381:HRS655382 IBL655381:IBO655382 ILH655381:ILK655382 IVD655381:IVG655382 JEZ655381:JFC655382 JOV655381:JOY655382 JYR655381:JYU655382 KIN655381:KIQ655382 KSJ655381:KSM655382 LCF655381:LCI655382 LMB655381:LME655382 LVX655381:LWA655382 MFT655381:MFW655382 MPP655381:MPS655382 MZL655381:MZO655382 NJH655381:NJK655382 NTD655381:NTG655382 OCZ655381:ODC655382 OMV655381:OMY655382 OWR655381:OWU655382 PGN655381:PGQ655382 PQJ655381:PQM655382 QAF655381:QAI655382 QKB655381:QKE655382 QTX655381:QUA655382 RDT655381:RDW655382 RNP655381:RNS655382 RXL655381:RXO655382 SHH655381:SHK655382 SRD655381:SRG655382 TAZ655381:TBC655382 TKV655381:TKY655382 TUR655381:TUU655382 UEN655381:UEQ655382 UOJ655381:UOM655382 UYF655381:UYI655382 VIB655381:VIE655382 VRX655381:VSA655382 WBT655381:WBW655382 WLP655381:WLS655382 WVL655381:WVO655382 IZ720917:JC720918 SV720917:SY720918 ACR720917:ACU720918 AMN720917:AMQ720918 AWJ720917:AWM720918 BGF720917:BGI720918 BQB720917:BQE720918 BZX720917:CAA720918 CJT720917:CJW720918 CTP720917:CTS720918 DDL720917:DDO720918 DNH720917:DNK720918 DXD720917:DXG720918 EGZ720917:EHC720918 EQV720917:EQY720918 FAR720917:FAU720918 FKN720917:FKQ720918 FUJ720917:FUM720918 GEF720917:GEI720918 GOB720917:GOE720918 GXX720917:GYA720918 HHT720917:HHW720918 HRP720917:HRS720918 IBL720917:IBO720918 ILH720917:ILK720918 IVD720917:IVG720918 JEZ720917:JFC720918 JOV720917:JOY720918 JYR720917:JYU720918 KIN720917:KIQ720918 KSJ720917:KSM720918 LCF720917:LCI720918 LMB720917:LME720918 LVX720917:LWA720918 MFT720917:MFW720918 MPP720917:MPS720918 MZL720917:MZO720918 NJH720917:NJK720918 NTD720917:NTG720918 OCZ720917:ODC720918 OMV720917:OMY720918 OWR720917:OWU720918 PGN720917:PGQ720918 PQJ720917:PQM720918 QAF720917:QAI720918 QKB720917:QKE720918 QTX720917:QUA720918 RDT720917:RDW720918 RNP720917:RNS720918 RXL720917:RXO720918 SHH720917:SHK720918 SRD720917:SRG720918 TAZ720917:TBC720918 TKV720917:TKY720918 TUR720917:TUU720918 UEN720917:UEQ720918 UOJ720917:UOM720918 UYF720917:UYI720918 VIB720917:VIE720918 VRX720917:VSA720918 WBT720917:WBW720918 WLP720917:WLS720918 WVL720917:WVO720918 IZ786453:JC786454 SV786453:SY786454 ACR786453:ACU786454 AMN786453:AMQ786454 AWJ786453:AWM786454 BGF786453:BGI786454 BQB786453:BQE786454 BZX786453:CAA786454 CJT786453:CJW786454 CTP786453:CTS786454 DDL786453:DDO786454 DNH786453:DNK786454 DXD786453:DXG786454 EGZ786453:EHC786454 EQV786453:EQY786454 FAR786453:FAU786454 FKN786453:FKQ786454 FUJ786453:FUM786454 GEF786453:GEI786454 GOB786453:GOE786454 GXX786453:GYA786454 HHT786453:HHW786454 HRP786453:HRS786454 IBL786453:IBO786454 ILH786453:ILK786454 IVD786453:IVG786454 JEZ786453:JFC786454 JOV786453:JOY786454 JYR786453:JYU786454 KIN786453:KIQ786454 KSJ786453:KSM786454 LCF786453:LCI786454 LMB786453:LME786454 LVX786453:LWA786454 MFT786453:MFW786454 MPP786453:MPS786454 MZL786453:MZO786454 NJH786453:NJK786454 NTD786453:NTG786454 OCZ786453:ODC786454 OMV786453:OMY786454 OWR786453:OWU786454 PGN786453:PGQ786454 PQJ786453:PQM786454 QAF786453:QAI786454 QKB786453:QKE786454 QTX786453:QUA786454 RDT786453:RDW786454 RNP786453:RNS786454 RXL786453:RXO786454 SHH786453:SHK786454 SRD786453:SRG786454 TAZ786453:TBC786454 TKV786453:TKY786454 TUR786453:TUU786454 UEN786453:UEQ786454 UOJ786453:UOM786454 UYF786453:UYI786454 VIB786453:VIE786454 VRX786453:VSA786454 WBT786453:WBW786454 WLP786453:WLS786454 WVL786453:WVO786454 IZ851989:JC851990 SV851989:SY851990 ACR851989:ACU851990 AMN851989:AMQ851990 AWJ851989:AWM851990 BGF851989:BGI851990 BQB851989:BQE851990 BZX851989:CAA851990 CJT851989:CJW851990 CTP851989:CTS851990 DDL851989:DDO851990 DNH851989:DNK851990 DXD851989:DXG851990 EGZ851989:EHC851990 EQV851989:EQY851990 FAR851989:FAU851990 FKN851989:FKQ851990 FUJ851989:FUM851990 GEF851989:GEI851990 GOB851989:GOE851990 GXX851989:GYA851990 HHT851989:HHW851990 HRP851989:HRS851990 IBL851989:IBO851990 ILH851989:ILK851990 IVD851989:IVG851990 JEZ851989:JFC851990 JOV851989:JOY851990 JYR851989:JYU851990 KIN851989:KIQ851990 KSJ851989:KSM851990 LCF851989:LCI851990 LMB851989:LME851990 LVX851989:LWA851990 MFT851989:MFW851990 MPP851989:MPS851990 MZL851989:MZO851990 NJH851989:NJK851990 NTD851989:NTG851990 OCZ851989:ODC851990 OMV851989:OMY851990 OWR851989:OWU851990 PGN851989:PGQ851990 PQJ851989:PQM851990 QAF851989:QAI851990 QKB851989:QKE851990 QTX851989:QUA851990 RDT851989:RDW851990 RNP851989:RNS851990 RXL851989:RXO851990 SHH851989:SHK851990 SRD851989:SRG851990 TAZ851989:TBC851990 TKV851989:TKY851990 TUR851989:TUU851990 UEN851989:UEQ851990 UOJ851989:UOM851990 UYF851989:UYI851990 VIB851989:VIE851990 VRX851989:VSA851990 WBT851989:WBW851990 WLP851989:WLS851990 WVL851989:WVO851990 IZ917525:JC917526 SV917525:SY917526 ACR917525:ACU917526 AMN917525:AMQ917526 AWJ917525:AWM917526 BGF917525:BGI917526 BQB917525:BQE917526 BZX917525:CAA917526 CJT917525:CJW917526 CTP917525:CTS917526 DDL917525:DDO917526 DNH917525:DNK917526 DXD917525:DXG917526 EGZ917525:EHC917526 EQV917525:EQY917526 FAR917525:FAU917526 FKN917525:FKQ917526 FUJ917525:FUM917526 GEF917525:GEI917526 GOB917525:GOE917526 GXX917525:GYA917526 HHT917525:HHW917526 HRP917525:HRS917526 IBL917525:IBO917526 ILH917525:ILK917526 IVD917525:IVG917526 JEZ917525:JFC917526 JOV917525:JOY917526 JYR917525:JYU917526 KIN917525:KIQ917526 KSJ917525:KSM917526 LCF917525:LCI917526 LMB917525:LME917526 LVX917525:LWA917526 MFT917525:MFW917526 MPP917525:MPS917526 MZL917525:MZO917526 NJH917525:NJK917526 NTD917525:NTG917526 OCZ917525:ODC917526 OMV917525:OMY917526 OWR917525:OWU917526 PGN917525:PGQ917526 PQJ917525:PQM917526 QAF917525:QAI917526 QKB917525:QKE917526 QTX917525:QUA917526 RDT917525:RDW917526 RNP917525:RNS917526 RXL917525:RXO917526 SHH917525:SHK917526 SRD917525:SRG917526 TAZ917525:TBC917526 TKV917525:TKY917526 TUR917525:TUU917526 UEN917525:UEQ917526 UOJ917525:UOM917526 UYF917525:UYI917526 VIB917525:VIE917526 VRX917525:VSA917526 WBT917525:WBW917526 WLP917525:WLS917526 WVL917525:WVO917526 IZ983061:JC983062 SV983061:SY983062 ACR983061:ACU983062 AMN983061:AMQ983062 AWJ983061:AWM983062 BGF983061:BGI983062 BQB983061:BQE983062 BZX983061:CAA983062 CJT983061:CJW983062 CTP983061:CTS983062 DDL983061:DDO983062 DNH983061:DNK983062 DXD983061:DXG983062 EGZ983061:EHC983062 EQV983061:EQY983062 FAR983061:FAU983062 FKN983061:FKQ983062 FUJ983061:FUM983062 GEF983061:GEI983062 GOB983061:GOE983062 GXX983061:GYA983062 HHT983061:HHW983062 HRP983061:HRS983062 IBL983061:IBO983062 ILH983061:ILK983062 IVD983061:IVG983062 JEZ983061:JFC983062 JOV983061:JOY983062 JYR983061:JYU983062 KIN983061:KIQ983062 KSJ983061:KSM983062 LCF983061:LCI983062 LMB983061:LME983062 LVX983061:LWA983062 MFT983061:MFW983062 MPP983061:MPS983062 MZL983061:MZO983062 NJH983061:NJK983062 NTD983061:NTG983062 OCZ983061:ODC983062 OMV983061:OMY983062 OWR983061:OWU983062 PGN983061:PGQ983062 PQJ983061:PQM983062 QAF983061:QAI983062 QKB983061:QKE983062 QTX983061:QUA983062 RDT983061:RDW983062 RNP983061:RNS983062 RXL983061:RXO983062 SHH983061:SHK983062 SRD983061:SRG983062 TAZ983061:TBC983062 TKV983061:TKY983062 TUR983061:TUU983062 UEN983061:UEQ983062 UOJ983061:UOM983062 UYF983061:UYI983062 VIB983061:VIE983062 VRX983061:VSA983062 WBT983061:WBW983062 WLP983061:WLS983062 WVL983061:WVO983062 SV19:SY19 ACR19:ACU19 AMN19:AMQ19 AWJ19:AWM19 BGF19:BGI19 BQB19:BQE19 BZX19:CAA19 CJT19:CJW19 CTP19:CTS19 DDL19:DDO19 DNH19:DNK19 DXD19:DXG19 EGZ19:EHC19 EQV19:EQY19 FAR19:FAU19 FKN19:FKQ19 FUJ19:FUM19 GEF19:GEI19 GOB19:GOE19 GXX19:GYA19 HHT19:HHW19 HRP19:HRS19 IBL19:IBO19 ILH19:ILK19 IVD19:IVG19 JEZ19:JFC19 JOV19:JOY19 JYR19:JYU19 KIN19:KIQ19 KSJ19:KSM19 LCF19:LCI19 LMB19:LME19 LVX19:LWA19 MFT19:MFW19 MPP19:MPS19 MZL19:MZO19 NJH19:NJK19 NTD19:NTG19 OCZ19:ODC19 OMV19:OMY19 OWR19:OWU19 PGN19:PGQ19 PQJ19:PQM19 QAF19:QAI19 QKB19:QKE19 QTX19:QUA19 RDT19:RDW19 RNP19:RNS19 RXL19:RXO19 SHH19:SHK19 SRD19:SRG19 TAZ19:TBC19 TKV19:TKY19 TUR19:TUU19 UEN19:UEQ19 UOJ19:UOM19 UYF19:UYI19 VIB19:VIE19 VRX19:VSA19 WBT19:WBW19 WLP19:WLS19 WVL19:WVO19 IZ65563:JC65563 SV65563:SY65563 ACR65563:ACU65563 AMN65563:AMQ65563 AWJ65563:AWM65563 BGF65563:BGI65563 BQB65563:BQE65563 BZX65563:CAA65563 CJT65563:CJW65563 CTP65563:CTS65563 DDL65563:DDO65563 DNH65563:DNK65563 DXD65563:DXG65563 EGZ65563:EHC65563 EQV65563:EQY65563 FAR65563:FAU65563 FKN65563:FKQ65563 FUJ65563:FUM65563 GEF65563:GEI65563 GOB65563:GOE65563 GXX65563:GYA65563 HHT65563:HHW65563 HRP65563:HRS65563 IBL65563:IBO65563 ILH65563:ILK65563 IVD65563:IVG65563 JEZ65563:JFC65563 JOV65563:JOY65563 JYR65563:JYU65563 KIN65563:KIQ65563 KSJ65563:KSM65563 LCF65563:LCI65563 LMB65563:LME65563 LVX65563:LWA65563 MFT65563:MFW65563 MPP65563:MPS65563 MZL65563:MZO65563 NJH65563:NJK65563 NTD65563:NTG65563 OCZ65563:ODC65563 OMV65563:OMY65563 OWR65563:OWU65563 PGN65563:PGQ65563 PQJ65563:PQM65563 QAF65563:QAI65563 QKB65563:QKE65563 QTX65563:QUA65563 RDT65563:RDW65563 RNP65563:RNS65563 RXL65563:RXO65563 SHH65563:SHK65563 SRD65563:SRG65563 TAZ65563:TBC65563 TKV65563:TKY65563 TUR65563:TUU65563 UEN65563:UEQ65563 UOJ65563:UOM65563 UYF65563:UYI65563 VIB65563:VIE65563 VRX65563:VSA65563 WBT65563:WBW65563 WLP65563:WLS65563 WVL65563:WVO65563 IZ131099:JC131099 SV131099:SY131099 ACR131099:ACU131099 AMN131099:AMQ131099 AWJ131099:AWM131099 BGF131099:BGI131099 BQB131099:BQE131099 BZX131099:CAA131099 CJT131099:CJW131099 CTP131099:CTS131099 DDL131099:DDO131099 DNH131099:DNK131099 DXD131099:DXG131099 EGZ131099:EHC131099 EQV131099:EQY131099 FAR131099:FAU131099 FKN131099:FKQ131099 FUJ131099:FUM131099 GEF131099:GEI131099 GOB131099:GOE131099 GXX131099:GYA131099 HHT131099:HHW131099 HRP131099:HRS131099 IBL131099:IBO131099 ILH131099:ILK131099 IVD131099:IVG131099 JEZ131099:JFC131099 JOV131099:JOY131099 JYR131099:JYU131099 KIN131099:KIQ131099 KSJ131099:KSM131099 LCF131099:LCI131099 LMB131099:LME131099 LVX131099:LWA131099 MFT131099:MFW131099 MPP131099:MPS131099 MZL131099:MZO131099 NJH131099:NJK131099 NTD131099:NTG131099 OCZ131099:ODC131099 OMV131099:OMY131099 OWR131099:OWU131099 PGN131099:PGQ131099 PQJ131099:PQM131099 QAF131099:QAI131099 QKB131099:QKE131099 QTX131099:QUA131099 RDT131099:RDW131099 RNP131099:RNS131099 RXL131099:RXO131099 SHH131099:SHK131099 SRD131099:SRG131099 TAZ131099:TBC131099 TKV131099:TKY131099 TUR131099:TUU131099 UEN131099:UEQ131099 UOJ131099:UOM131099 UYF131099:UYI131099 VIB131099:VIE131099 VRX131099:VSA131099 WBT131099:WBW131099 WLP131099:WLS131099 WVL131099:WVO131099 IZ196635:JC196635 SV196635:SY196635 ACR196635:ACU196635 AMN196635:AMQ196635 AWJ196635:AWM196635 BGF196635:BGI196635 BQB196635:BQE196635 BZX196635:CAA196635 CJT196635:CJW196635 CTP196635:CTS196635 DDL196635:DDO196635 DNH196635:DNK196635 DXD196635:DXG196635 EGZ196635:EHC196635 EQV196635:EQY196635 FAR196635:FAU196635 FKN196635:FKQ196635 FUJ196635:FUM196635 GEF196635:GEI196635 GOB196635:GOE196635 GXX196635:GYA196635 HHT196635:HHW196635 HRP196635:HRS196635 IBL196635:IBO196635 ILH196635:ILK196635 IVD196635:IVG196635 JEZ196635:JFC196635 JOV196635:JOY196635 JYR196635:JYU196635 KIN196635:KIQ196635 KSJ196635:KSM196635 LCF196635:LCI196635 LMB196635:LME196635 LVX196635:LWA196635 MFT196635:MFW196635 MPP196635:MPS196635 MZL196635:MZO196635 NJH196635:NJK196635 NTD196635:NTG196635 OCZ196635:ODC196635 OMV196635:OMY196635 OWR196635:OWU196635 PGN196635:PGQ196635 PQJ196635:PQM196635 QAF196635:QAI196635 QKB196635:QKE196635 QTX196635:QUA196635 RDT196635:RDW196635 RNP196635:RNS196635 RXL196635:RXO196635 SHH196635:SHK196635 SRD196635:SRG196635 TAZ196635:TBC196635 TKV196635:TKY196635 TUR196635:TUU196635 UEN196635:UEQ196635 UOJ196635:UOM196635 UYF196635:UYI196635 VIB196635:VIE196635 VRX196635:VSA196635 WBT196635:WBW196635 WLP196635:WLS196635 WVL196635:WVO196635 IZ262171:JC262171 SV262171:SY262171 ACR262171:ACU262171 AMN262171:AMQ262171 AWJ262171:AWM262171 BGF262171:BGI262171 BQB262171:BQE262171 BZX262171:CAA262171 CJT262171:CJW262171 CTP262171:CTS262171 DDL262171:DDO262171 DNH262171:DNK262171 DXD262171:DXG262171 EGZ262171:EHC262171 EQV262171:EQY262171 FAR262171:FAU262171 FKN262171:FKQ262171 FUJ262171:FUM262171 GEF262171:GEI262171 GOB262171:GOE262171 GXX262171:GYA262171 HHT262171:HHW262171 HRP262171:HRS262171 IBL262171:IBO262171 ILH262171:ILK262171 IVD262171:IVG262171 JEZ262171:JFC262171 JOV262171:JOY262171 JYR262171:JYU262171 KIN262171:KIQ262171 KSJ262171:KSM262171 LCF262171:LCI262171 LMB262171:LME262171 LVX262171:LWA262171 MFT262171:MFW262171 MPP262171:MPS262171 MZL262171:MZO262171 NJH262171:NJK262171 NTD262171:NTG262171 OCZ262171:ODC262171 OMV262171:OMY262171 OWR262171:OWU262171 PGN262171:PGQ262171 PQJ262171:PQM262171 QAF262171:QAI262171 QKB262171:QKE262171 QTX262171:QUA262171 RDT262171:RDW262171 RNP262171:RNS262171 RXL262171:RXO262171 SHH262171:SHK262171 SRD262171:SRG262171 TAZ262171:TBC262171 TKV262171:TKY262171 TUR262171:TUU262171 UEN262171:UEQ262171 UOJ262171:UOM262171 UYF262171:UYI262171 VIB262171:VIE262171 VRX262171:VSA262171 WBT262171:WBW262171 WLP262171:WLS262171 WVL262171:WVO262171 IZ327707:JC327707 SV327707:SY327707 ACR327707:ACU327707 AMN327707:AMQ327707 AWJ327707:AWM327707 BGF327707:BGI327707 BQB327707:BQE327707 BZX327707:CAA327707 CJT327707:CJW327707 CTP327707:CTS327707 DDL327707:DDO327707 DNH327707:DNK327707 DXD327707:DXG327707 EGZ327707:EHC327707 EQV327707:EQY327707 FAR327707:FAU327707 FKN327707:FKQ327707 FUJ327707:FUM327707 GEF327707:GEI327707 GOB327707:GOE327707 GXX327707:GYA327707 HHT327707:HHW327707 HRP327707:HRS327707 IBL327707:IBO327707 ILH327707:ILK327707 IVD327707:IVG327707 JEZ327707:JFC327707 JOV327707:JOY327707 JYR327707:JYU327707 KIN327707:KIQ327707 KSJ327707:KSM327707 LCF327707:LCI327707 LMB327707:LME327707 LVX327707:LWA327707 MFT327707:MFW327707 MPP327707:MPS327707 MZL327707:MZO327707 NJH327707:NJK327707 NTD327707:NTG327707 OCZ327707:ODC327707 OMV327707:OMY327707 OWR327707:OWU327707 PGN327707:PGQ327707 PQJ327707:PQM327707 QAF327707:QAI327707 QKB327707:QKE327707 QTX327707:QUA327707 RDT327707:RDW327707 RNP327707:RNS327707 RXL327707:RXO327707 SHH327707:SHK327707 SRD327707:SRG327707 TAZ327707:TBC327707 TKV327707:TKY327707 TUR327707:TUU327707 UEN327707:UEQ327707 UOJ327707:UOM327707 UYF327707:UYI327707 VIB327707:VIE327707 VRX327707:VSA327707 WBT327707:WBW327707 WLP327707:WLS327707 WVL327707:WVO327707 IZ393243:JC393243 SV393243:SY393243 ACR393243:ACU393243 AMN393243:AMQ393243 AWJ393243:AWM393243 BGF393243:BGI393243 BQB393243:BQE393243 BZX393243:CAA393243 CJT393243:CJW393243 CTP393243:CTS393243 DDL393243:DDO393243 DNH393243:DNK393243 DXD393243:DXG393243 EGZ393243:EHC393243 EQV393243:EQY393243 FAR393243:FAU393243 FKN393243:FKQ393243 FUJ393243:FUM393243 GEF393243:GEI393243 GOB393243:GOE393243 GXX393243:GYA393243 HHT393243:HHW393243 HRP393243:HRS393243 IBL393243:IBO393243 ILH393243:ILK393243 IVD393243:IVG393243 JEZ393243:JFC393243 JOV393243:JOY393243 JYR393243:JYU393243 KIN393243:KIQ393243 KSJ393243:KSM393243 LCF393243:LCI393243 LMB393243:LME393243 LVX393243:LWA393243 MFT393243:MFW393243 MPP393243:MPS393243 MZL393243:MZO393243 NJH393243:NJK393243 NTD393243:NTG393243 OCZ393243:ODC393243 OMV393243:OMY393243 OWR393243:OWU393243 PGN393243:PGQ393243 PQJ393243:PQM393243 QAF393243:QAI393243 QKB393243:QKE393243 QTX393243:QUA393243 RDT393243:RDW393243 RNP393243:RNS393243 RXL393243:RXO393243 SHH393243:SHK393243 SRD393243:SRG393243 TAZ393243:TBC393243 TKV393243:TKY393243 TUR393243:TUU393243 UEN393243:UEQ393243 UOJ393243:UOM393243 UYF393243:UYI393243 VIB393243:VIE393243 VRX393243:VSA393243 WBT393243:WBW393243 WLP393243:WLS393243 WVL393243:WVO393243 IZ458779:JC458779 SV458779:SY458779 ACR458779:ACU458779 AMN458779:AMQ458779 AWJ458779:AWM458779 BGF458779:BGI458779 BQB458779:BQE458779 BZX458779:CAA458779 CJT458779:CJW458779 CTP458779:CTS458779 DDL458779:DDO458779 DNH458779:DNK458779 DXD458779:DXG458779 EGZ458779:EHC458779 EQV458779:EQY458779 FAR458779:FAU458779 FKN458779:FKQ458779 FUJ458779:FUM458779 GEF458779:GEI458779 GOB458779:GOE458779 GXX458779:GYA458779 HHT458779:HHW458779 HRP458779:HRS458779 IBL458779:IBO458779 ILH458779:ILK458779 IVD458779:IVG458779 JEZ458779:JFC458779 JOV458779:JOY458779 JYR458779:JYU458779 KIN458779:KIQ458779 KSJ458779:KSM458779 LCF458779:LCI458779 LMB458779:LME458779 LVX458779:LWA458779 MFT458779:MFW458779 MPP458779:MPS458779 MZL458779:MZO458779 NJH458779:NJK458779 NTD458779:NTG458779 OCZ458779:ODC458779 OMV458779:OMY458779 OWR458779:OWU458779 PGN458779:PGQ458779 PQJ458779:PQM458779 QAF458779:QAI458779 QKB458779:QKE458779 QTX458779:QUA458779 RDT458779:RDW458779 RNP458779:RNS458779 RXL458779:RXO458779 SHH458779:SHK458779 SRD458779:SRG458779 TAZ458779:TBC458779 TKV458779:TKY458779 TUR458779:TUU458779 UEN458779:UEQ458779 UOJ458779:UOM458779 UYF458779:UYI458779 VIB458779:VIE458779 VRX458779:VSA458779 WBT458779:WBW458779 WLP458779:WLS458779 WVL458779:WVO458779 IZ524315:JC524315 SV524315:SY524315 ACR524315:ACU524315 AMN524315:AMQ524315 AWJ524315:AWM524315 BGF524315:BGI524315 BQB524315:BQE524315 BZX524315:CAA524315 CJT524315:CJW524315 CTP524315:CTS524315 DDL524315:DDO524315 DNH524315:DNK524315 DXD524315:DXG524315 EGZ524315:EHC524315 EQV524315:EQY524315 FAR524315:FAU524315 FKN524315:FKQ524315 FUJ524315:FUM524315 GEF524315:GEI524315 GOB524315:GOE524315 GXX524315:GYA524315 HHT524315:HHW524315 HRP524315:HRS524315 IBL524315:IBO524315 ILH524315:ILK524315 IVD524315:IVG524315 JEZ524315:JFC524315 JOV524315:JOY524315 JYR524315:JYU524315 KIN524315:KIQ524315 KSJ524315:KSM524315 LCF524315:LCI524315 LMB524315:LME524315 LVX524315:LWA524315 MFT524315:MFW524315 MPP524315:MPS524315 MZL524315:MZO524315 NJH524315:NJK524315 NTD524315:NTG524315 OCZ524315:ODC524315 OMV524315:OMY524315 OWR524315:OWU524315 PGN524315:PGQ524315 PQJ524315:PQM524315 QAF524315:QAI524315 QKB524315:QKE524315 QTX524315:QUA524315 RDT524315:RDW524315 RNP524315:RNS524315 RXL524315:RXO524315 SHH524315:SHK524315 SRD524315:SRG524315 TAZ524315:TBC524315 TKV524315:TKY524315 TUR524315:TUU524315 UEN524315:UEQ524315 UOJ524315:UOM524315 UYF524315:UYI524315 VIB524315:VIE524315 VRX524315:VSA524315 WBT524315:WBW524315 WLP524315:WLS524315 WVL524315:WVO524315 IZ589851:JC589851 SV589851:SY589851 ACR589851:ACU589851 AMN589851:AMQ589851 AWJ589851:AWM589851 BGF589851:BGI589851 BQB589851:BQE589851 BZX589851:CAA589851 CJT589851:CJW589851 CTP589851:CTS589851 DDL589851:DDO589851 DNH589851:DNK589851 DXD589851:DXG589851 EGZ589851:EHC589851 EQV589851:EQY589851 FAR589851:FAU589851 FKN589851:FKQ589851 FUJ589851:FUM589851 GEF589851:GEI589851 GOB589851:GOE589851 GXX589851:GYA589851 HHT589851:HHW589851 HRP589851:HRS589851 IBL589851:IBO589851 ILH589851:ILK589851 IVD589851:IVG589851 JEZ589851:JFC589851 JOV589851:JOY589851 JYR589851:JYU589851 KIN589851:KIQ589851 KSJ589851:KSM589851 LCF589851:LCI589851 LMB589851:LME589851 LVX589851:LWA589851 MFT589851:MFW589851 MPP589851:MPS589851 MZL589851:MZO589851 NJH589851:NJK589851 NTD589851:NTG589851 OCZ589851:ODC589851 OMV589851:OMY589851 OWR589851:OWU589851 PGN589851:PGQ589851 PQJ589851:PQM589851 QAF589851:QAI589851 QKB589851:QKE589851 QTX589851:QUA589851 RDT589851:RDW589851 RNP589851:RNS589851 RXL589851:RXO589851 SHH589851:SHK589851 SRD589851:SRG589851 TAZ589851:TBC589851 TKV589851:TKY589851 TUR589851:TUU589851 UEN589851:UEQ589851 UOJ589851:UOM589851 UYF589851:UYI589851 VIB589851:VIE589851 VRX589851:VSA589851 WBT589851:WBW589851 WLP589851:WLS589851 WVL589851:WVO589851 IZ655387:JC655387 SV655387:SY655387 ACR655387:ACU655387 AMN655387:AMQ655387 AWJ655387:AWM655387 BGF655387:BGI655387 BQB655387:BQE655387 BZX655387:CAA655387 CJT655387:CJW655387 CTP655387:CTS655387 DDL655387:DDO655387 DNH655387:DNK655387 DXD655387:DXG655387 EGZ655387:EHC655387 EQV655387:EQY655387 FAR655387:FAU655387 FKN655387:FKQ655387 FUJ655387:FUM655387 GEF655387:GEI655387 GOB655387:GOE655387 GXX655387:GYA655387 HHT655387:HHW655387 HRP655387:HRS655387 IBL655387:IBO655387 ILH655387:ILK655387 IVD655387:IVG655387 JEZ655387:JFC655387 JOV655387:JOY655387 JYR655387:JYU655387 KIN655387:KIQ655387 KSJ655387:KSM655387 LCF655387:LCI655387 LMB655387:LME655387 LVX655387:LWA655387 MFT655387:MFW655387 MPP655387:MPS655387 MZL655387:MZO655387 NJH655387:NJK655387 NTD655387:NTG655387 OCZ655387:ODC655387 OMV655387:OMY655387 OWR655387:OWU655387 PGN655387:PGQ655387 PQJ655387:PQM655387 QAF655387:QAI655387 QKB655387:QKE655387 QTX655387:QUA655387 RDT655387:RDW655387 RNP655387:RNS655387 RXL655387:RXO655387 SHH655387:SHK655387 SRD655387:SRG655387 TAZ655387:TBC655387 TKV655387:TKY655387 TUR655387:TUU655387 UEN655387:UEQ655387 UOJ655387:UOM655387 UYF655387:UYI655387 VIB655387:VIE655387 VRX655387:VSA655387 WBT655387:WBW655387 WLP655387:WLS655387 WVL655387:WVO655387 IZ720923:JC720923 SV720923:SY720923 ACR720923:ACU720923 AMN720923:AMQ720923 AWJ720923:AWM720923 BGF720923:BGI720923 BQB720923:BQE720923 BZX720923:CAA720923 CJT720923:CJW720923 CTP720923:CTS720923 DDL720923:DDO720923 DNH720923:DNK720923 DXD720923:DXG720923 EGZ720923:EHC720923 EQV720923:EQY720923 FAR720923:FAU720923 FKN720923:FKQ720923 FUJ720923:FUM720923 GEF720923:GEI720923 GOB720923:GOE720923 GXX720923:GYA720923 HHT720923:HHW720923 HRP720923:HRS720923 IBL720923:IBO720923 ILH720923:ILK720923 IVD720923:IVG720923 JEZ720923:JFC720923 JOV720923:JOY720923 JYR720923:JYU720923 KIN720923:KIQ720923 KSJ720923:KSM720923 LCF720923:LCI720923 LMB720923:LME720923 LVX720923:LWA720923 MFT720923:MFW720923 MPP720923:MPS720923 MZL720923:MZO720923 NJH720923:NJK720923 NTD720923:NTG720923 OCZ720923:ODC720923 OMV720923:OMY720923 OWR720923:OWU720923 PGN720923:PGQ720923 PQJ720923:PQM720923 QAF720923:QAI720923 QKB720923:QKE720923 QTX720923:QUA720923 RDT720923:RDW720923 RNP720923:RNS720923 RXL720923:RXO720923 SHH720923:SHK720923 SRD720923:SRG720923 TAZ720923:TBC720923 TKV720923:TKY720923 TUR720923:TUU720923 UEN720923:UEQ720923 UOJ720923:UOM720923 UYF720923:UYI720923 VIB720923:VIE720923 VRX720923:VSA720923 WBT720923:WBW720923 WLP720923:WLS720923 WVL720923:WVO720923 IZ786459:JC786459 SV786459:SY786459 ACR786459:ACU786459 AMN786459:AMQ786459 AWJ786459:AWM786459 BGF786459:BGI786459 BQB786459:BQE786459 BZX786459:CAA786459 CJT786459:CJW786459 CTP786459:CTS786459 DDL786459:DDO786459 DNH786459:DNK786459 DXD786459:DXG786459 EGZ786459:EHC786459 EQV786459:EQY786459 FAR786459:FAU786459 FKN786459:FKQ786459 FUJ786459:FUM786459 GEF786459:GEI786459 GOB786459:GOE786459 GXX786459:GYA786459 HHT786459:HHW786459 HRP786459:HRS786459 IBL786459:IBO786459 ILH786459:ILK786459 IVD786459:IVG786459 JEZ786459:JFC786459 JOV786459:JOY786459 JYR786459:JYU786459 KIN786459:KIQ786459 KSJ786459:KSM786459 LCF786459:LCI786459 LMB786459:LME786459 LVX786459:LWA786459 MFT786459:MFW786459 MPP786459:MPS786459 MZL786459:MZO786459 NJH786459:NJK786459 NTD786459:NTG786459 OCZ786459:ODC786459 OMV786459:OMY786459 OWR786459:OWU786459 PGN786459:PGQ786459 PQJ786459:PQM786459 QAF786459:QAI786459 QKB786459:QKE786459 QTX786459:QUA786459 RDT786459:RDW786459 RNP786459:RNS786459 RXL786459:RXO786459 SHH786459:SHK786459 SRD786459:SRG786459 TAZ786459:TBC786459 TKV786459:TKY786459 TUR786459:TUU786459 UEN786459:UEQ786459 UOJ786459:UOM786459 UYF786459:UYI786459 VIB786459:VIE786459 VRX786459:VSA786459 WBT786459:WBW786459 WLP786459:WLS786459 WVL786459:WVO786459 IZ851995:JC851995 SV851995:SY851995 ACR851995:ACU851995 AMN851995:AMQ851995 AWJ851995:AWM851995 BGF851995:BGI851995 BQB851995:BQE851995 BZX851995:CAA851995 CJT851995:CJW851995 CTP851995:CTS851995 DDL851995:DDO851995 DNH851995:DNK851995 DXD851995:DXG851995 EGZ851995:EHC851995 EQV851995:EQY851995 FAR851995:FAU851995 FKN851995:FKQ851995 FUJ851995:FUM851995 GEF851995:GEI851995 GOB851995:GOE851995 GXX851995:GYA851995 HHT851995:HHW851995 HRP851995:HRS851995 IBL851995:IBO851995 ILH851995:ILK851995 IVD851995:IVG851995 JEZ851995:JFC851995 JOV851995:JOY851995 JYR851995:JYU851995 KIN851995:KIQ851995 KSJ851995:KSM851995 LCF851995:LCI851995 LMB851995:LME851995 LVX851995:LWA851995 MFT851995:MFW851995 MPP851995:MPS851995 MZL851995:MZO851995 NJH851995:NJK851995 NTD851995:NTG851995 OCZ851995:ODC851995 OMV851995:OMY851995 OWR851995:OWU851995 PGN851995:PGQ851995 PQJ851995:PQM851995 QAF851995:QAI851995 QKB851995:QKE851995 QTX851995:QUA851995 RDT851995:RDW851995 RNP851995:RNS851995 RXL851995:RXO851995 SHH851995:SHK851995 SRD851995:SRG851995 TAZ851995:TBC851995 TKV851995:TKY851995 TUR851995:TUU851995 UEN851995:UEQ851995 UOJ851995:UOM851995 UYF851995:UYI851995 VIB851995:VIE851995 VRX851995:VSA851995 WBT851995:WBW851995 WLP851995:WLS851995 WVL851995:WVO851995 IZ917531:JC917531 SV917531:SY917531 ACR917531:ACU917531 AMN917531:AMQ917531 AWJ917531:AWM917531 BGF917531:BGI917531 BQB917531:BQE917531 BZX917531:CAA917531 CJT917531:CJW917531 CTP917531:CTS917531 DDL917531:DDO917531 DNH917531:DNK917531 DXD917531:DXG917531 EGZ917531:EHC917531 EQV917531:EQY917531 FAR917531:FAU917531 FKN917531:FKQ917531 FUJ917531:FUM917531 GEF917531:GEI917531 GOB917531:GOE917531 GXX917531:GYA917531 HHT917531:HHW917531 HRP917531:HRS917531 IBL917531:IBO917531 ILH917531:ILK917531 IVD917531:IVG917531 JEZ917531:JFC917531 JOV917531:JOY917531 JYR917531:JYU917531 KIN917531:KIQ917531 KSJ917531:KSM917531 LCF917531:LCI917531 LMB917531:LME917531 LVX917531:LWA917531 MFT917531:MFW917531 MPP917531:MPS917531 MZL917531:MZO917531 NJH917531:NJK917531 NTD917531:NTG917531 OCZ917531:ODC917531 OMV917531:OMY917531 OWR917531:OWU917531 PGN917531:PGQ917531 PQJ917531:PQM917531 QAF917531:QAI917531 QKB917531:QKE917531 QTX917531:QUA917531 RDT917531:RDW917531 RNP917531:RNS917531 RXL917531:RXO917531 SHH917531:SHK917531 SRD917531:SRG917531 TAZ917531:TBC917531 TKV917531:TKY917531 TUR917531:TUU917531 UEN917531:UEQ917531 UOJ917531:UOM917531 UYF917531:UYI917531 VIB917531:VIE917531 VRX917531:VSA917531 WBT917531:WBW917531 WLP917531:WLS917531 WVL917531:WVO917531 IZ983067:JC983067 SV983067:SY983067 ACR983067:ACU983067 AMN983067:AMQ983067 AWJ983067:AWM983067 BGF983067:BGI983067 BQB983067:BQE983067 BZX983067:CAA983067 CJT983067:CJW983067 CTP983067:CTS983067 DDL983067:DDO983067 DNH983067:DNK983067 DXD983067:DXG983067 EGZ983067:EHC983067 EQV983067:EQY983067 FAR983067:FAU983067 FKN983067:FKQ983067 FUJ983067:FUM983067 GEF983067:GEI983067 GOB983067:GOE983067 GXX983067:GYA983067 HHT983067:HHW983067 HRP983067:HRS983067 IBL983067:IBO983067 ILH983067:ILK983067 IVD983067:IVG983067 JEZ983067:JFC983067 JOV983067:JOY983067 JYR983067:JYU983067 KIN983067:KIQ983067 KSJ983067:KSM983067 LCF983067:LCI983067 LMB983067:LME983067 LVX983067:LWA983067 MFT983067:MFW983067 MPP983067:MPS983067 MZL983067:MZO983067 NJH983067:NJK983067 NTD983067:NTG983067 OCZ983067:ODC983067 OMV983067:OMY983067 OWR983067:OWU983067 PGN983067:PGQ983067 PQJ983067:PQM983067 QAF983067:QAI983067 QKB983067:QKE983067 QTX983067:QUA983067 RDT983067:RDW983067 RNP983067:RNS983067 RXL983067:RXO983067 SHH983067:SHK983067 SRD983067:SRG983067 TAZ983067:TBC983067 TKV983067:TKY983067 TUR983067:TUU983067 UEN983067:UEQ983067 UOJ983067:UOM983067 UYF983067:UYI983067 VIB983067:VIE983067 VRX983067:VSA983067 WBT983067:WBW983067 WLP983067:WLS983067 WVL983067:WVO983068 IZ19:JC19 C983064:F983064 C917528:F917528 C851992:F851992 C786456:F786456 C720920:F720920 C655384:F655384 C589848:F589848 C524312:F524312 C458776:F458776 C393240:F393240 C327704:F327704 C262168:F262168 C196632:F196632 C131096:F131096 C65560:F65560 C983058:F983059 C917522:F917523 C851986:F851987 C786450:F786451 C720914:F720915 C655378:F655379 C589842:F589843 C524306:F524307 C458770:F458771 C393234:F393235 C327698:F327699 C262162:F262163 C196626:F196627 C131090:F131091 C65554:F65555 C983055:F983056 C917519:F917520 C851983:F851984 C786447:F786448 C720911:F720912 C655375:F655376 C589839:F589840 C524303:F524304 C458767:F458768 C393231:F393232 C327695:F327696 C262159:F262160 C196623:F196624 C131087:F131088 C65551:F65552 M18:O18</xm:sqref>
        </x14:dataValidation>
        <x14:dataValidation type="list" errorStyle="warning" allowBlank="1" showInputMessage="1" showErrorMessage="1" errorTitle="No Gender Selected">
          <x14:formula1>
            <xm:f>[1]Data!#REF!</xm:f>
          </x14:formula1>
          <xm:sqref>WVL983066</xm:sqref>
        </x14:dataValidation>
        <x14:dataValidation type="list" allowBlank="1" showInputMessage="1" showErrorMessage="1">
          <x14:formula1>
            <xm:f>Data!$S$6:$S$24</xm:f>
          </x14:formula1>
          <xm:sqref>B23:B28</xm:sqref>
        </x14:dataValidation>
        <x14:dataValidation type="list" allowBlank="1" showInputMessage="1" showErrorMessage="1">
          <x14:formula1>
            <xm:f>Data!$R$6:$R$24</xm:f>
          </x14:formula1>
          <xm:sqref>B35:B41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WWT52"/>
  <sheetViews>
    <sheetView showGridLines="0" showZeros="0" topLeftCell="A16" zoomScaleNormal="100" workbookViewId="0">
      <selection activeCell="E36" sqref="E36"/>
    </sheetView>
  </sheetViews>
  <sheetFormatPr defaultColWidth="0" defaultRowHeight="12.75" x14ac:dyDescent="0.2"/>
  <cols>
    <col min="1" max="1" width="2.85546875" style="44" customWidth="1"/>
    <col min="2" max="2" width="27.42578125" style="44" bestFit="1" customWidth="1"/>
    <col min="3" max="3" width="6.5703125" style="44" bestFit="1" customWidth="1"/>
    <col min="4" max="4" width="6.42578125" style="44" customWidth="1"/>
    <col min="5" max="5" width="9" style="44" bestFit="1" customWidth="1"/>
    <col min="6" max="6" width="12.140625" style="44" bestFit="1" customWidth="1"/>
    <col min="7" max="7" width="11" style="44" bestFit="1" customWidth="1"/>
    <col min="8" max="8" width="23.42578125" style="44" bestFit="1" customWidth="1"/>
    <col min="9" max="9" width="12.5703125" style="44" customWidth="1"/>
    <col min="10" max="10" width="12.7109375" style="44" customWidth="1"/>
    <col min="11" max="11" width="12.5703125" style="44" customWidth="1"/>
    <col min="12" max="12" width="12.7109375" style="44" customWidth="1"/>
    <col min="13" max="13" width="12.85546875" style="57" customWidth="1"/>
    <col min="14" max="14" width="14.28515625" style="44" customWidth="1"/>
    <col min="15" max="15" width="18.28515625" style="44" bestFit="1" customWidth="1"/>
    <col min="16" max="16" width="9.7109375" style="44" bestFit="1" customWidth="1"/>
    <col min="17" max="17" width="11.85546875" style="44" bestFit="1" customWidth="1"/>
    <col min="18" max="18" width="18.7109375" style="44" customWidth="1"/>
    <col min="19" max="19" width="10" style="44" customWidth="1"/>
    <col min="20" max="20" width="22.140625" style="44" customWidth="1"/>
    <col min="21" max="21" width="11.42578125" style="44" customWidth="1"/>
    <col min="22" max="25" width="11.42578125" style="44" hidden="1"/>
    <col min="26" max="26" width="7.140625" style="44" hidden="1"/>
    <col min="27" max="27" width="7.7109375" style="44" hidden="1"/>
    <col min="28" max="28" width="5.85546875" style="44" hidden="1"/>
    <col min="29" max="29" width="10.42578125" style="44" hidden="1"/>
    <col min="30" max="30" width="24.5703125" style="44" hidden="1"/>
    <col min="31" max="31" width="26.5703125" style="44" hidden="1"/>
    <col min="32" max="32" width="14.42578125" style="44" hidden="1"/>
    <col min="33" max="33" width="16.140625" style="44" hidden="1"/>
    <col min="34" max="34" width="17.42578125" style="44" hidden="1"/>
    <col min="35" max="35" width="23.42578125" style="44" hidden="1"/>
    <col min="36" max="36" width="19.85546875" style="44" hidden="1"/>
    <col min="37" max="37" width="13.7109375" style="44" hidden="1"/>
    <col min="38" max="38" width="15.42578125" style="44" hidden="1"/>
    <col min="39" max="255" width="11.42578125" style="44" hidden="1"/>
    <col min="256" max="256" width="2.85546875" style="44" hidden="1"/>
    <col min="257" max="257" width="27.42578125" style="44" hidden="1"/>
    <col min="258" max="258" width="6.5703125" style="44" hidden="1"/>
    <col min="259" max="259" width="9.28515625" style="44" hidden="1"/>
    <col min="260" max="260" width="8" style="44" hidden="1"/>
    <col min="261" max="261" width="12.140625" style="44" hidden="1"/>
    <col min="262" max="262" width="11" style="44" hidden="1"/>
    <col min="263" max="263" width="23.42578125" style="44" hidden="1"/>
    <col min="264" max="264" width="12.5703125" style="44" hidden="1"/>
    <col min="265" max="265" width="12.7109375" style="44" hidden="1"/>
    <col min="266" max="266" width="12.5703125" style="44" hidden="1"/>
    <col min="267" max="267" width="12.7109375" style="44" hidden="1"/>
    <col min="268" max="268" width="10" style="44" hidden="1"/>
    <col min="269" max="269" width="23.28515625" style="44" hidden="1"/>
    <col min="270" max="270" width="11.85546875" style="44" hidden="1"/>
    <col min="271" max="271" width="9.7109375" style="44" hidden="1"/>
    <col min="272" max="272" width="7" style="44" hidden="1"/>
    <col min="273" max="274" width="18.7109375" style="44" hidden="1"/>
    <col min="275" max="280" width="11.42578125" style="44" hidden="1"/>
    <col min="281" max="281" width="7.140625" style="44" hidden="1"/>
    <col min="282" max="282" width="8" style="44" hidden="1"/>
    <col min="283" max="283" width="5.85546875" style="44" hidden="1"/>
    <col min="284" max="284" width="10.42578125" style="44" hidden="1"/>
    <col min="285" max="285" width="24.5703125" style="44" hidden="1"/>
    <col min="286" max="286" width="26.5703125" style="44" hidden="1"/>
    <col min="287" max="287" width="14.140625" style="44" hidden="1"/>
    <col min="288" max="288" width="16" style="44" hidden="1"/>
    <col min="289" max="292" width="11.42578125" style="44" hidden="1"/>
    <col min="293" max="293" width="13.7109375" style="44" hidden="1"/>
    <col min="294" max="294" width="15.42578125" style="44" hidden="1"/>
    <col min="295" max="511" width="11.42578125" style="44" hidden="1"/>
    <col min="512" max="512" width="2.85546875" style="44" hidden="1"/>
    <col min="513" max="513" width="27.42578125" style="44" hidden="1"/>
    <col min="514" max="514" width="6.5703125" style="44" hidden="1"/>
    <col min="515" max="515" width="9.28515625" style="44" hidden="1"/>
    <col min="516" max="516" width="8" style="44" hidden="1"/>
    <col min="517" max="517" width="12.140625" style="44" hidden="1"/>
    <col min="518" max="518" width="11" style="44" hidden="1"/>
    <col min="519" max="519" width="23.42578125" style="44" hidden="1"/>
    <col min="520" max="520" width="12.5703125" style="44" hidden="1"/>
    <col min="521" max="521" width="12.7109375" style="44" hidden="1"/>
    <col min="522" max="522" width="12.5703125" style="44" hidden="1"/>
    <col min="523" max="523" width="12.7109375" style="44" hidden="1"/>
    <col min="524" max="524" width="10" style="44" hidden="1"/>
    <col min="525" max="525" width="23.28515625" style="44" hidden="1"/>
    <col min="526" max="526" width="11.85546875" style="44" hidden="1"/>
    <col min="527" max="527" width="9.7109375" style="44" hidden="1"/>
    <col min="528" max="528" width="7" style="44" hidden="1"/>
    <col min="529" max="530" width="18.7109375" style="44" hidden="1"/>
    <col min="531" max="536" width="11.42578125" style="44" hidden="1"/>
    <col min="537" max="537" width="7.140625" style="44" hidden="1"/>
    <col min="538" max="538" width="8" style="44" hidden="1"/>
    <col min="539" max="539" width="5.85546875" style="44" hidden="1"/>
    <col min="540" max="540" width="10.42578125" style="44" hidden="1"/>
    <col min="541" max="541" width="24.5703125" style="44" hidden="1"/>
    <col min="542" max="542" width="26.5703125" style="44" hidden="1"/>
    <col min="543" max="543" width="14.140625" style="44" hidden="1"/>
    <col min="544" max="544" width="16" style="44" hidden="1"/>
    <col min="545" max="548" width="11.42578125" style="44" hidden="1"/>
    <col min="549" max="549" width="13.7109375" style="44" hidden="1"/>
    <col min="550" max="550" width="15.42578125" style="44" hidden="1"/>
    <col min="551" max="767" width="11.42578125" style="44" hidden="1"/>
    <col min="768" max="768" width="2.85546875" style="44" hidden="1"/>
    <col min="769" max="769" width="27.42578125" style="44" hidden="1"/>
    <col min="770" max="770" width="6.5703125" style="44" hidden="1"/>
    <col min="771" max="771" width="9.28515625" style="44" hidden="1"/>
    <col min="772" max="772" width="8" style="44" hidden="1"/>
    <col min="773" max="773" width="12.140625" style="44" hidden="1"/>
    <col min="774" max="774" width="11" style="44" hidden="1"/>
    <col min="775" max="775" width="23.42578125" style="44" hidden="1"/>
    <col min="776" max="776" width="12.5703125" style="44" hidden="1"/>
    <col min="777" max="777" width="12.7109375" style="44" hidden="1"/>
    <col min="778" max="778" width="12.5703125" style="44" hidden="1"/>
    <col min="779" max="779" width="12.7109375" style="44" hidden="1"/>
    <col min="780" max="780" width="10" style="44" hidden="1"/>
    <col min="781" max="781" width="23.28515625" style="44" hidden="1"/>
    <col min="782" max="782" width="11.85546875" style="44" hidden="1"/>
    <col min="783" max="783" width="9.7109375" style="44" hidden="1"/>
    <col min="784" max="784" width="7" style="44" hidden="1"/>
    <col min="785" max="786" width="18.7109375" style="44" hidden="1"/>
    <col min="787" max="792" width="11.42578125" style="44" hidden="1"/>
    <col min="793" max="793" width="7.140625" style="44" hidden="1"/>
    <col min="794" max="794" width="8" style="44" hidden="1"/>
    <col min="795" max="795" width="5.85546875" style="44" hidden="1"/>
    <col min="796" max="796" width="10.42578125" style="44" hidden="1"/>
    <col min="797" max="797" width="24.5703125" style="44" hidden="1"/>
    <col min="798" max="798" width="26.5703125" style="44" hidden="1"/>
    <col min="799" max="799" width="14.140625" style="44" hidden="1"/>
    <col min="800" max="800" width="16" style="44" hidden="1"/>
    <col min="801" max="804" width="11.42578125" style="44" hidden="1"/>
    <col min="805" max="805" width="13.7109375" style="44" hidden="1"/>
    <col min="806" max="806" width="15.42578125" style="44" hidden="1"/>
    <col min="807" max="1023" width="11.42578125" style="44" hidden="1"/>
    <col min="1024" max="1024" width="2.85546875" style="44" hidden="1"/>
    <col min="1025" max="1025" width="27.42578125" style="44" hidden="1"/>
    <col min="1026" max="1026" width="6.5703125" style="44" hidden="1"/>
    <col min="1027" max="1027" width="9.28515625" style="44" hidden="1"/>
    <col min="1028" max="1028" width="8" style="44" hidden="1"/>
    <col min="1029" max="1029" width="12.140625" style="44" hidden="1"/>
    <col min="1030" max="1030" width="11" style="44" hidden="1"/>
    <col min="1031" max="1031" width="23.42578125" style="44" hidden="1"/>
    <col min="1032" max="1032" width="12.5703125" style="44" hidden="1"/>
    <col min="1033" max="1033" width="12.7109375" style="44" hidden="1"/>
    <col min="1034" max="1034" width="12.5703125" style="44" hidden="1"/>
    <col min="1035" max="1035" width="12.7109375" style="44" hidden="1"/>
    <col min="1036" max="1036" width="10" style="44" hidden="1"/>
    <col min="1037" max="1037" width="23.28515625" style="44" hidden="1"/>
    <col min="1038" max="1038" width="11.85546875" style="44" hidden="1"/>
    <col min="1039" max="1039" width="9.7109375" style="44" hidden="1"/>
    <col min="1040" max="1040" width="7" style="44" hidden="1"/>
    <col min="1041" max="1042" width="18.7109375" style="44" hidden="1"/>
    <col min="1043" max="1048" width="11.42578125" style="44" hidden="1"/>
    <col min="1049" max="1049" width="7.140625" style="44" hidden="1"/>
    <col min="1050" max="1050" width="8" style="44" hidden="1"/>
    <col min="1051" max="1051" width="5.85546875" style="44" hidden="1"/>
    <col min="1052" max="1052" width="10.42578125" style="44" hidden="1"/>
    <col min="1053" max="1053" width="24.5703125" style="44" hidden="1"/>
    <col min="1054" max="1054" width="26.5703125" style="44" hidden="1"/>
    <col min="1055" max="1055" width="14.140625" style="44" hidden="1"/>
    <col min="1056" max="1056" width="16" style="44" hidden="1"/>
    <col min="1057" max="1060" width="11.42578125" style="44" hidden="1"/>
    <col min="1061" max="1061" width="13.7109375" style="44" hidden="1"/>
    <col min="1062" max="1062" width="15.42578125" style="44" hidden="1"/>
    <col min="1063" max="1279" width="11.42578125" style="44" hidden="1"/>
    <col min="1280" max="1280" width="2.85546875" style="44" hidden="1"/>
    <col min="1281" max="1281" width="27.42578125" style="44" hidden="1"/>
    <col min="1282" max="1282" width="6.5703125" style="44" hidden="1"/>
    <col min="1283" max="1283" width="9.28515625" style="44" hidden="1"/>
    <col min="1284" max="1284" width="8" style="44" hidden="1"/>
    <col min="1285" max="1285" width="12.140625" style="44" hidden="1"/>
    <col min="1286" max="1286" width="11" style="44" hidden="1"/>
    <col min="1287" max="1287" width="23.42578125" style="44" hidden="1"/>
    <col min="1288" max="1288" width="12.5703125" style="44" hidden="1"/>
    <col min="1289" max="1289" width="12.7109375" style="44" hidden="1"/>
    <col min="1290" max="1290" width="12.5703125" style="44" hidden="1"/>
    <col min="1291" max="1291" width="12.7109375" style="44" hidden="1"/>
    <col min="1292" max="1292" width="10" style="44" hidden="1"/>
    <col min="1293" max="1293" width="23.28515625" style="44" hidden="1"/>
    <col min="1294" max="1294" width="11.85546875" style="44" hidden="1"/>
    <col min="1295" max="1295" width="9.7109375" style="44" hidden="1"/>
    <col min="1296" max="1296" width="7" style="44" hidden="1"/>
    <col min="1297" max="1298" width="18.7109375" style="44" hidden="1"/>
    <col min="1299" max="1304" width="11.42578125" style="44" hidden="1"/>
    <col min="1305" max="1305" width="7.140625" style="44" hidden="1"/>
    <col min="1306" max="1306" width="8" style="44" hidden="1"/>
    <col min="1307" max="1307" width="5.85546875" style="44" hidden="1"/>
    <col min="1308" max="1308" width="10.42578125" style="44" hidden="1"/>
    <col min="1309" max="1309" width="24.5703125" style="44" hidden="1"/>
    <col min="1310" max="1310" width="26.5703125" style="44" hidden="1"/>
    <col min="1311" max="1311" width="14.140625" style="44" hidden="1"/>
    <col min="1312" max="1312" width="16" style="44" hidden="1"/>
    <col min="1313" max="1316" width="11.42578125" style="44" hidden="1"/>
    <col min="1317" max="1317" width="13.7109375" style="44" hidden="1"/>
    <col min="1318" max="1318" width="15.42578125" style="44" hidden="1"/>
    <col min="1319" max="1535" width="11.42578125" style="44" hidden="1"/>
    <col min="1536" max="1536" width="2.85546875" style="44" hidden="1"/>
    <col min="1537" max="1537" width="27.42578125" style="44" hidden="1"/>
    <col min="1538" max="1538" width="6.5703125" style="44" hidden="1"/>
    <col min="1539" max="1539" width="9.28515625" style="44" hidden="1"/>
    <col min="1540" max="1540" width="8" style="44" hidden="1"/>
    <col min="1541" max="1541" width="12.140625" style="44" hidden="1"/>
    <col min="1542" max="1542" width="11" style="44" hidden="1"/>
    <col min="1543" max="1543" width="23.42578125" style="44" hidden="1"/>
    <col min="1544" max="1544" width="12.5703125" style="44" hidden="1"/>
    <col min="1545" max="1545" width="12.7109375" style="44" hidden="1"/>
    <col min="1546" max="1546" width="12.5703125" style="44" hidden="1"/>
    <col min="1547" max="1547" width="12.7109375" style="44" hidden="1"/>
    <col min="1548" max="1548" width="10" style="44" hidden="1"/>
    <col min="1549" max="1549" width="23.28515625" style="44" hidden="1"/>
    <col min="1550" max="1550" width="11.85546875" style="44" hidden="1"/>
    <col min="1551" max="1551" width="9.7109375" style="44" hidden="1"/>
    <col min="1552" max="1552" width="7" style="44" hidden="1"/>
    <col min="1553" max="1554" width="18.7109375" style="44" hidden="1"/>
    <col min="1555" max="1560" width="11.42578125" style="44" hidden="1"/>
    <col min="1561" max="1561" width="7.140625" style="44" hidden="1"/>
    <col min="1562" max="1562" width="8" style="44" hidden="1"/>
    <col min="1563" max="1563" width="5.85546875" style="44" hidden="1"/>
    <col min="1564" max="1564" width="10.42578125" style="44" hidden="1"/>
    <col min="1565" max="1565" width="24.5703125" style="44" hidden="1"/>
    <col min="1566" max="1566" width="26.5703125" style="44" hidden="1"/>
    <col min="1567" max="1567" width="14.140625" style="44" hidden="1"/>
    <col min="1568" max="1568" width="16" style="44" hidden="1"/>
    <col min="1569" max="1572" width="11.42578125" style="44" hidden="1"/>
    <col min="1573" max="1573" width="13.7109375" style="44" hidden="1"/>
    <col min="1574" max="1574" width="15.42578125" style="44" hidden="1"/>
    <col min="1575" max="1791" width="11.42578125" style="44" hidden="1"/>
    <col min="1792" max="1792" width="2.85546875" style="44" hidden="1"/>
    <col min="1793" max="1793" width="27.42578125" style="44" hidden="1"/>
    <col min="1794" max="1794" width="6.5703125" style="44" hidden="1"/>
    <col min="1795" max="1795" width="9.28515625" style="44" hidden="1"/>
    <col min="1796" max="1796" width="8" style="44" hidden="1"/>
    <col min="1797" max="1797" width="12.140625" style="44" hidden="1"/>
    <col min="1798" max="1798" width="11" style="44" hidden="1"/>
    <col min="1799" max="1799" width="23.42578125" style="44" hidden="1"/>
    <col min="1800" max="1800" width="12.5703125" style="44" hidden="1"/>
    <col min="1801" max="1801" width="12.7109375" style="44" hidden="1"/>
    <col min="1802" max="1802" width="12.5703125" style="44" hidden="1"/>
    <col min="1803" max="1803" width="12.7109375" style="44" hidden="1"/>
    <col min="1804" max="1804" width="10" style="44" hidden="1"/>
    <col min="1805" max="1805" width="23.28515625" style="44" hidden="1"/>
    <col min="1806" max="1806" width="11.85546875" style="44" hidden="1"/>
    <col min="1807" max="1807" width="9.7109375" style="44" hidden="1"/>
    <col min="1808" max="1808" width="7" style="44" hidden="1"/>
    <col min="1809" max="1810" width="18.7109375" style="44" hidden="1"/>
    <col min="1811" max="1816" width="11.42578125" style="44" hidden="1"/>
    <col min="1817" max="1817" width="7.140625" style="44" hidden="1"/>
    <col min="1818" max="1818" width="8" style="44" hidden="1"/>
    <col min="1819" max="1819" width="5.85546875" style="44" hidden="1"/>
    <col min="1820" max="1820" width="10.42578125" style="44" hidden="1"/>
    <col min="1821" max="1821" width="24.5703125" style="44" hidden="1"/>
    <col min="1822" max="1822" width="26.5703125" style="44" hidden="1"/>
    <col min="1823" max="1823" width="14.140625" style="44" hidden="1"/>
    <col min="1824" max="1824" width="16" style="44" hidden="1"/>
    <col min="1825" max="1828" width="11.42578125" style="44" hidden="1"/>
    <col min="1829" max="1829" width="13.7109375" style="44" hidden="1"/>
    <col min="1830" max="1830" width="15.42578125" style="44" hidden="1"/>
    <col min="1831" max="2047" width="11.42578125" style="44" hidden="1"/>
    <col min="2048" max="2048" width="2.85546875" style="44" hidden="1"/>
    <col min="2049" max="2049" width="27.42578125" style="44" hidden="1"/>
    <col min="2050" max="2050" width="6.5703125" style="44" hidden="1"/>
    <col min="2051" max="2051" width="9.28515625" style="44" hidden="1"/>
    <col min="2052" max="2052" width="8" style="44" hidden="1"/>
    <col min="2053" max="2053" width="12.140625" style="44" hidden="1"/>
    <col min="2054" max="2054" width="11" style="44" hidden="1"/>
    <col min="2055" max="2055" width="23.42578125" style="44" hidden="1"/>
    <col min="2056" max="2056" width="12.5703125" style="44" hidden="1"/>
    <col min="2057" max="2057" width="12.7109375" style="44" hidden="1"/>
    <col min="2058" max="2058" width="12.5703125" style="44" hidden="1"/>
    <col min="2059" max="2059" width="12.7109375" style="44" hidden="1"/>
    <col min="2060" max="2060" width="10" style="44" hidden="1"/>
    <col min="2061" max="2061" width="23.28515625" style="44" hidden="1"/>
    <col min="2062" max="2062" width="11.85546875" style="44" hidden="1"/>
    <col min="2063" max="2063" width="9.7109375" style="44" hidden="1"/>
    <col min="2064" max="2064" width="7" style="44" hidden="1"/>
    <col min="2065" max="2066" width="18.7109375" style="44" hidden="1"/>
    <col min="2067" max="2072" width="11.42578125" style="44" hidden="1"/>
    <col min="2073" max="2073" width="7.140625" style="44" hidden="1"/>
    <col min="2074" max="2074" width="8" style="44" hidden="1"/>
    <col min="2075" max="2075" width="5.85546875" style="44" hidden="1"/>
    <col min="2076" max="2076" width="10.42578125" style="44" hidden="1"/>
    <col min="2077" max="2077" width="24.5703125" style="44" hidden="1"/>
    <col min="2078" max="2078" width="26.5703125" style="44" hidden="1"/>
    <col min="2079" max="2079" width="14.140625" style="44" hidden="1"/>
    <col min="2080" max="2080" width="16" style="44" hidden="1"/>
    <col min="2081" max="2084" width="11.42578125" style="44" hidden="1"/>
    <col min="2085" max="2085" width="13.7109375" style="44" hidden="1"/>
    <col min="2086" max="2086" width="15.42578125" style="44" hidden="1"/>
    <col min="2087" max="2303" width="11.42578125" style="44" hidden="1"/>
    <col min="2304" max="2304" width="2.85546875" style="44" hidden="1"/>
    <col min="2305" max="2305" width="27.42578125" style="44" hidden="1"/>
    <col min="2306" max="2306" width="6.5703125" style="44" hidden="1"/>
    <col min="2307" max="2307" width="9.28515625" style="44" hidden="1"/>
    <col min="2308" max="2308" width="8" style="44" hidden="1"/>
    <col min="2309" max="2309" width="12.140625" style="44" hidden="1"/>
    <col min="2310" max="2310" width="11" style="44" hidden="1"/>
    <col min="2311" max="2311" width="23.42578125" style="44" hidden="1"/>
    <col min="2312" max="2312" width="12.5703125" style="44" hidden="1"/>
    <col min="2313" max="2313" width="12.7109375" style="44" hidden="1"/>
    <col min="2314" max="2314" width="12.5703125" style="44" hidden="1"/>
    <col min="2315" max="2315" width="12.7109375" style="44" hidden="1"/>
    <col min="2316" max="2316" width="10" style="44" hidden="1"/>
    <col min="2317" max="2317" width="23.28515625" style="44" hidden="1"/>
    <col min="2318" max="2318" width="11.85546875" style="44" hidden="1"/>
    <col min="2319" max="2319" width="9.7109375" style="44" hidden="1"/>
    <col min="2320" max="2320" width="7" style="44" hidden="1"/>
    <col min="2321" max="2322" width="18.7109375" style="44" hidden="1"/>
    <col min="2323" max="2328" width="11.42578125" style="44" hidden="1"/>
    <col min="2329" max="2329" width="7.140625" style="44" hidden="1"/>
    <col min="2330" max="2330" width="8" style="44" hidden="1"/>
    <col min="2331" max="2331" width="5.85546875" style="44" hidden="1"/>
    <col min="2332" max="2332" width="10.42578125" style="44" hidden="1"/>
    <col min="2333" max="2333" width="24.5703125" style="44" hidden="1"/>
    <col min="2334" max="2334" width="26.5703125" style="44" hidden="1"/>
    <col min="2335" max="2335" width="14.140625" style="44" hidden="1"/>
    <col min="2336" max="2336" width="16" style="44" hidden="1"/>
    <col min="2337" max="2340" width="11.42578125" style="44" hidden="1"/>
    <col min="2341" max="2341" width="13.7109375" style="44" hidden="1"/>
    <col min="2342" max="2342" width="15.42578125" style="44" hidden="1"/>
    <col min="2343" max="2559" width="11.42578125" style="44" hidden="1"/>
    <col min="2560" max="2560" width="2.85546875" style="44" hidden="1"/>
    <col min="2561" max="2561" width="27.42578125" style="44" hidden="1"/>
    <col min="2562" max="2562" width="6.5703125" style="44" hidden="1"/>
    <col min="2563" max="2563" width="9.28515625" style="44" hidden="1"/>
    <col min="2564" max="2564" width="8" style="44" hidden="1"/>
    <col min="2565" max="2565" width="12.140625" style="44" hidden="1"/>
    <col min="2566" max="2566" width="11" style="44" hidden="1"/>
    <col min="2567" max="2567" width="23.42578125" style="44" hidden="1"/>
    <col min="2568" max="2568" width="12.5703125" style="44" hidden="1"/>
    <col min="2569" max="2569" width="12.7109375" style="44" hidden="1"/>
    <col min="2570" max="2570" width="12.5703125" style="44" hidden="1"/>
    <col min="2571" max="2571" width="12.7109375" style="44" hidden="1"/>
    <col min="2572" max="2572" width="10" style="44" hidden="1"/>
    <col min="2573" max="2573" width="23.28515625" style="44" hidden="1"/>
    <col min="2574" max="2574" width="11.85546875" style="44" hidden="1"/>
    <col min="2575" max="2575" width="9.7109375" style="44" hidden="1"/>
    <col min="2576" max="2576" width="7" style="44" hidden="1"/>
    <col min="2577" max="2578" width="18.7109375" style="44" hidden="1"/>
    <col min="2579" max="2584" width="11.42578125" style="44" hidden="1"/>
    <col min="2585" max="2585" width="7.140625" style="44" hidden="1"/>
    <col min="2586" max="2586" width="8" style="44" hidden="1"/>
    <col min="2587" max="2587" width="5.85546875" style="44" hidden="1"/>
    <col min="2588" max="2588" width="10.42578125" style="44" hidden="1"/>
    <col min="2589" max="2589" width="24.5703125" style="44" hidden="1"/>
    <col min="2590" max="2590" width="26.5703125" style="44" hidden="1"/>
    <col min="2591" max="2591" width="14.140625" style="44" hidden="1"/>
    <col min="2592" max="2592" width="16" style="44" hidden="1"/>
    <col min="2593" max="2596" width="11.42578125" style="44" hidden="1"/>
    <col min="2597" max="2597" width="13.7109375" style="44" hidden="1"/>
    <col min="2598" max="2598" width="15.42578125" style="44" hidden="1"/>
    <col min="2599" max="2815" width="11.42578125" style="44" hidden="1"/>
    <col min="2816" max="2816" width="2.85546875" style="44" hidden="1"/>
    <col min="2817" max="2817" width="27.42578125" style="44" hidden="1"/>
    <col min="2818" max="2818" width="6.5703125" style="44" hidden="1"/>
    <col min="2819" max="2819" width="9.28515625" style="44" hidden="1"/>
    <col min="2820" max="2820" width="8" style="44" hidden="1"/>
    <col min="2821" max="2821" width="12.140625" style="44" hidden="1"/>
    <col min="2822" max="2822" width="11" style="44" hidden="1"/>
    <col min="2823" max="2823" width="23.42578125" style="44" hidden="1"/>
    <col min="2824" max="2824" width="12.5703125" style="44" hidden="1"/>
    <col min="2825" max="2825" width="12.7109375" style="44" hidden="1"/>
    <col min="2826" max="2826" width="12.5703125" style="44" hidden="1"/>
    <col min="2827" max="2827" width="12.7109375" style="44" hidden="1"/>
    <col min="2828" max="2828" width="10" style="44" hidden="1"/>
    <col min="2829" max="2829" width="23.28515625" style="44" hidden="1"/>
    <col min="2830" max="2830" width="11.85546875" style="44" hidden="1"/>
    <col min="2831" max="2831" width="9.7109375" style="44" hidden="1"/>
    <col min="2832" max="2832" width="7" style="44" hidden="1"/>
    <col min="2833" max="2834" width="18.7109375" style="44" hidden="1"/>
    <col min="2835" max="2840" width="11.42578125" style="44" hidden="1"/>
    <col min="2841" max="2841" width="7.140625" style="44" hidden="1"/>
    <col min="2842" max="2842" width="8" style="44" hidden="1"/>
    <col min="2843" max="2843" width="5.85546875" style="44" hidden="1"/>
    <col min="2844" max="2844" width="10.42578125" style="44" hidden="1"/>
    <col min="2845" max="2845" width="24.5703125" style="44" hidden="1"/>
    <col min="2846" max="2846" width="26.5703125" style="44" hidden="1"/>
    <col min="2847" max="2847" width="14.140625" style="44" hidden="1"/>
    <col min="2848" max="2848" width="16" style="44" hidden="1"/>
    <col min="2849" max="2852" width="11.42578125" style="44" hidden="1"/>
    <col min="2853" max="2853" width="13.7109375" style="44" hidden="1"/>
    <col min="2854" max="2854" width="15.42578125" style="44" hidden="1"/>
    <col min="2855" max="3071" width="11.42578125" style="44" hidden="1"/>
    <col min="3072" max="3072" width="2.85546875" style="44" hidden="1"/>
    <col min="3073" max="3073" width="27.42578125" style="44" hidden="1"/>
    <col min="3074" max="3074" width="6.5703125" style="44" hidden="1"/>
    <col min="3075" max="3075" width="9.28515625" style="44" hidden="1"/>
    <col min="3076" max="3076" width="8" style="44" hidden="1"/>
    <col min="3077" max="3077" width="12.140625" style="44" hidden="1"/>
    <col min="3078" max="3078" width="11" style="44" hidden="1"/>
    <col min="3079" max="3079" width="23.42578125" style="44" hidden="1"/>
    <col min="3080" max="3080" width="12.5703125" style="44" hidden="1"/>
    <col min="3081" max="3081" width="12.7109375" style="44" hidden="1"/>
    <col min="3082" max="3082" width="12.5703125" style="44" hidden="1"/>
    <col min="3083" max="3083" width="12.7109375" style="44" hidden="1"/>
    <col min="3084" max="3084" width="10" style="44" hidden="1"/>
    <col min="3085" max="3085" width="23.28515625" style="44" hidden="1"/>
    <col min="3086" max="3086" width="11.85546875" style="44" hidden="1"/>
    <col min="3087" max="3087" width="9.7109375" style="44" hidden="1"/>
    <col min="3088" max="3088" width="7" style="44" hidden="1"/>
    <col min="3089" max="3090" width="18.7109375" style="44" hidden="1"/>
    <col min="3091" max="3096" width="11.42578125" style="44" hidden="1"/>
    <col min="3097" max="3097" width="7.140625" style="44" hidden="1"/>
    <col min="3098" max="3098" width="8" style="44" hidden="1"/>
    <col min="3099" max="3099" width="5.85546875" style="44" hidden="1"/>
    <col min="3100" max="3100" width="10.42578125" style="44" hidden="1"/>
    <col min="3101" max="3101" width="24.5703125" style="44" hidden="1"/>
    <col min="3102" max="3102" width="26.5703125" style="44" hidden="1"/>
    <col min="3103" max="3103" width="14.140625" style="44" hidden="1"/>
    <col min="3104" max="3104" width="16" style="44" hidden="1"/>
    <col min="3105" max="3108" width="11.42578125" style="44" hidden="1"/>
    <col min="3109" max="3109" width="13.7109375" style="44" hidden="1"/>
    <col min="3110" max="3110" width="15.42578125" style="44" hidden="1"/>
    <col min="3111" max="3327" width="11.42578125" style="44" hidden="1"/>
    <col min="3328" max="3328" width="2.85546875" style="44" hidden="1"/>
    <col min="3329" max="3329" width="27.42578125" style="44" hidden="1"/>
    <col min="3330" max="3330" width="6.5703125" style="44" hidden="1"/>
    <col min="3331" max="3331" width="9.28515625" style="44" hidden="1"/>
    <col min="3332" max="3332" width="8" style="44" hidden="1"/>
    <col min="3333" max="3333" width="12.140625" style="44" hidden="1"/>
    <col min="3334" max="3334" width="11" style="44" hidden="1"/>
    <col min="3335" max="3335" width="23.42578125" style="44" hidden="1"/>
    <col min="3336" max="3336" width="12.5703125" style="44" hidden="1"/>
    <col min="3337" max="3337" width="12.7109375" style="44" hidden="1"/>
    <col min="3338" max="3338" width="12.5703125" style="44" hidden="1"/>
    <col min="3339" max="3339" width="12.7109375" style="44" hidden="1"/>
    <col min="3340" max="3340" width="10" style="44" hidden="1"/>
    <col min="3341" max="3341" width="23.28515625" style="44" hidden="1"/>
    <col min="3342" max="3342" width="11.85546875" style="44" hidden="1"/>
    <col min="3343" max="3343" width="9.7109375" style="44" hidden="1"/>
    <col min="3344" max="3344" width="7" style="44" hidden="1"/>
    <col min="3345" max="3346" width="18.7109375" style="44" hidden="1"/>
    <col min="3347" max="3352" width="11.42578125" style="44" hidden="1"/>
    <col min="3353" max="3353" width="7.140625" style="44" hidden="1"/>
    <col min="3354" max="3354" width="8" style="44" hidden="1"/>
    <col min="3355" max="3355" width="5.85546875" style="44" hidden="1"/>
    <col min="3356" max="3356" width="10.42578125" style="44" hidden="1"/>
    <col min="3357" max="3357" width="24.5703125" style="44" hidden="1"/>
    <col min="3358" max="3358" width="26.5703125" style="44" hidden="1"/>
    <col min="3359" max="3359" width="14.140625" style="44" hidden="1"/>
    <col min="3360" max="3360" width="16" style="44" hidden="1"/>
    <col min="3361" max="3364" width="11.42578125" style="44" hidden="1"/>
    <col min="3365" max="3365" width="13.7109375" style="44" hidden="1"/>
    <col min="3366" max="3366" width="15.42578125" style="44" hidden="1"/>
    <col min="3367" max="3583" width="11.42578125" style="44" hidden="1"/>
    <col min="3584" max="3584" width="2.85546875" style="44" hidden="1"/>
    <col min="3585" max="3585" width="27.42578125" style="44" hidden="1"/>
    <col min="3586" max="3586" width="6.5703125" style="44" hidden="1"/>
    <col min="3587" max="3587" width="9.28515625" style="44" hidden="1"/>
    <col min="3588" max="3588" width="8" style="44" hidden="1"/>
    <col min="3589" max="3589" width="12.140625" style="44" hidden="1"/>
    <col min="3590" max="3590" width="11" style="44" hidden="1"/>
    <col min="3591" max="3591" width="23.42578125" style="44" hidden="1"/>
    <col min="3592" max="3592" width="12.5703125" style="44" hidden="1"/>
    <col min="3593" max="3593" width="12.7109375" style="44" hidden="1"/>
    <col min="3594" max="3594" width="12.5703125" style="44" hidden="1"/>
    <col min="3595" max="3595" width="12.7109375" style="44" hidden="1"/>
    <col min="3596" max="3596" width="10" style="44" hidden="1"/>
    <col min="3597" max="3597" width="23.28515625" style="44" hidden="1"/>
    <col min="3598" max="3598" width="11.85546875" style="44" hidden="1"/>
    <col min="3599" max="3599" width="9.7109375" style="44" hidden="1"/>
    <col min="3600" max="3600" width="7" style="44" hidden="1"/>
    <col min="3601" max="3602" width="18.7109375" style="44" hidden="1"/>
    <col min="3603" max="3608" width="11.42578125" style="44" hidden="1"/>
    <col min="3609" max="3609" width="7.140625" style="44" hidden="1"/>
    <col min="3610" max="3610" width="8" style="44" hidden="1"/>
    <col min="3611" max="3611" width="5.85546875" style="44" hidden="1"/>
    <col min="3612" max="3612" width="10.42578125" style="44" hidden="1"/>
    <col min="3613" max="3613" width="24.5703125" style="44" hidden="1"/>
    <col min="3614" max="3614" width="26.5703125" style="44" hidden="1"/>
    <col min="3615" max="3615" width="14.140625" style="44" hidden="1"/>
    <col min="3616" max="3616" width="16" style="44" hidden="1"/>
    <col min="3617" max="3620" width="11.42578125" style="44" hidden="1"/>
    <col min="3621" max="3621" width="13.7109375" style="44" hidden="1"/>
    <col min="3622" max="3622" width="15.42578125" style="44" hidden="1"/>
    <col min="3623" max="3839" width="11.42578125" style="44" hidden="1"/>
    <col min="3840" max="3840" width="2.85546875" style="44" hidden="1"/>
    <col min="3841" max="3841" width="27.42578125" style="44" hidden="1"/>
    <col min="3842" max="3842" width="6.5703125" style="44" hidden="1"/>
    <col min="3843" max="3843" width="9.28515625" style="44" hidden="1"/>
    <col min="3844" max="3844" width="8" style="44" hidden="1"/>
    <col min="3845" max="3845" width="12.140625" style="44" hidden="1"/>
    <col min="3846" max="3846" width="11" style="44" hidden="1"/>
    <col min="3847" max="3847" width="23.42578125" style="44" hidden="1"/>
    <col min="3848" max="3848" width="12.5703125" style="44" hidden="1"/>
    <col min="3849" max="3849" width="12.7109375" style="44" hidden="1"/>
    <col min="3850" max="3850" width="12.5703125" style="44" hidden="1"/>
    <col min="3851" max="3851" width="12.7109375" style="44" hidden="1"/>
    <col min="3852" max="3852" width="10" style="44" hidden="1"/>
    <col min="3853" max="3853" width="23.28515625" style="44" hidden="1"/>
    <col min="3854" max="3854" width="11.85546875" style="44" hidden="1"/>
    <col min="3855" max="3855" width="9.7109375" style="44" hidden="1"/>
    <col min="3856" max="3856" width="7" style="44" hidden="1"/>
    <col min="3857" max="3858" width="18.7109375" style="44" hidden="1"/>
    <col min="3859" max="3864" width="11.42578125" style="44" hidden="1"/>
    <col min="3865" max="3865" width="7.140625" style="44" hidden="1"/>
    <col min="3866" max="3866" width="8" style="44" hidden="1"/>
    <col min="3867" max="3867" width="5.85546875" style="44" hidden="1"/>
    <col min="3868" max="3868" width="10.42578125" style="44" hidden="1"/>
    <col min="3869" max="3869" width="24.5703125" style="44" hidden="1"/>
    <col min="3870" max="3870" width="26.5703125" style="44" hidden="1"/>
    <col min="3871" max="3871" width="14.140625" style="44" hidden="1"/>
    <col min="3872" max="3872" width="16" style="44" hidden="1"/>
    <col min="3873" max="3876" width="11.42578125" style="44" hidden="1"/>
    <col min="3877" max="3877" width="13.7109375" style="44" hidden="1"/>
    <col min="3878" max="3878" width="15.42578125" style="44" hidden="1"/>
    <col min="3879" max="4095" width="11.42578125" style="44" hidden="1"/>
    <col min="4096" max="4096" width="2.85546875" style="44" hidden="1"/>
    <col min="4097" max="4097" width="27.42578125" style="44" hidden="1"/>
    <col min="4098" max="4098" width="6.5703125" style="44" hidden="1"/>
    <col min="4099" max="4099" width="9.28515625" style="44" hidden="1"/>
    <col min="4100" max="4100" width="8" style="44" hidden="1"/>
    <col min="4101" max="4101" width="12.140625" style="44" hidden="1"/>
    <col min="4102" max="4102" width="11" style="44" hidden="1"/>
    <col min="4103" max="4103" width="23.42578125" style="44" hidden="1"/>
    <col min="4104" max="4104" width="12.5703125" style="44" hidden="1"/>
    <col min="4105" max="4105" width="12.7109375" style="44" hidden="1"/>
    <col min="4106" max="4106" width="12.5703125" style="44" hidden="1"/>
    <col min="4107" max="4107" width="12.7109375" style="44" hidden="1"/>
    <col min="4108" max="4108" width="10" style="44" hidden="1"/>
    <col min="4109" max="4109" width="23.28515625" style="44" hidden="1"/>
    <col min="4110" max="4110" width="11.85546875" style="44" hidden="1"/>
    <col min="4111" max="4111" width="9.7109375" style="44" hidden="1"/>
    <col min="4112" max="4112" width="7" style="44" hidden="1"/>
    <col min="4113" max="4114" width="18.7109375" style="44" hidden="1"/>
    <col min="4115" max="4120" width="11.42578125" style="44" hidden="1"/>
    <col min="4121" max="4121" width="7.140625" style="44" hidden="1"/>
    <col min="4122" max="4122" width="8" style="44" hidden="1"/>
    <col min="4123" max="4123" width="5.85546875" style="44" hidden="1"/>
    <col min="4124" max="4124" width="10.42578125" style="44" hidden="1"/>
    <col min="4125" max="4125" width="24.5703125" style="44" hidden="1"/>
    <col min="4126" max="4126" width="26.5703125" style="44" hidden="1"/>
    <col min="4127" max="4127" width="14.140625" style="44" hidden="1"/>
    <col min="4128" max="4128" width="16" style="44" hidden="1"/>
    <col min="4129" max="4132" width="11.42578125" style="44" hidden="1"/>
    <col min="4133" max="4133" width="13.7109375" style="44" hidden="1"/>
    <col min="4134" max="4134" width="15.42578125" style="44" hidden="1"/>
    <col min="4135" max="4351" width="11.42578125" style="44" hidden="1"/>
    <col min="4352" max="4352" width="2.85546875" style="44" hidden="1"/>
    <col min="4353" max="4353" width="27.42578125" style="44" hidden="1"/>
    <col min="4354" max="4354" width="6.5703125" style="44" hidden="1"/>
    <col min="4355" max="4355" width="9.28515625" style="44" hidden="1"/>
    <col min="4356" max="4356" width="8" style="44" hidden="1"/>
    <col min="4357" max="4357" width="12.140625" style="44" hidden="1"/>
    <col min="4358" max="4358" width="11" style="44" hidden="1"/>
    <col min="4359" max="4359" width="23.42578125" style="44" hidden="1"/>
    <col min="4360" max="4360" width="12.5703125" style="44" hidden="1"/>
    <col min="4361" max="4361" width="12.7109375" style="44" hidden="1"/>
    <col min="4362" max="4362" width="12.5703125" style="44" hidden="1"/>
    <col min="4363" max="4363" width="12.7109375" style="44" hidden="1"/>
    <col min="4364" max="4364" width="10" style="44" hidden="1"/>
    <col min="4365" max="4365" width="23.28515625" style="44" hidden="1"/>
    <col min="4366" max="4366" width="11.85546875" style="44" hidden="1"/>
    <col min="4367" max="4367" width="9.7109375" style="44" hidden="1"/>
    <col min="4368" max="4368" width="7" style="44" hidden="1"/>
    <col min="4369" max="4370" width="18.7109375" style="44" hidden="1"/>
    <col min="4371" max="4376" width="11.42578125" style="44" hidden="1"/>
    <col min="4377" max="4377" width="7.140625" style="44" hidden="1"/>
    <col min="4378" max="4378" width="8" style="44" hidden="1"/>
    <col min="4379" max="4379" width="5.85546875" style="44" hidden="1"/>
    <col min="4380" max="4380" width="10.42578125" style="44" hidden="1"/>
    <col min="4381" max="4381" width="24.5703125" style="44" hidden="1"/>
    <col min="4382" max="4382" width="26.5703125" style="44" hidden="1"/>
    <col min="4383" max="4383" width="14.140625" style="44" hidden="1"/>
    <col min="4384" max="4384" width="16" style="44" hidden="1"/>
    <col min="4385" max="4388" width="11.42578125" style="44" hidden="1"/>
    <col min="4389" max="4389" width="13.7109375" style="44" hidden="1"/>
    <col min="4390" max="4390" width="15.42578125" style="44" hidden="1"/>
    <col min="4391" max="4607" width="11.42578125" style="44" hidden="1"/>
    <col min="4608" max="4608" width="2.85546875" style="44" hidden="1"/>
    <col min="4609" max="4609" width="27.42578125" style="44" hidden="1"/>
    <col min="4610" max="4610" width="6.5703125" style="44" hidden="1"/>
    <col min="4611" max="4611" width="9.28515625" style="44" hidden="1"/>
    <col min="4612" max="4612" width="8" style="44" hidden="1"/>
    <col min="4613" max="4613" width="12.140625" style="44" hidden="1"/>
    <col min="4614" max="4614" width="11" style="44" hidden="1"/>
    <col min="4615" max="4615" width="23.42578125" style="44" hidden="1"/>
    <col min="4616" max="4616" width="12.5703125" style="44" hidden="1"/>
    <col min="4617" max="4617" width="12.7109375" style="44" hidden="1"/>
    <col min="4618" max="4618" width="12.5703125" style="44" hidden="1"/>
    <col min="4619" max="4619" width="12.7109375" style="44" hidden="1"/>
    <col min="4620" max="4620" width="10" style="44" hidden="1"/>
    <col min="4621" max="4621" width="23.28515625" style="44" hidden="1"/>
    <col min="4622" max="4622" width="11.85546875" style="44" hidden="1"/>
    <col min="4623" max="4623" width="9.7109375" style="44" hidden="1"/>
    <col min="4624" max="4624" width="7" style="44" hidden="1"/>
    <col min="4625" max="4626" width="18.7109375" style="44" hidden="1"/>
    <col min="4627" max="4632" width="11.42578125" style="44" hidden="1"/>
    <col min="4633" max="4633" width="7.140625" style="44" hidden="1"/>
    <col min="4634" max="4634" width="8" style="44" hidden="1"/>
    <col min="4635" max="4635" width="5.85546875" style="44" hidden="1"/>
    <col min="4636" max="4636" width="10.42578125" style="44" hidden="1"/>
    <col min="4637" max="4637" width="24.5703125" style="44" hidden="1"/>
    <col min="4638" max="4638" width="26.5703125" style="44" hidden="1"/>
    <col min="4639" max="4639" width="14.140625" style="44" hidden="1"/>
    <col min="4640" max="4640" width="16" style="44" hidden="1"/>
    <col min="4641" max="4644" width="11.42578125" style="44" hidden="1"/>
    <col min="4645" max="4645" width="13.7109375" style="44" hidden="1"/>
    <col min="4646" max="4646" width="15.42578125" style="44" hidden="1"/>
    <col min="4647" max="4863" width="11.42578125" style="44" hidden="1"/>
    <col min="4864" max="4864" width="2.85546875" style="44" hidden="1"/>
    <col min="4865" max="4865" width="27.42578125" style="44" hidden="1"/>
    <col min="4866" max="4866" width="6.5703125" style="44" hidden="1"/>
    <col min="4867" max="4867" width="9.28515625" style="44" hidden="1"/>
    <col min="4868" max="4868" width="8" style="44" hidden="1"/>
    <col min="4869" max="4869" width="12.140625" style="44" hidden="1"/>
    <col min="4870" max="4870" width="11" style="44" hidden="1"/>
    <col min="4871" max="4871" width="23.42578125" style="44" hidden="1"/>
    <col min="4872" max="4872" width="12.5703125" style="44" hidden="1"/>
    <col min="4873" max="4873" width="12.7109375" style="44" hidden="1"/>
    <col min="4874" max="4874" width="12.5703125" style="44" hidden="1"/>
    <col min="4875" max="4875" width="12.7109375" style="44" hidden="1"/>
    <col min="4876" max="4876" width="10" style="44" hidden="1"/>
    <col min="4877" max="4877" width="23.28515625" style="44" hidden="1"/>
    <col min="4878" max="4878" width="11.85546875" style="44" hidden="1"/>
    <col min="4879" max="4879" width="9.7109375" style="44" hidden="1"/>
    <col min="4880" max="4880" width="7" style="44" hidden="1"/>
    <col min="4881" max="4882" width="18.7109375" style="44" hidden="1"/>
    <col min="4883" max="4888" width="11.42578125" style="44" hidden="1"/>
    <col min="4889" max="4889" width="7.140625" style="44" hidden="1"/>
    <col min="4890" max="4890" width="8" style="44" hidden="1"/>
    <col min="4891" max="4891" width="5.85546875" style="44" hidden="1"/>
    <col min="4892" max="4892" width="10.42578125" style="44" hidden="1"/>
    <col min="4893" max="4893" width="24.5703125" style="44" hidden="1"/>
    <col min="4894" max="4894" width="26.5703125" style="44" hidden="1"/>
    <col min="4895" max="4895" width="14.140625" style="44" hidden="1"/>
    <col min="4896" max="4896" width="16" style="44" hidden="1"/>
    <col min="4897" max="4900" width="11.42578125" style="44" hidden="1"/>
    <col min="4901" max="4901" width="13.7109375" style="44" hidden="1"/>
    <col min="4902" max="4902" width="15.42578125" style="44" hidden="1"/>
    <col min="4903" max="5119" width="11.42578125" style="44" hidden="1"/>
    <col min="5120" max="5120" width="2.85546875" style="44" hidden="1"/>
    <col min="5121" max="5121" width="27.42578125" style="44" hidden="1"/>
    <col min="5122" max="5122" width="6.5703125" style="44" hidden="1"/>
    <col min="5123" max="5123" width="9.28515625" style="44" hidden="1"/>
    <col min="5124" max="5124" width="8" style="44" hidden="1"/>
    <col min="5125" max="5125" width="12.140625" style="44" hidden="1"/>
    <col min="5126" max="5126" width="11" style="44" hidden="1"/>
    <col min="5127" max="5127" width="23.42578125" style="44" hidden="1"/>
    <col min="5128" max="5128" width="12.5703125" style="44" hidden="1"/>
    <col min="5129" max="5129" width="12.7109375" style="44" hidden="1"/>
    <col min="5130" max="5130" width="12.5703125" style="44" hidden="1"/>
    <col min="5131" max="5131" width="12.7109375" style="44" hidden="1"/>
    <col min="5132" max="5132" width="10" style="44" hidden="1"/>
    <col min="5133" max="5133" width="23.28515625" style="44" hidden="1"/>
    <col min="5134" max="5134" width="11.85546875" style="44" hidden="1"/>
    <col min="5135" max="5135" width="9.7109375" style="44" hidden="1"/>
    <col min="5136" max="5136" width="7" style="44" hidden="1"/>
    <col min="5137" max="5138" width="18.7109375" style="44" hidden="1"/>
    <col min="5139" max="5144" width="11.42578125" style="44" hidden="1"/>
    <col min="5145" max="5145" width="7.140625" style="44" hidden="1"/>
    <col min="5146" max="5146" width="8" style="44" hidden="1"/>
    <col min="5147" max="5147" width="5.85546875" style="44" hidden="1"/>
    <col min="5148" max="5148" width="10.42578125" style="44" hidden="1"/>
    <col min="5149" max="5149" width="24.5703125" style="44" hidden="1"/>
    <col min="5150" max="5150" width="26.5703125" style="44" hidden="1"/>
    <col min="5151" max="5151" width="14.140625" style="44" hidden="1"/>
    <col min="5152" max="5152" width="16" style="44" hidden="1"/>
    <col min="5153" max="5156" width="11.42578125" style="44" hidden="1"/>
    <col min="5157" max="5157" width="13.7109375" style="44" hidden="1"/>
    <col min="5158" max="5158" width="15.42578125" style="44" hidden="1"/>
    <col min="5159" max="5375" width="11.42578125" style="44" hidden="1"/>
    <col min="5376" max="5376" width="2.85546875" style="44" hidden="1"/>
    <col min="5377" max="5377" width="27.42578125" style="44" hidden="1"/>
    <col min="5378" max="5378" width="6.5703125" style="44" hidden="1"/>
    <col min="5379" max="5379" width="9.28515625" style="44" hidden="1"/>
    <col min="5380" max="5380" width="8" style="44" hidden="1"/>
    <col min="5381" max="5381" width="12.140625" style="44" hidden="1"/>
    <col min="5382" max="5382" width="11" style="44" hidden="1"/>
    <col min="5383" max="5383" width="23.42578125" style="44" hidden="1"/>
    <col min="5384" max="5384" width="12.5703125" style="44" hidden="1"/>
    <col min="5385" max="5385" width="12.7109375" style="44" hidden="1"/>
    <col min="5386" max="5386" width="12.5703125" style="44" hidden="1"/>
    <col min="5387" max="5387" width="12.7109375" style="44" hidden="1"/>
    <col min="5388" max="5388" width="10" style="44" hidden="1"/>
    <col min="5389" max="5389" width="23.28515625" style="44" hidden="1"/>
    <col min="5390" max="5390" width="11.85546875" style="44" hidden="1"/>
    <col min="5391" max="5391" width="9.7109375" style="44" hidden="1"/>
    <col min="5392" max="5392" width="7" style="44" hidden="1"/>
    <col min="5393" max="5394" width="18.7109375" style="44" hidden="1"/>
    <col min="5395" max="5400" width="11.42578125" style="44" hidden="1"/>
    <col min="5401" max="5401" width="7.140625" style="44" hidden="1"/>
    <col min="5402" max="5402" width="8" style="44" hidden="1"/>
    <col min="5403" max="5403" width="5.85546875" style="44" hidden="1"/>
    <col min="5404" max="5404" width="10.42578125" style="44" hidden="1"/>
    <col min="5405" max="5405" width="24.5703125" style="44" hidden="1"/>
    <col min="5406" max="5406" width="26.5703125" style="44" hidden="1"/>
    <col min="5407" max="5407" width="14.140625" style="44" hidden="1"/>
    <col min="5408" max="5408" width="16" style="44" hidden="1"/>
    <col min="5409" max="5412" width="11.42578125" style="44" hidden="1"/>
    <col min="5413" max="5413" width="13.7109375" style="44" hidden="1"/>
    <col min="5414" max="5414" width="15.42578125" style="44" hidden="1"/>
    <col min="5415" max="5631" width="11.42578125" style="44" hidden="1"/>
    <col min="5632" max="5632" width="2.85546875" style="44" hidden="1"/>
    <col min="5633" max="5633" width="27.42578125" style="44" hidden="1"/>
    <col min="5634" max="5634" width="6.5703125" style="44" hidden="1"/>
    <col min="5635" max="5635" width="9.28515625" style="44" hidden="1"/>
    <col min="5636" max="5636" width="8" style="44" hidden="1"/>
    <col min="5637" max="5637" width="12.140625" style="44" hidden="1"/>
    <col min="5638" max="5638" width="11" style="44" hidden="1"/>
    <col min="5639" max="5639" width="23.42578125" style="44" hidden="1"/>
    <col min="5640" max="5640" width="12.5703125" style="44" hidden="1"/>
    <col min="5641" max="5641" width="12.7109375" style="44" hidden="1"/>
    <col min="5642" max="5642" width="12.5703125" style="44" hidden="1"/>
    <col min="5643" max="5643" width="12.7109375" style="44" hidden="1"/>
    <col min="5644" max="5644" width="10" style="44" hidden="1"/>
    <col min="5645" max="5645" width="23.28515625" style="44" hidden="1"/>
    <col min="5646" max="5646" width="11.85546875" style="44" hidden="1"/>
    <col min="5647" max="5647" width="9.7109375" style="44" hidden="1"/>
    <col min="5648" max="5648" width="7" style="44" hidden="1"/>
    <col min="5649" max="5650" width="18.7109375" style="44" hidden="1"/>
    <col min="5651" max="5656" width="11.42578125" style="44" hidden="1"/>
    <col min="5657" max="5657" width="7.140625" style="44" hidden="1"/>
    <col min="5658" max="5658" width="8" style="44" hidden="1"/>
    <col min="5659" max="5659" width="5.85546875" style="44" hidden="1"/>
    <col min="5660" max="5660" width="10.42578125" style="44" hidden="1"/>
    <col min="5661" max="5661" width="24.5703125" style="44" hidden="1"/>
    <col min="5662" max="5662" width="26.5703125" style="44" hidden="1"/>
    <col min="5663" max="5663" width="14.140625" style="44" hidden="1"/>
    <col min="5664" max="5664" width="16" style="44" hidden="1"/>
    <col min="5665" max="5668" width="11.42578125" style="44" hidden="1"/>
    <col min="5669" max="5669" width="13.7109375" style="44" hidden="1"/>
    <col min="5670" max="5670" width="15.42578125" style="44" hidden="1"/>
    <col min="5671" max="5887" width="11.42578125" style="44" hidden="1"/>
    <col min="5888" max="5888" width="2.85546875" style="44" hidden="1"/>
    <col min="5889" max="5889" width="27.42578125" style="44" hidden="1"/>
    <col min="5890" max="5890" width="6.5703125" style="44" hidden="1"/>
    <col min="5891" max="5891" width="9.28515625" style="44" hidden="1"/>
    <col min="5892" max="5892" width="8" style="44" hidden="1"/>
    <col min="5893" max="5893" width="12.140625" style="44" hidden="1"/>
    <col min="5894" max="5894" width="11" style="44" hidden="1"/>
    <col min="5895" max="5895" width="23.42578125" style="44" hidden="1"/>
    <col min="5896" max="5896" width="12.5703125" style="44" hidden="1"/>
    <col min="5897" max="5897" width="12.7109375" style="44" hidden="1"/>
    <col min="5898" max="5898" width="12.5703125" style="44" hidden="1"/>
    <col min="5899" max="5899" width="12.7109375" style="44" hidden="1"/>
    <col min="5900" max="5900" width="10" style="44" hidden="1"/>
    <col min="5901" max="5901" width="23.28515625" style="44" hidden="1"/>
    <col min="5902" max="5902" width="11.85546875" style="44" hidden="1"/>
    <col min="5903" max="5903" width="9.7109375" style="44" hidden="1"/>
    <col min="5904" max="5904" width="7" style="44" hidden="1"/>
    <col min="5905" max="5906" width="18.7109375" style="44" hidden="1"/>
    <col min="5907" max="5912" width="11.42578125" style="44" hidden="1"/>
    <col min="5913" max="5913" width="7.140625" style="44" hidden="1"/>
    <col min="5914" max="5914" width="8" style="44" hidden="1"/>
    <col min="5915" max="5915" width="5.85546875" style="44" hidden="1"/>
    <col min="5916" max="5916" width="10.42578125" style="44" hidden="1"/>
    <col min="5917" max="5917" width="24.5703125" style="44" hidden="1"/>
    <col min="5918" max="5918" width="26.5703125" style="44" hidden="1"/>
    <col min="5919" max="5919" width="14.140625" style="44" hidden="1"/>
    <col min="5920" max="5920" width="16" style="44" hidden="1"/>
    <col min="5921" max="5924" width="11.42578125" style="44" hidden="1"/>
    <col min="5925" max="5925" width="13.7109375" style="44" hidden="1"/>
    <col min="5926" max="5926" width="15.42578125" style="44" hidden="1"/>
    <col min="5927" max="6143" width="11.42578125" style="44" hidden="1"/>
    <col min="6144" max="6144" width="2.85546875" style="44" hidden="1"/>
    <col min="6145" max="6145" width="27.42578125" style="44" hidden="1"/>
    <col min="6146" max="6146" width="6.5703125" style="44" hidden="1"/>
    <col min="6147" max="6147" width="9.28515625" style="44" hidden="1"/>
    <col min="6148" max="6148" width="8" style="44" hidden="1"/>
    <col min="6149" max="6149" width="12.140625" style="44" hidden="1"/>
    <col min="6150" max="6150" width="11" style="44" hidden="1"/>
    <col min="6151" max="6151" width="23.42578125" style="44" hidden="1"/>
    <col min="6152" max="6152" width="12.5703125" style="44" hidden="1"/>
    <col min="6153" max="6153" width="12.7109375" style="44" hidden="1"/>
    <col min="6154" max="6154" width="12.5703125" style="44" hidden="1"/>
    <col min="6155" max="6155" width="12.7109375" style="44" hidden="1"/>
    <col min="6156" max="6156" width="10" style="44" hidden="1"/>
    <col min="6157" max="6157" width="23.28515625" style="44" hidden="1"/>
    <col min="6158" max="6158" width="11.85546875" style="44" hidden="1"/>
    <col min="6159" max="6159" width="9.7109375" style="44" hidden="1"/>
    <col min="6160" max="6160" width="7" style="44" hidden="1"/>
    <col min="6161" max="6162" width="18.7109375" style="44" hidden="1"/>
    <col min="6163" max="6168" width="11.42578125" style="44" hidden="1"/>
    <col min="6169" max="6169" width="7.140625" style="44" hidden="1"/>
    <col min="6170" max="6170" width="8" style="44" hidden="1"/>
    <col min="6171" max="6171" width="5.85546875" style="44" hidden="1"/>
    <col min="6172" max="6172" width="10.42578125" style="44" hidden="1"/>
    <col min="6173" max="6173" width="24.5703125" style="44" hidden="1"/>
    <col min="6174" max="6174" width="26.5703125" style="44" hidden="1"/>
    <col min="6175" max="6175" width="14.140625" style="44" hidden="1"/>
    <col min="6176" max="6176" width="16" style="44" hidden="1"/>
    <col min="6177" max="6180" width="11.42578125" style="44" hidden="1"/>
    <col min="6181" max="6181" width="13.7109375" style="44" hidden="1"/>
    <col min="6182" max="6182" width="15.42578125" style="44" hidden="1"/>
    <col min="6183" max="6399" width="11.42578125" style="44" hidden="1"/>
    <col min="6400" max="6400" width="2.85546875" style="44" hidden="1"/>
    <col min="6401" max="6401" width="27.42578125" style="44" hidden="1"/>
    <col min="6402" max="6402" width="6.5703125" style="44" hidden="1"/>
    <col min="6403" max="6403" width="9.28515625" style="44" hidden="1"/>
    <col min="6404" max="6404" width="8" style="44" hidden="1"/>
    <col min="6405" max="6405" width="12.140625" style="44" hidden="1"/>
    <col min="6406" max="6406" width="11" style="44" hidden="1"/>
    <col min="6407" max="6407" width="23.42578125" style="44" hidden="1"/>
    <col min="6408" max="6408" width="12.5703125" style="44" hidden="1"/>
    <col min="6409" max="6409" width="12.7109375" style="44" hidden="1"/>
    <col min="6410" max="6410" width="12.5703125" style="44" hidden="1"/>
    <col min="6411" max="6411" width="12.7109375" style="44" hidden="1"/>
    <col min="6412" max="6412" width="10" style="44" hidden="1"/>
    <col min="6413" max="6413" width="23.28515625" style="44" hidden="1"/>
    <col min="6414" max="6414" width="11.85546875" style="44" hidden="1"/>
    <col min="6415" max="6415" width="9.7109375" style="44" hidden="1"/>
    <col min="6416" max="6416" width="7" style="44" hidden="1"/>
    <col min="6417" max="6418" width="18.7109375" style="44" hidden="1"/>
    <col min="6419" max="6424" width="11.42578125" style="44" hidden="1"/>
    <col min="6425" max="6425" width="7.140625" style="44" hidden="1"/>
    <col min="6426" max="6426" width="8" style="44" hidden="1"/>
    <col min="6427" max="6427" width="5.85546875" style="44" hidden="1"/>
    <col min="6428" max="6428" width="10.42578125" style="44" hidden="1"/>
    <col min="6429" max="6429" width="24.5703125" style="44" hidden="1"/>
    <col min="6430" max="6430" width="26.5703125" style="44" hidden="1"/>
    <col min="6431" max="6431" width="14.140625" style="44" hidden="1"/>
    <col min="6432" max="6432" width="16" style="44" hidden="1"/>
    <col min="6433" max="6436" width="11.42578125" style="44" hidden="1"/>
    <col min="6437" max="6437" width="13.7109375" style="44" hidden="1"/>
    <col min="6438" max="6438" width="15.42578125" style="44" hidden="1"/>
    <col min="6439" max="6655" width="11.42578125" style="44" hidden="1"/>
    <col min="6656" max="6656" width="2.85546875" style="44" hidden="1"/>
    <col min="6657" max="6657" width="27.42578125" style="44" hidden="1"/>
    <col min="6658" max="6658" width="6.5703125" style="44" hidden="1"/>
    <col min="6659" max="6659" width="9.28515625" style="44" hidden="1"/>
    <col min="6660" max="6660" width="8" style="44" hidden="1"/>
    <col min="6661" max="6661" width="12.140625" style="44" hidden="1"/>
    <col min="6662" max="6662" width="11" style="44" hidden="1"/>
    <col min="6663" max="6663" width="23.42578125" style="44" hidden="1"/>
    <col min="6664" max="6664" width="12.5703125" style="44" hidden="1"/>
    <col min="6665" max="6665" width="12.7109375" style="44" hidden="1"/>
    <col min="6666" max="6666" width="12.5703125" style="44" hidden="1"/>
    <col min="6667" max="6667" width="12.7109375" style="44" hidden="1"/>
    <col min="6668" max="6668" width="10" style="44" hidden="1"/>
    <col min="6669" max="6669" width="23.28515625" style="44" hidden="1"/>
    <col min="6670" max="6670" width="11.85546875" style="44" hidden="1"/>
    <col min="6671" max="6671" width="9.7109375" style="44" hidden="1"/>
    <col min="6672" max="6672" width="7" style="44" hidden="1"/>
    <col min="6673" max="6674" width="18.7109375" style="44" hidden="1"/>
    <col min="6675" max="6680" width="11.42578125" style="44" hidden="1"/>
    <col min="6681" max="6681" width="7.140625" style="44" hidden="1"/>
    <col min="6682" max="6682" width="8" style="44" hidden="1"/>
    <col min="6683" max="6683" width="5.85546875" style="44" hidden="1"/>
    <col min="6684" max="6684" width="10.42578125" style="44" hidden="1"/>
    <col min="6685" max="6685" width="24.5703125" style="44" hidden="1"/>
    <col min="6686" max="6686" width="26.5703125" style="44" hidden="1"/>
    <col min="6687" max="6687" width="14.140625" style="44" hidden="1"/>
    <col min="6688" max="6688" width="16" style="44" hidden="1"/>
    <col min="6689" max="6692" width="11.42578125" style="44" hidden="1"/>
    <col min="6693" max="6693" width="13.7109375" style="44" hidden="1"/>
    <col min="6694" max="6694" width="15.42578125" style="44" hidden="1"/>
    <col min="6695" max="6911" width="11.42578125" style="44" hidden="1"/>
    <col min="6912" max="6912" width="2.85546875" style="44" hidden="1"/>
    <col min="6913" max="6913" width="27.42578125" style="44" hidden="1"/>
    <col min="6914" max="6914" width="6.5703125" style="44" hidden="1"/>
    <col min="6915" max="6915" width="9.28515625" style="44" hidden="1"/>
    <col min="6916" max="6916" width="8" style="44" hidden="1"/>
    <col min="6917" max="6917" width="12.140625" style="44" hidden="1"/>
    <col min="6918" max="6918" width="11" style="44" hidden="1"/>
    <col min="6919" max="6919" width="23.42578125" style="44" hidden="1"/>
    <col min="6920" max="6920" width="12.5703125" style="44" hidden="1"/>
    <col min="6921" max="6921" width="12.7109375" style="44" hidden="1"/>
    <col min="6922" max="6922" width="12.5703125" style="44" hidden="1"/>
    <col min="6923" max="6923" width="12.7109375" style="44" hidden="1"/>
    <col min="6924" max="6924" width="10" style="44" hidden="1"/>
    <col min="6925" max="6925" width="23.28515625" style="44" hidden="1"/>
    <col min="6926" max="6926" width="11.85546875" style="44" hidden="1"/>
    <col min="6927" max="6927" width="9.7109375" style="44" hidden="1"/>
    <col min="6928" max="6928" width="7" style="44" hidden="1"/>
    <col min="6929" max="6930" width="18.7109375" style="44" hidden="1"/>
    <col min="6931" max="6936" width="11.42578125" style="44" hidden="1"/>
    <col min="6937" max="6937" width="7.140625" style="44" hidden="1"/>
    <col min="6938" max="6938" width="8" style="44" hidden="1"/>
    <col min="6939" max="6939" width="5.85546875" style="44" hidden="1"/>
    <col min="6940" max="6940" width="10.42578125" style="44" hidden="1"/>
    <col min="6941" max="6941" width="24.5703125" style="44" hidden="1"/>
    <col min="6942" max="6942" width="26.5703125" style="44" hidden="1"/>
    <col min="6943" max="6943" width="14.140625" style="44" hidden="1"/>
    <col min="6944" max="6944" width="16" style="44" hidden="1"/>
    <col min="6945" max="6948" width="11.42578125" style="44" hidden="1"/>
    <col min="6949" max="6949" width="13.7109375" style="44" hidden="1"/>
    <col min="6950" max="6950" width="15.42578125" style="44" hidden="1"/>
    <col min="6951" max="7167" width="11.42578125" style="44" hidden="1"/>
    <col min="7168" max="7168" width="2.85546875" style="44" hidden="1"/>
    <col min="7169" max="7169" width="27.42578125" style="44" hidden="1"/>
    <col min="7170" max="7170" width="6.5703125" style="44" hidden="1"/>
    <col min="7171" max="7171" width="9.28515625" style="44" hidden="1"/>
    <col min="7172" max="7172" width="8" style="44" hidden="1"/>
    <col min="7173" max="7173" width="12.140625" style="44" hidden="1"/>
    <col min="7174" max="7174" width="11" style="44" hidden="1"/>
    <col min="7175" max="7175" width="23.42578125" style="44" hidden="1"/>
    <col min="7176" max="7176" width="12.5703125" style="44" hidden="1"/>
    <col min="7177" max="7177" width="12.7109375" style="44" hidden="1"/>
    <col min="7178" max="7178" width="12.5703125" style="44" hidden="1"/>
    <col min="7179" max="7179" width="12.7109375" style="44" hidden="1"/>
    <col min="7180" max="7180" width="10" style="44" hidden="1"/>
    <col min="7181" max="7181" width="23.28515625" style="44" hidden="1"/>
    <col min="7182" max="7182" width="11.85546875" style="44" hidden="1"/>
    <col min="7183" max="7183" width="9.7109375" style="44" hidden="1"/>
    <col min="7184" max="7184" width="7" style="44" hidden="1"/>
    <col min="7185" max="7186" width="18.7109375" style="44" hidden="1"/>
    <col min="7187" max="7192" width="11.42578125" style="44" hidden="1"/>
    <col min="7193" max="7193" width="7.140625" style="44" hidden="1"/>
    <col min="7194" max="7194" width="8" style="44" hidden="1"/>
    <col min="7195" max="7195" width="5.85546875" style="44" hidden="1"/>
    <col min="7196" max="7196" width="10.42578125" style="44" hidden="1"/>
    <col min="7197" max="7197" width="24.5703125" style="44" hidden="1"/>
    <col min="7198" max="7198" width="26.5703125" style="44" hidden="1"/>
    <col min="7199" max="7199" width="14.140625" style="44" hidden="1"/>
    <col min="7200" max="7200" width="16" style="44" hidden="1"/>
    <col min="7201" max="7204" width="11.42578125" style="44" hidden="1"/>
    <col min="7205" max="7205" width="13.7109375" style="44" hidden="1"/>
    <col min="7206" max="7206" width="15.42578125" style="44" hidden="1"/>
    <col min="7207" max="7423" width="11.42578125" style="44" hidden="1"/>
    <col min="7424" max="7424" width="2.85546875" style="44" hidden="1"/>
    <col min="7425" max="7425" width="27.42578125" style="44" hidden="1"/>
    <col min="7426" max="7426" width="6.5703125" style="44" hidden="1"/>
    <col min="7427" max="7427" width="9.28515625" style="44" hidden="1"/>
    <col min="7428" max="7428" width="8" style="44" hidden="1"/>
    <col min="7429" max="7429" width="12.140625" style="44" hidden="1"/>
    <col min="7430" max="7430" width="11" style="44" hidden="1"/>
    <col min="7431" max="7431" width="23.42578125" style="44" hidden="1"/>
    <col min="7432" max="7432" width="12.5703125" style="44" hidden="1"/>
    <col min="7433" max="7433" width="12.7109375" style="44" hidden="1"/>
    <col min="7434" max="7434" width="12.5703125" style="44" hidden="1"/>
    <col min="7435" max="7435" width="12.7109375" style="44" hidden="1"/>
    <col min="7436" max="7436" width="10" style="44" hidden="1"/>
    <col min="7437" max="7437" width="23.28515625" style="44" hidden="1"/>
    <col min="7438" max="7438" width="11.85546875" style="44" hidden="1"/>
    <col min="7439" max="7439" width="9.7109375" style="44" hidden="1"/>
    <col min="7440" max="7440" width="7" style="44" hidden="1"/>
    <col min="7441" max="7442" width="18.7109375" style="44" hidden="1"/>
    <col min="7443" max="7448" width="11.42578125" style="44" hidden="1"/>
    <col min="7449" max="7449" width="7.140625" style="44" hidden="1"/>
    <col min="7450" max="7450" width="8" style="44" hidden="1"/>
    <col min="7451" max="7451" width="5.85546875" style="44" hidden="1"/>
    <col min="7452" max="7452" width="10.42578125" style="44" hidden="1"/>
    <col min="7453" max="7453" width="24.5703125" style="44" hidden="1"/>
    <col min="7454" max="7454" width="26.5703125" style="44" hidden="1"/>
    <col min="7455" max="7455" width="14.140625" style="44" hidden="1"/>
    <col min="7456" max="7456" width="16" style="44" hidden="1"/>
    <col min="7457" max="7460" width="11.42578125" style="44" hidden="1"/>
    <col min="7461" max="7461" width="13.7109375" style="44" hidden="1"/>
    <col min="7462" max="7462" width="15.42578125" style="44" hidden="1"/>
    <col min="7463" max="7679" width="11.42578125" style="44" hidden="1"/>
    <col min="7680" max="7680" width="2.85546875" style="44" hidden="1"/>
    <col min="7681" max="7681" width="27.42578125" style="44" hidden="1"/>
    <col min="7682" max="7682" width="6.5703125" style="44" hidden="1"/>
    <col min="7683" max="7683" width="9.28515625" style="44" hidden="1"/>
    <col min="7684" max="7684" width="8" style="44" hidden="1"/>
    <col min="7685" max="7685" width="12.140625" style="44" hidden="1"/>
    <col min="7686" max="7686" width="11" style="44" hidden="1"/>
    <col min="7687" max="7687" width="23.42578125" style="44" hidden="1"/>
    <col min="7688" max="7688" width="12.5703125" style="44" hidden="1"/>
    <col min="7689" max="7689" width="12.7109375" style="44" hidden="1"/>
    <col min="7690" max="7690" width="12.5703125" style="44" hidden="1"/>
    <col min="7691" max="7691" width="12.7109375" style="44" hidden="1"/>
    <col min="7692" max="7692" width="10" style="44" hidden="1"/>
    <col min="7693" max="7693" width="23.28515625" style="44" hidden="1"/>
    <col min="7694" max="7694" width="11.85546875" style="44" hidden="1"/>
    <col min="7695" max="7695" width="9.7109375" style="44" hidden="1"/>
    <col min="7696" max="7696" width="7" style="44" hidden="1"/>
    <col min="7697" max="7698" width="18.7109375" style="44" hidden="1"/>
    <col min="7699" max="7704" width="11.42578125" style="44" hidden="1"/>
    <col min="7705" max="7705" width="7.140625" style="44" hidden="1"/>
    <col min="7706" max="7706" width="8" style="44" hidden="1"/>
    <col min="7707" max="7707" width="5.85546875" style="44" hidden="1"/>
    <col min="7708" max="7708" width="10.42578125" style="44" hidden="1"/>
    <col min="7709" max="7709" width="24.5703125" style="44" hidden="1"/>
    <col min="7710" max="7710" width="26.5703125" style="44" hidden="1"/>
    <col min="7711" max="7711" width="14.140625" style="44" hidden="1"/>
    <col min="7712" max="7712" width="16" style="44" hidden="1"/>
    <col min="7713" max="7716" width="11.42578125" style="44" hidden="1"/>
    <col min="7717" max="7717" width="13.7109375" style="44" hidden="1"/>
    <col min="7718" max="7718" width="15.42578125" style="44" hidden="1"/>
    <col min="7719" max="7935" width="11.42578125" style="44" hidden="1"/>
    <col min="7936" max="7936" width="2.85546875" style="44" hidden="1"/>
    <col min="7937" max="7937" width="27.42578125" style="44" hidden="1"/>
    <col min="7938" max="7938" width="6.5703125" style="44" hidden="1"/>
    <col min="7939" max="7939" width="9.28515625" style="44" hidden="1"/>
    <col min="7940" max="7940" width="8" style="44" hidden="1"/>
    <col min="7941" max="7941" width="12.140625" style="44" hidden="1"/>
    <col min="7942" max="7942" width="11" style="44" hidden="1"/>
    <col min="7943" max="7943" width="23.42578125" style="44" hidden="1"/>
    <col min="7944" max="7944" width="12.5703125" style="44" hidden="1"/>
    <col min="7945" max="7945" width="12.7109375" style="44" hidden="1"/>
    <col min="7946" max="7946" width="12.5703125" style="44" hidden="1"/>
    <col min="7947" max="7947" width="12.7109375" style="44" hidden="1"/>
    <col min="7948" max="7948" width="10" style="44" hidden="1"/>
    <col min="7949" max="7949" width="23.28515625" style="44" hidden="1"/>
    <col min="7950" max="7950" width="11.85546875" style="44" hidden="1"/>
    <col min="7951" max="7951" width="9.7109375" style="44" hidden="1"/>
    <col min="7952" max="7952" width="7" style="44" hidden="1"/>
    <col min="7953" max="7954" width="18.7109375" style="44" hidden="1"/>
    <col min="7955" max="7960" width="11.42578125" style="44" hidden="1"/>
    <col min="7961" max="7961" width="7.140625" style="44" hidden="1"/>
    <col min="7962" max="7962" width="8" style="44" hidden="1"/>
    <col min="7963" max="7963" width="5.85546875" style="44" hidden="1"/>
    <col min="7964" max="7964" width="10.42578125" style="44" hidden="1"/>
    <col min="7965" max="7965" width="24.5703125" style="44" hidden="1"/>
    <col min="7966" max="7966" width="26.5703125" style="44" hidden="1"/>
    <col min="7967" max="7967" width="14.140625" style="44" hidden="1"/>
    <col min="7968" max="7968" width="16" style="44" hidden="1"/>
    <col min="7969" max="7972" width="11.42578125" style="44" hidden="1"/>
    <col min="7973" max="7973" width="13.7109375" style="44" hidden="1"/>
    <col min="7974" max="7974" width="15.42578125" style="44" hidden="1"/>
    <col min="7975" max="8191" width="11.42578125" style="44" hidden="1"/>
    <col min="8192" max="8192" width="2.85546875" style="44" hidden="1"/>
    <col min="8193" max="8193" width="27.42578125" style="44" hidden="1"/>
    <col min="8194" max="8194" width="6.5703125" style="44" hidden="1"/>
    <col min="8195" max="8195" width="9.28515625" style="44" hidden="1"/>
    <col min="8196" max="8196" width="8" style="44" hidden="1"/>
    <col min="8197" max="8197" width="12.140625" style="44" hidden="1"/>
    <col min="8198" max="8198" width="11" style="44" hidden="1"/>
    <col min="8199" max="8199" width="23.42578125" style="44" hidden="1"/>
    <col min="8200" max="8200" width="12.5703125" style="44" hidden="1"/>
    <col min="8201" max="8201" width="12.7109375" style="44" hidden="1"/>
    <col min="8202" max="8202" width="12.5703125" style="44" hidden="1"/>
    <col min="8203" max="8203" width="12.7109375" style="44" hidden="1"/>
    <col min="8204" max="8204" width="10" style="44" hidden="1"/>
    <col min="8205" max="8205" width="23.28515625" style="44" hidden="1"/>
    <col min="8206" max="8206" width="11.85546875" style="44" hidden="1"/>
    <col min="8207" max="8207" width="9.7109375" style="44" hidden="1"/>
    <col min="8208" max="8208" width="7" style="44" hidden="1"/>
    <col min="8209" max="8210" width="18.7109375" style="44" hidden="1"/>
    <col min="8211" max="8216" width="11.42578125" style="44" hidden="1"/>
    <col min="8217" max="8217" width="7.140625" style="44" hidden="1"/>
    <col min="8218" max="8218" width="8" style="44" hidden="1"/>
    <col min="8219" max="8219" width="5.85546875" style="44" hidden="1"/>
    <col min="8220" max="8220" width="10.42578125" style="44" hidden="1"/>
    <col min="8221" max="8221" width="24.5703125" style="44" hidden="1"/>
    <col min="8222" max="8222" width="26.5703125" style="44" hidden="1"/>
    <col min="8223" max="8223" width="14.140625" style="44" hidden="1"/>
    <col min="8224" max="8224" width="16" style="44" hidden="1"/>
    <col min="8225" max="8228" width="11.42578125" style="44" hidden="1"/>
    <col min="8229" max="8229" width="13.7109375" style="44" hidden="1"/>
    <col min="8230" max="8230" width="15.42578125" style="44" hidden="1"/>
    <col min="8231" max="8447" width="11.42578125" style="44" hidden="1"/>
    <col min="8448" max="8448" width="2.85546875" style="44" hidden="1"/>
    <col min="8449" max="8449" width="27.42578125" style="44" hidden="1"/>
    <col min="8450" max="8450" width="6.5703125" style="44" hidden="1"/>
    <col min="8451" max="8451" width="9.28515625" style="44" hidden="1"/>
    <col min="8452" max="8452" width="8" style="44" hidden="1"/>
    <col min="8453" max="8453" width="12.140625" style="44" hidden="1"/>
    <col min="8454" max="8454" width="11" style="44" hidden="1"/>
    <col min="8455" max="8455" width="23.42578125" style="44" hidden="1"/>
    <col min="8456" max="8456" width="12.5703125" style="44" hidden="1"/>
    <col min="8457" max="8457" width="12.7109375" style="44" hidden="1"/>
    <col min="8458" max="8458" width="12.5703125" style="44" hidden="1"/>
    <col min="8459" max="8459" width="12.7109375" style="44" hidden="1"/>
    <col min="8460" max="8460" width="10" style="44" hidden="1"/>
    <col min="8461" max="8461" width="23.28515625" style="44" hidden="1"/>
    <col min="8462" max="8462" width="11.85546875" style="44" hidden="1"/>
    <col min="8463" max="8463" width="9.7109375" style="44" hidden="1"/>
    <col min="8464" max="8464" width="7" style="44" hidden="1"/>
    <col min="8465" max="8466" width="18.7109375" style="44" hidden="1"/>
    <col min="8467" max="8472" width="11.42578125" style="44" hidden="1"/>
    <col min="8473" max="8473" width="7.140625" style="44" hidden="1"/>
    <col min="8474" max="8474" width="8" style="44" hidden="1"/>
    <col min="8475" max="8475" width="5.85546875" style="44" hidden="1"/>
    <col min="8476" max="8476" width="10.42578125" style="44" hidden="1"/>
    <col min="8477" max="8477" width="24.5703125" style="44" hidden="1"/>
    <col min="8478" max="8478" width="26.5703125" style="44" hidden="1"/>
    <col min="8479" max="8479" width="14.140625" style="44" hidden="1"/>
    <col min="8480" max="8480" width="16" style="44" hidden="1"/>
    <col min="8481" max="8484" width="11.42578125" style="44" hidden="1"/>
    <col min="8485" max="8485" width="13.7109375" style="44" hidden="1"/>
    <col min="8486" max="8486" width="15.42578125" style="44" hidden="1"/>
    <col min="8487" max="8703" width="11.42578125" style="44" hidden="1"/>
    <col min="8704" max="8704" width="2.85546875" style="44" hidden="1"/>
    <col min="8705" max="8705" width="27.42578125" style="44" hidden="1"/>
    <col min="8706" max="8706" width="6.5703125" style="44" hidden="1"/>
    <col min="8707" max="8707" width="9.28515625" style="44" hidden="1"/>
    <col min="8708" max="8708" width="8" style="44" hidden="1"/>
    <col min="8709" max="8709" width="12.140625" style="44" hidden="1"/>
    <col min="8710" max="8710" width="11" style="44" hidden="1"/>
    <col min="8711" max="8711" width="23.42578125" style="44" hidden="1"/>
    <col min="8712" max="8712" width="12.5703125" style="44" hidden="1"/>
    <col min="8713" max="8713" width="12.7109375" style="44" hidden="1"/>
    <col min="8714" max="8714" width="12.5703125" style="44" hidden="1"/>
    <col min="8715" max="8715" width="12.7109375" style="44" hidden="1"/>
    <col min="8716" max="8716" width="10" style="44" hidden="1"/>
    <col min="8717" max="8717" width="23.28515625" style="44" hidden="1"/>
    <col min="8718" max="8718" width="11.85546875" style="44" hidden="1"/>
    <col min="8719" max="8719" width="9.7109375" style="44" hidden="1"/>
    <col min="8720" max="8720" width="7" style="44" hidden="1"/>
    <col min="8721" max="8722" width="18.7109375" style="44" hidden="1"/>
    <col min="8723" max="8728" width="11.42578125" style="44" hidden="1"/>
    <col min="8729" max="8729" width="7.140625" style="44" hidden="1"/>
    <col min="8730" max="8730" width="8" style="44" hidden="1"/>
    <col min="8731" max="8731" width="5.85546875" style="44" hidden="1"/>
    <col min="8732" max="8732" width="10.42578125" style="44" hidden="1"/>
    <col min="8733" max="8733" width="24.5703125" style="44" hidden="1"/>
    <col min="8734" max="8734" width="26.5703125" style="44" hidden="1"/>
    <col min="8735" max="8735" width="14.140625" style="44" hidden="1"/>
    <col min="8736" max="8736" width="16" style="44" hidden="1"/>
    <col min="8737" max="8740" width="11.42578125" style="44" hidden="1"/>
    <col min="8741" max="8741" width="13.7109375" style="44" hidden="1"/>
    <col min="8742" max="8742" width="15.42578125" style="44" hidden="1"/>
    <col min="8743" max="8959" width="11.42578125" style="44" hidden="1"/>
    <col min="8960" max="8960" width="2.85546875" style="44" hidden="1"/>
    <col min="8961" max="8961" width="27.42578125" style="44" hidden="1"/>
    <col min="8962" max="8962" width="6.5703125" style="44" hidden="1"/>
    <col min="8963" max="8963" width="9.28515625" style="44" hidden="1"/>
    <col min="8964" max="8964" width="8" style="44" hidden="1"/>
    <col min="8965" max="8965" width="12.140625" style="44" hidden="1"/>
    <col min="8966" max="8966" width="11" style="44" hidden="1"/>
    <col min="8967" max="8967" width="23.42578125" style="44" hidden="1"/>
    <col min="8968" max="8968" width="12.5703125" style="44" hidden="1"/>
    <col min="8969" max="8969" width="12.7109375" style="44" hidden="1"/>
    <col min="8970" max="8970" width="12.5703125" style="44" hidden="1"/>
    <col min="8971" max="8971" width="12.7109375" style="44" hidden="1"/>
    <col min="8972" max="8972" width="10" style="44" hidden="1"/>
    <col min="8973" max="8973" width="23.28515625" style="44" hidden="1"/>
    <col min="8974" max="8974" width="11.85546875" style="44" hidden="1"/>
    <col min="8975" max="8975" width="9.7109375" style="44" hidden="1"/>
    <col min="8976" max="8976" width="7" style="44" hidden="1"/>
    <col min="8977" max="8978" width="18.7109375" style="44" hidden="1"/>
    <col min="8979" max="8984" width="11.42578125" style="44" hidden="1"/>
    <col min="8985" max="8985" width="7.140625" style="44" hidden="1"/>
    <col min="8986" max="8986" width="8" style="44" hidden="1"/>
    <col min="8987" max="8987" width="5.85546875" style="44" hidden="1"/>
    <col min="8988" max="8988" width="10.42578125" style="44" hidden="1"/>
    <col min="8989" max="8989" width="24.5703125" style="44" hidden="1"/>
    <col min="8990" max="8990" width="26.5703125" style="44" hidden="1"/>
    <col min="8991" max="8991" width="14.140625" style="44" hidden="1"/>
    <col min="8992" max="8992" width="16" style="44" hidden="1"/>
    <col min="8993" max="8996" width="11.42578125" style="44" hidden="1"/>
    <col min="8997" max="8997" width="13.7109375" style="44" hidden="1"/>
    <col min="8998" max="8998" width="15.42578125" style="44" hidden="1"/>
    <col min="8999" max="9215" width="11.42578125" style="44" hidden="1"/>
    <col min="9216" max="9216" width="2.85546875" style="44" hidden="1"/>
    <col min="9217" max="9217" width="27.42578125" style="44" hidden="1"/>
    <col min="9218" max="9218" width="6.5703125" style="44" hidden="1"/>
    <col min="9219" max="9219" width="9.28515625" style="44" hidden="1"/>
    <col min="9220" max="9220" width="8" style="44" hidden="1"/>
    <col min="9221" max="9221" width="12.140625" style="44" hidden="1"/>
    <col min="9222" max="9222" width="11" style="44" hidden="1"/>
    <col min="9223" max="9223" width="23.42578125" style="44" hidden="1"/>
    <col min="9224" max="9224" width="12.5703125" style="44" hidden="1"/>
    <col min="9225" max="9225" width="12.7109375" style="44" hidden="1"/>
    <col min="9226" max="9226" width="12.5703125" style="44" hidden="1"/>
    <col min="9227" max="9227" width="12.7109375" style="44" hidden="1"/>
    <col min="9228" max="9228" width="10" style="44" hidden="1"/>
    <col min="9229" max="9229" width="23.28515625" style="44" hidden="1"/>
    <col min="9230" max="9230" width="11.85546875" style="44" hidden="1"/>
    <col min="9231" max="9231" width="9.7109375" style="44" hidden="1"/>
    <col min="9232" max="9232" width="7" style="44" hidden="1"/>
    <col min="9233" max="9234" width="18.7109375" style="44" hidden="1"/>
    <col min="9235" max="9240" width="11.42578125" style="44" hidden="1"/>
    <col min="9241" max="9241" width="7.140625" style="44" hidden="1"/>
    <col min="9242" max="9242" width="8" style="44" hidden="1"/>
    <col min="9243" max="9243" width="5.85546875" style="44" hidden="1"/>
    <col min="9244" max="9244" width="10.42578125" style="44" hidden="1"/>
    <col min="9245" max="9245" width="24.5703125" style="44" hidden="1"/>
    <col min="9246" max="9246" width="26.5703125" style="44" hidden="1"/>
    <col min="9247" max="9247" width="14.140625" style="44" hidden="1"/>
    <col min="9248" max="9248" width="16" style="44" hidden="1"/>
    <col min="9249" max="9252" width="11.42578125" style="44" hidden="1"/>
    <col min="9253" max="9253" width="13.7109375" style="44" hidden="1"/>
    <col min="9254" max="9254" width="15.42578125" style="44" hidden="1"/>
    <col min="9255" max="9471" width="11.42578125" style="44" hidden="1"/>
    <col min="9472" max="9472" width="2.85546875" style="44" hidden="1"/>
    <col min="9473" max="9473" width="27.42578125" style="44" hidden="1"/>
    <col min="9474" max="9474" width="6.5703125" style="44" hidden="1"/>
    <col min="9475" max="9475" width="9.28515625" style="44" hidden="1"/>
    <col min="9476" max="9476" width="8" style="44" hidden="1"/>
    <col min="9477" max="9477" width="12.140625" style="44" hidden="1"/>
    <col min="9478" max="9478" width="11" style="44" hidden="1"/>
    <col min="9479" max="9479" width="23.42578125" style="44" hidden="1"/>
    <col min="9480" max="9480" width="12.5703125" style="44" hidden="1"/>
    <col min="9481" max="9481" width="12.7109375" style="44" hidden="1"/>
    <col min="9482" max="9482" width="12.5703125" style="44" hidden="1"/>
    <col min="9483" max="9483" width="12.7109375" style="44" hidden="1"/>
    <col min="9484" max="9484" width="10" style="44" hidden="1"/>
    <col min="9485" max="9485" width="23.28515625" style="44" hidden="1"/>
    <col min="9486" max="9486" width="11.85546875" style="44" hidden="1"/>
    <col min="9487" max="9487" width="9.7109375" style="44" hidden="1"/>
    <col min="9488" max="9488" width="7" style="44" hidden="1"/>
    <col min="9489" max="9490" width="18.7109375" style="44" hidden="1"/>
    <col min="9491" max="9496" width="11.42578125" style="44" hidden="1"/>
    <col min="9497" max="9497" width="7.140625" style="44" hidden="1"/>
    <col min="9498" max="9498" width="8" style="44" hidden="1"/>
    <col min="9499" max="9499" width="5.85546875" style="44" hidden="1"/>
    <col min="9500" max="9500" width="10.42578125" style="44" hidden="1"/>
    <col min="9501" max="9501" width="24.5703125" style="44" hidden="1"/>
    <col min="9502" max="9502" width="26.5703125" style="44" hidden="1"/>
    <col min="9503" max="9503" width="14.140625" style="44" hidden="1"/>
    <col min="9504" max="9504" width="16" style="44" hidden="1"/>
    <col min="9505" max="9508" width="11.42578125" style="44" hidden="1"/>
    <col min="9509" max="9509" width="13.7109375" style="44" hidden="1"/>
    <col min="9510" max="9510" width="15.42578125" style="44" hidden="1"/>
    <col min="9511" max="9727" width="11.42578125" style="44" hidden="1"/>
    <col min="9728" max="9728" width="2.85546875" style="44" hidden="1"/>
    <col min="9729" max="9729" width="27.42578125" style="44" hidden="1"/>
    <col min="9730" max="9730" width="6.5703125" style="44" hidden="1"/>
    <col min="9731" max="9731" width="9.28515625" style="44" hidden="1"/>
    <col min="9732" max="9732" width="8" style="44" hidden="1"/>
    <col min="9733" max="9733" width="12.140625" style="44" hidden="1"/>
    <col min="9734" max="9734" width="11" style="44" hidden="1"/>
    <col min="9735" max="9735" width="23.42578125" style="44" hidden="1"/>
    <col min="9736" max="9736" width="12.5703125" style="44" hidden="1"/>
    <col min="9737" max="9737" width="12.7109375" style="44" hidden="1"/>
    <col min="9738" max="9738" width="12.5703125" style="44" hidden="1"/>
    <col min="9739" max="9739" width="12.7109375" style="44" hidden="1"/>
    <col min="9740" max="9740" width="10" style="44" hidden="1"/>
    <col min="9741" max="9741" width="23.28515625" style="44" hidden="1"/>
    <col min="9742" max="9742" width="11.85546875" style="44" hidden="1"/>
    <col min="9743" max="9743" width="9.7109375" style="44" hidden="1"/>
    <col min="9744" max="9744" width="7" style="44" hidden="1"/>
    <col min="9745" max="9746" width="18.7109375" style="44" hidden="1"/>
    <col min="9747" max="9752" width="11.42578125" style="44" hidden="1"/>
    <col min="9753" max="9753" width="7.140625" style="44" hidden="1"/>
    <col min="9754" max="9754" width="8" style="44" hidden="1"/>
    <col min="9755" max="9755" width="5.85546875" style="44" hidden="1"/>
    <col min="9756" max="9756" width="10.42578125" style="44" hidden="1"/>
    <col min="9757" max="9757" width="24.5703125" style="44" hidden="1"/>
    <col min="9758" max="9758" width="26.5703125" style="44" hidden="1"/>
    <col min="9759" max="9759" width="14.140625" style="44" hidden="1"/>
    <col min="9760" max="9760" width="16" style="44" hidden="1"/>
    <col min="9761" max="9764" width="11.42578125" style="44" hidden="1"/>
    <col min="9765" max="9765" width="13.7109375" style="44" hidden="1"/>
    <col min="9766" max="9766" width="15.42578125" style="44" hidden="1"/>
    <col min="9767" max="9983" width="11.42578125" style="44" hidden="1"/>
    <col min="9984" max="9984" width="2.85546875" style="44" hidden="1"/>
    <col min="9985" max="9985" width="27.42578125" style="44" hidden="1"/>
    <col min="9986" max="9986" width="6.5703125" style="44" hidden="1"/>
    <col min="9987" max="9987" width="9.28515625" style="44" hidden="1"/>
    <col min="9988" max="9988" width="8" style="44" hidden="1"/>
    <col min="9989" max="9989" width="12.140625" style="44" hidden="1"/>
    <col min="9990" max="9990" width="11" style="44" hidden="1"/>
    <col min="9991" max="9991" width="23.42578125" style="44" hidden="1"/>
    <col min="9992" max="9992" width="12.5703125" style="44" hidden="1"/>
    <col min="9993" max="9993" width="12.7109375" style="44" hidden="1"/>
    <col min="9994" max="9994" width="12.5703125" style="44" hidden="1"/>
    <col min="9995" max="9995" width="12.7109375" style="44" hidden="1"/>
    <col min="9996" max="9996" width="10" style="44" hidden="1"/>
    <col min="9997" max="9997" width="23.28515625" style="44" hidden="1"/>
    <col min="9998" max="9998" width="11.85546875" style="44" hidden="1"/>
    <col min="9999" max="9999" width="9.7109375" style="44" hidden="1"/>
    <col min="10000" max="10000" width="7" style="44" hidden="1"/>
    <col min="10001" max="10002" width="18.7109375" style="44" hidden="1"/>
    <col min="10003" max="10008" width="11.42578125" style="44" hidden="1"/>
    <col min="10009" max="10009" width="7.140625" style="44" hidden="1"/>
    <col min="10010" max="10010" width="8" style="44" hidden="1"/>
    <col min="10011" max="10011" width="5.85546875" style="44" hidden="1"/>
    <col min="10012" max="10012" width="10.42578125" style="44" hidden="1"/>
    <col min="10013" max="10013" width="24.5703125" style="44" hidden="1"/>
    <col min="10014" max="10014" width="26.5703125" style="44" hidden="1"/>
    <col min="10015" max="10015" width="14.140625" style="44" hidden="1"/>
    <col min="10016" max="10016" width="16" style="44" hidden="1"/>
    <col min="10017" max="10020" width="11.42578125" style="44" hidden="1"/>
    <col min="10021" max="10021" width="13.7109375" style="44" hidden="1"/>
    <col min="10022" max="10022" width="15.42578125" style="44" hidden="1"/>
    <col min="10023" max="10239" width="11.42578125" style="44" hidden="1"/>
    <col min="10240" max="10240" width="2.85546875" style="44" hidden="1"/>
    <col min="10241" max="10241" width="27.42578125" style="44" hidden="1"/>
    <col min="10242" max="10242" width="6.5703125" style="44" hidden="1"/>
    <col min="10243" max="10243" width="9.28515625" style="44" hidden="1"/>
    <col min="10244" max="10244" width="8" style="44" hidden="1"/>
    <col min="10245" max="10245" width="12.140625" style="44" hidden="1"/>
    <col min="10246" max="10246" width="11" style="44" hidden="1"/>
    <col min="10247" max="10247" width="23.42578125" style="44" hidden="1"/>
    <col min="10248" max="10248" width="12.5703125" style="44" hidden="1"/>
    <col min="10249" max="10249" width="12.7109375" style="44" hidden="1"/>
    <col min="10250" max="10250" width="12.5703125" style="44" hidden="1"/>
    <col min="10251" max="10251" width="12.7109375" style="44" hidden="1"/>
    <col min="10252" max="10252" width="10" style="44" hidden="1"/>
    <col min="10253" max="10253" width="23.28515625" style="44" hidden="1"/>
    <col min="10254" max="10254" width="11.85546875" style="44" hidden="1"/>
    <col min="10255" max="10255" width="9.7109375" style="44" hidden="1"/>
    <col min="10256" max="10256" width="7" style="44" hidden="1"/>
    <col min="10257" max="10258" width="18.7109375" style="44" hidden="1"/>
    <col min="10259" max="10264" width="11.42578125" style="44" hidden="1"/>
    <col min="10265" max="10265" width="7.140625" style="44" hidden="1"/>
    <col min="10266" max="10266" width="8" style="44" hidden="1"/>
    <col min="10267" max="10267" width="5.85546875" style="44" hidden="1"/>
    <col min="10268" max="10268" width="10.42578125" style="44" hidden="1"/>
    <col min="10269" max="10269" width="24.5703125" style="44" hidden="1"/>
    <col min="10270" max="10270" width="26.5703125" style="44" hidden="1"/>
    <col min="10271" max="10271" width="14.140625" style="44" hidden="1"/>
    <col min="10272" max="10272" width="16" style="44" hidden="1"/>
    <col min="10273" max="10276" width="11.42578125" style="44" hidden="1"/>
    <col min="10277" max="10277" width="13.7109375" style="44" hidden="1"/>
    <col min="10278" max="10278" width="15.42578125" style="44" hidden="1"/>
    <col min="10279" max="10495" width="11.42578125" style="44" hidden="1"/>
    <col min="10496" max="10496" width="2.85546875" style="44" hidden="1"/>
    <col min="10497" max="10497" width="27.42578125" style="44" hidden="1"/>
    <col min="10498" max="10498" width="6.5703125" style="44" hidden="1"/>
    <col min="10499" max="10499" width="9.28515625" style="44" hidden="1"/>
    <col min="10500" max="10500" width="8" style="44" hidden="1"/>
    <col min="10501" max="10501" width="12.140625" style="44" hidden="1"/>
    <col min="10502" max="10502" width="11" style="44" hidden="1"/>
    <col min="10503" max="10503" width="23.42578125" style="44" hidden="1"/>
    <col min="10504" max="10504" width="12.5703125" style="44" hidden="1"/>
    <col min="10505" max="10505" width="12.7109375" style="44" hidden="1"/>
    <col min="10506" max="10506" width="12.5703125" style="44" hidden="1"/>
    <col min="10507" max="10507" width="12.7109375" style="44" hidden="1"/>
    <col min="10508" max="10508" width="10" style="44" hidden="1"/>
    <col min="10509" max="10509" width="23.28515625" style="44" hidden="1"/>
    <col min="10510" max="10510" width="11.85546875" style="44" hidden="1"/>
    <col min="10511" max="10511" width="9.7109375" style="44" hidden="1"/>
    <col min="10512" max="10512" width="7" style="44" hidden="1"/>
    <col min="10513" max="10514" width="18.7109375" style="44" hidden="1"/>
    <col min="10515" max="10520" width="11.42578125" style="44" hidden="1"/>
    <col min="10521" max="10521" width="7.140625" style="44" hidden="1"/>
    <col min="10522" max="10522" width="8" style="44" hidden="1"/>
    <col min="10523" max="10523" width="5.85546875" style="44" hidden="1"/>
    <col min="10524" max="10524" width="10.42578125" style="44" hidden="1"/>
    <col min="10525" max="10525" width="24.5703125" style="44" hidden="1"/>
    <col min="10526" max="10526" width="26.5703125" style="44" hidden="1"/>
    <col min="10527" max="10527" width="14.140625" style="44" hidden="1"/>
    <col min="10528" max="10528" width="16" style="44" hidden="1"/>
    <col min="10529" max="10532" width="11.42578125" style="44" hidden="1"/>
    <col min="10533" max="10533" width="13.7109375" style="44" hidden="1"/>
    <col min="10534" max="10534" width="15.42578125" style="44" hidden="1"/>
    <col min="10535" max="10751" width="11.42578125" style="44" hidden="1"/>
    <col min="10752" max="10752" width="2.85546875" style="44" hidden="1"/>
    <col min="10753" max="10753" width="27.42578125" style="44" hidden="1"/>
    <col min="10754" max="10754" width="6.5703125" style="44" hidden="1"/>
    <col min="10755" max="10755" width="9.28515625" style="44" hidden="1"/>
    <col min="10756" max="10756" width="8" style="44" hidden="1"/>
    <col min="10757" max="10757" width="12.140625" style="44" hidden="1"/>
    <col min="10758" max="10758" width="11" style="44" hidden="1"/>
    <col min="10759" max="10759" width="23.42578125" style="44" hidden="1"/>
    <col min="10760" max="10760" width="12.5703125" style="44" hidden="1"/>
    <col min="10761" max="10761" width="12.7109375" style="44" hidden="1"/>
    <col min="10762" max="10762" width="12.5703125" style="44" hidden="1"/>
    <col min="10763" max="10763" width="12.7109375" style="44" hidden="1"/>
    <col min="10764" max="10764" width="10" style="44" hidden="1"/>
    <col min="10765" max="10765" width="23.28515625" style="44" hidden="1"/>
    <col min="10766" max="10766" width="11.85546875" style="44" hidden="1"/>
    <col min="10767" max="10767" width="9.7109375" style="44" hidden="1"/>
    <col min="10768" max="10768" width="7" style="44" hidden="1"/>
    <col min="10769" max="10770" width="18.7109375" style="44" hidden="1"/>
    <col min="10771" max="10776" width="11.42578125" style="44" hidden="1"/>
    <col min="10777" max="10777" width="7.140625" style="44" hidden="1"/>
    <col min="10778" max="10778" width="8" style="44" hidden="1"/>
    <col min="10779" max="10779" width="5.85546875" style="44" hidden="1"/>
    <col min="10780" max="10780" width="10.42578125" style="44" hidden="1"/>
    <col min="10781" max="10781" width="24.5703125" style="44" hidden="1"/>
    <col min="10782" max="10782" width="26.5703125" style="44" hidden="1"/>
    <col min="10783" max="10783" width="14.140625" style="44" hidden="1"/>
    <col min="10784" max="10784" width="16" style="44" hidden="1"/>
    <col min="10785" max="10788" width="11.42578125" style="44" hidden="1"/>
    <col min="10789" max="10789" width="13.7109375" style="44" hidden="1"/>
    <col min="10790" max="10790" width="15.42578125" style="44" hidden="1"/>
    <col min="10791" max="11007" width="11.42578125" style="44" hidden="1"/>
    <col min="11008" max="11008" width="2.85546875" style="44" hidden="1"/>
    <col min="11009" max="11009" width="27.42578125" style="44" hidden="1"/>
    <col min="11010" max="11010" width="6.5703125" style="44" hidden="1"/>
    <col min="11011" max="11011" width="9.28515625" style="44" hidden="1"/>
    <col min="11012" max="11012" width="8" style="44" hidden="1"/>
    <col min="11013" max="11013" width="12.140625" style="44" hidden="1"/>
    <col min="11014" max="11014" width="11" style="44" hidden="1"/>
    <col min="11015" max="11015" width="23.42578125" style="44" hidden="1"/>
    <col min="11016" max="11016" width="12.5703125" style="44" hidden="1"/>
    <col min="11017" max="11017" width="12.7109375" style="44" hidden="1"/>
    <col min="11018" max="11018" width="12.5703125" style="44" hidden="1"/>
    <col min="11019" max="11019" width="12.7109375" style="44" hidden="1"/>
    <col min="11020" max="11020" width="10" style="44" hidden="1"/>
    <col min="11021" max="11021" width="23.28515625" style="44" hidden="1"/>
    <col min="11022" max="11022" width="11.85546875" style="44" hidden="1"/>
    <col min="11023" max="11023" width="9.7109375" style="44" hidden="1"/>
    <col min="11024" max="11024" width="7" style="44" hidden="1"/>
    <col min="11025" max="11026" width="18.7109375" style="44" hidden="1"/>
    <col min="11027" max="11032" width="11.42578125" style="44" hidden="1"/>
    <col min="11033" max="11033" width="7.140625" style="44" hidden="1"/>
    <col min="11034" max="11034" width="8" style="44" hidden="1"/>
    <col min="11035" max="11035" width="5.85546875" style="44" hidden="1"/>
    <col min="11036" max="11036" width="10.42578125" style="44" hidden="1"/>
    <col min="11037" max="11037" width="24.5703125" style="44" hidden="1"/>
    <col min="11038" max="11038" width="26.5703125" style="44" hidden="1"/>
    <col min="11039" max="11039" width="14.140625" style="44" hidden="1"/>
    <col min="11040" max="11040" width="16" style="44" hidden="1"/>
    <col min="11041" max="11044" width="11.42578125" style="44" hidden="1"/>
    <col min="11045" max="11045" width="13.7109375" style="44" hidden="1"/>
    <col min="11046" max="11046" width="15.42578125" style="44" hidden="1"/>
    <col min="11047" max="11263" width="11.42578125" style="44" hidden="1"/>
    <col min="11264" max="11264" width="2.85546875" style="44" hidden="1"/>
    <col min="11265" max="11265" width="27.42578125" style="44" hidden="1"/>
    <col min="11266" max="11266" width="6.5703125" style="44" hidden="1"/>
    <col min="11267" max="11267" width="9.28515625" style="44" hidden="1"/>
    <col min="11268" max="11268" width="8" style="44" hidden="1"/>
    <col min="11269" max="11269" width="12.140625" style="44" hidden="1"/>
    <col min="11270" max="11270" width="11" style="44" hidden="1"/>
    <col min="11271" max="11271" width="23.42578125" style="44" hidden="1"/>
    <col min="11272" max="11272" width="12.5703125" style="44" hidden="1"/>
    <col min="11273" max="11273" width="12.7109375" style="44" hidden="1"/>
    <col min="11274" max="11274" width="12.5703125" style="44" hidden="1"/>
    <col min="11275" max="11275" width="12.7109375" style="44" hidden="1"/>
    <col min="11276" max="11276" width="10" style="44" hidden="1"/>
    <col min="11277" max="11277" width="23.28515625" style="44" hidden="1"/>
    <col min="11278" max="11278" width="11.85546875" style="44" hidden="1"/>
    <col min="11279" max="11279" width="9.7109375" style="44" hidden="1"/>
    <col min="11280" max="11280" width="7" style="44" hidden="1"/>
    <col min="11281" max="11282" width="18.7109375" style="44" hidden="1"/>
    <col min="11283" max="11288" width="11.42578125" style="44" hidden="1"/>
    <col min="11289" max="11289" width="7.140625" style="44" hidden="1"/>
    <col min="11290" max="11290" width="8" style="44" hidden="1"/>
    <col min="11291" max="11291" width="5.85546875" style="44" hidden="1"/>
    <col min="11292" max="11292" width="10.42578125" style="44" hidden="1"/>
    <col min="11293" max="11293" width="24.5703125" style="44" hidden="1"/>
    <col min="11294" max="11294" width="26.5703125" style="44" hidden="1"/>
    <col min="11295" max="11295" width="14.140625" style="44" hidden="1"/>
    <col min="11296" max="11296" width="16" style="44" hidden="1"/>
    <col min="11297" max="11300" width="11.42578125" style="44" hidden="1"/>
    <col min="11301" max="11301" width="13.7109375" style="44" hidden="1"/>
    <col min="11302" max="11302" width="15.42578125" style="44" hidden="1"/>
    <col min="11303" max="11519" width="11.42578125" style="44" hidden="1"/>
    <col min="11520" max="11520" width="2.85546875" style="44" hidden="1"/>
    <col min="11521" max="11521" width="27.42578125" style="44" hidden="1"/>
    <col min="11522" max="11522" width="6.5703125" style="44" hidden="1"/>
    <col min="11523" max="11523" width="9.28515625" style="44" hidden="1"/>
    <col min="11524" max="11524" width="8" style="44" hidden="1"/>
    <col min="11525" max="11525" width="12.140625" style="44" hidden="1"/>
    <col min="11526" max="11526" width="11" style="44" hidden="1"/>
    <col min="11527" max="11527" width="23.42578125" style="44" hidden="1"/>
    <col min="11528" max="11528" width="12.5703125" style="44" hidden="1"/>
    <col min="11529" max="11529" width="12.7109375" style="44" hidden="1"/>
    <col min="11530" max="11530" width="12.5703125" style="44" hidden="1"/>
    <col min="11531" max="11531" width="12.7109375" style="44" hidden="1"/>
    <col min="11532" max="11532" width="10" style="44" hidden="1"/>
    <col min="11533" max="11533" width="23.28515625" style="44" hidden="1"/>
    <col min="11534" max="11534" width="11.85546875" style="44" hidden="1"/>
    <col min="11535" max="11535" width="9.7109375" style="44" hidden="1"/>
    <col min="11536" max="11536" width="7" style="44" hidden="1"/>
    <col min="11537" max="11538" width="18.7109375" style="44" hidden="1"/>
    <col min="11539" max="11544" width="11.42578125" style="44" hidden="1"/>
    <col min="11545" max="11545" width="7.140625" style="44" hidden="1"/>
    <col min="11546" max="11546" width="8" style="44" hidden="1"/>
    <col min="11547" max="11547" width="5.85546875" style="44" hidden="1"/>
    <col min="11548" max="11548" width="10.42578125" style="44" hidden="1"/>
    <col min="11549" max="11549" width="24.5703125" style="44" hidden="1"/>
    <col min="11550" max="11550" width="26.5703125" style="44" hidden="1"/>
    <col min="11551" max="11551" width="14.140625" style="44" hidden="1"/>
    <col min="11552" max="11552" width="16" style="44" hidden="1"/>
    <col min="11553" max="11556" width="11.42578125" style="44" hidden="1"/>
    <col min="11557" max="11557" width="13.7109375" style="44" hidden="1"/>
    <col min="11558" max="11558" width="15.42578125" style="44" hidden="1"/>
    <col min="11559" max="11775" width="11.42578125" style="44" hidden="1"/>
    <col min="11776" max="11776" width="2.85546875" style="44" hidden="1"/>
    <col min="11777" max="11777" width="27.42578125" style="44" hidden="1"/>
    <col min="11778" max="11778" width="6.5703125" style="44" hidden="1"/>
    <col min="11779" max="11779" width="9.28515625" style="44" hidden="1"/>
    <col min="11780" max="11780" width="8" style="44" hidden="1"/>
    <col min="11781" max="11781" width="12.140625" style="44" hidden="1"/>
    <col min="11782" max="11782" width="11" style="44" hidden="1"/>
    <col min="11783" max="11783" width="23.42578125" style="44" hidden="1"/>
    <col min="11784" max="11784" width="12.5703125" style="44" hidden="1"/>
    <col min="11785" max="11785" width="12.7109375" style="44" hidden="1"/>
    <col min="11786" max="11786" width="12.5703125" style="44" hidden="1"/>
    <col min="11787" max="11787" width="12.7109375" style="44" hidden="1"/>
    <col min="11788" max="11788" width="10" style="44" hidden="1"/>
    <col min="11789" max="11789" width="23.28515625" style="44" hidden="1"/>
    <col min="11790" max="11790" width="11.85546875" style="44" hidden="1"/>
    <col min="11791" max="11791" width="9.7109375" style="44" hidden="1"/>
    <col min="11792" max="11792" width="7" style="44" hidden="1"/>
    <col min="11793" max="11794" width="18.7109375" style="44" hidden="1"/>
    <col min="11795" max="11800" width="11.42578125" style="44" hidden="1"/>
    <col min="11801" max="11801" width="7.140625" style="44" hidden="1"/>
    <col min="11802" max="11802" width="8" style="44" hidden="1"/>
    <col min="11803" max="11803" width="5.85546875" style="44" hidden="1"/>
    <col min="11804" max="11804" width="10.42578125" style="44" hidden="1"/>
    <col min="11805" max="11805" width="24.5703125" style="44" hidden="1"/>
    <col min="11806" max="11806" width="26.5703125" style="44" hidden="1"/>
    <col min="11807" max="11807" width="14.140625" style="44" hidden="1"/>
    <col min="11808" max="11808" width="16" style="44" hidden="1"/>
    <col min="11809" max="11812" width="11.42578125" style="44" hidden="1"/>
    <col min="11813" max="11813" width="13.7109375" style="44" hidden="1"/>
    <col min="11814" max="11814" width="15.42578125" style="44" hidden="1"/>
    <col min="11815" max="12031" width="11.42578125" style="44" hidden="1"/>
    <col min="12032" max="12032" width="2.85546875" style="44" hidden="1"/>
    <col min="12033" max="12033" width="27.42578125" style="44" hidden="1"/>
    <col min="12034" max="12034" width="6.5703125" style="44" hidden="1"/>
    <col min="12035" max="12035" width="9.28515625" style="44" hidden="1"/>
    <col min="12036" max="12036" width="8" style="44" hidden="1"/>
    <col min="12037" max="12037" width="12.140625" style="44" hidden="1"/>
    <col min="12038" max="12038" width="11" style="44" hidden="1"/>
    <col min="12039" max="12039" width="23.42578125" style="44" hidden="1"/>
    <col min="12040" max="12040" width="12.5703125" style="44" hidden="1"/>
    <col min="12041" max="12041" width="12.7109375" style="44" hidden="1"/>
    <col min="12042" max="12042" width="12.5703125" style="44" hidden="1"/>
    <col min="12043" max="12043" width="12.7109375" style="44" hidden="1"/>
    <col min="12044" max="12044" width="10" style="44" hidden="1"/>
    <col min="12045" max="12045" width="23.28515625" style="44" hidden="1"/>
    <col min="12046" max="12046" width="11.85546875" style="44" hidden="1"/>
    <col min="12047" max="12047" width="9.7109375" style="44" hidden="1"/>
    <col min="12048" max="12048" width="7" style="44" hidden="1"/>
    <col min="12049" max="12050" width="18.7109375" style="44" hidden="1"/>
    <col min="12051" max="12056" width="11.42578125" style="44" hidden="1"/>
    <col min="12057" max="12057" width="7.140625" style="44" hidden="1"/>
    <col min="12058" max="12058" width="8" style="44" hidden="1"/>
    <col min="12059" max="12059" width="5.85546875" style="44" hidden="1"/>
    <col min="12060" max="12060" width="10.42578125" style="44" hidden="1"/>
    <col min="12061" max="12061" width="24.5703125" style="44" hidden="1"/>
    <col min="12062" max="12062" width="26.5703125" style="44" hidden="1"/>
    <col min="12063" max="12063" width="14.140625" style="44" hidden="1"/>
    <col min="12064" max="12064" width="16" style="44" hidden="1"/>
    <col min="12065" max="12068" width="11.42578125" style="44" hidden="1"/>
    <col min="12069" max="12069" width="13.7109375" style="44" hidden="1"/>
    <col min="12070" max="12070" width="15.42578125" style="44" hidden="1"/>
    <col min="12071" max="12287" width="11.42578125" style="44" hidden="1"/>
    <col min="12288" max="12288" width="2.85546875" style="44" hidden="1"/>
    <col min="12289" max="12289" width="27.42578125" style="44" hidden="1"/>
    <col min="12290" max="12290" width="6.5703125" style="44" hidden="1"/>
    <col min="12291" max="12291" width="9.28515625" style="44" hidden="1"/>
    <col min="12292" max="12292" width="8" style="44" hidden="1"/>
    <col min="12293" max="12293" width="12.140625" style="44" hidden="1"/>
    <col min="12294" max="12294" width="11" style="44" hidden="1"/>
    <col min="12295" max="12295" width="23.42578125" style="44" hidden="1"/>
    <col min="12296" max="12296" width="12.5703125" style="44" hidden="1"/>
    <col min="12297" max="12297" width="12.7109375" style="44" hidden="1"/>
    <col min="12298" max="12298" width="12.5703125" style="44" hidden="1"/>
    <col min="12299" max="12299" width="12.7109375" style="44" hidden="1"/>
    <col min="12300" max="12300" width="10" style="44" hidden="1"/>
    <col min="12301" max="12301" width="23.28515625" style="44" hidden="1"/>
    <col min="12302" max="12302" width="11.85546875" style="44" hidden="1"/>
    <col min="12303" max="12303" width="9.7109375" style="44" hidden="1"/>
    <col min="12304" max="12304" width="7" style="44" hidden="1"/>
    <col min="12305" max="12306" width="18.7109375" style="44" hidden="1"/>
    <col min="12307" max="12312" width="11.42578125" style="44" hidden="1"/>
    <col min="12313" max="12313" width="7.140625" style="44" hidden="1"/>
    <col min="12314" max="12314" width="8" style="44" hidden="1"/>
    <col min="12315" max="12315" width="5.85546875" style="44" hidden="1"/>
    <col min="12316" max="12316" width="10.42578125" style="44" hidden="1"/>
    <col min="12317" max="12317" width="24.5703125" style="44" hidden="1"/>
    <col min="12318" max="12318" width="26.5703125" style="44" hidden="1"/>
    <col min="12319" max="12319" width="14.140625" style="44" hidden="1"/>
    <col min="12320" max="12320" width="16" style="44" hidden="1"/>
    <col min="12321" max="12324" width="11.42578125" style="44" hidden="1"/>
    <col min="12325" max="12325" width="13.7109375" style="44" hidden="1"/>
    <col min="12326" max="12326" width="15.42578125" style="44" hidden="1"/>
    <col min="12327" max="12543" width="11.42578125" style="44" hidden="1"/>
    <col min="12544" max="12544" width="2.85546875" style="44" hidden="1"/>
    <col min="12545" max="12545" width="27.42578125" style="44" hidden="1"/>
    <col min="12546" max="12546" width="6.5703125" style="44" hidden="1"/>
    <col min="12547" max="12547" width="9.28515625" style="44" hidden="1"/>
    <col min="12548" max="12548" width="8" style="44" hidden="1"/>
    <col min="12549" max="12549" width="12.140625" style="44" hidden="1"/>
    <col min="12550" max="12550" width="11" style="44" hidden="1"/>
    <col min="12551" max="12551" width="23.42578125" style="44" hidden="1"/>
    <col min="12552" max="12552" width="12.5703125" style="44" hidden="1"/>
    <col min="12553" max="12553" width="12.7109375" style="44" hidden="1"/>
    <col min="12554" max="12554" width="12.5703125" style="44" hidden="1"/>
    <col min="12555" max="12555" width="12.7109375" style="44" hidden="1"/>
    <col min="12556" max="12556" width="10" style="44" hidden="1"/>
    <col min="12557" max="12557" width="23.28515625" style="44" hidden="1"/>
    <col min="12558" max="12558" width="11.85546875" style="44" hidden="1"/>
    <col min="12559" max="12559" width="9.7109375" style="44" hidden="1"/>
    <col min="12560" max="12560" width="7" style="44" hidden="1"/>
    <col min="12561" max="12562" width="18.7109375" style="44" hidden="1"/>
    <col min="12563" max="12568" width="11.42578125" style="44" hidden="1"/>
    <col min="12569" max="12569" width="7.140625" style="44" hidden="1"/>
    <col min="12570" max="12570" width="8" style="44" hidden="1"/>
    <col min="12571" max="12571" width="5.85546875" style="44" hidden="1"/>
    <col min="12572" max="12572" width="10.42578125" style="44" hidden="1"/>
    <col min="12573" max="12573" width="24.5703125" style="44" hidden="1"/>
    <col min="12574" max="12574" width="26.5703125" style="44" hidden="1"/>
    <col min="12575" max="12575" width="14.140625" style="44" hidden="1"/>
    <col min="12576" max="12576" width="16" style="44" hidden="1"/>
    <col min="12577" max="12580" width="11.42578125" style="44" hidden="1"/>
    <col min="12581" max="12581" width="13.7109375" style="44" hidden="1"/>
    <col min="12582" max="12582" width="15.42578125" style="44" hidden="1"/>
    <col min="12583" max="12799" width="11.42578125" style="44" hidden="1"/>
    <col min="12800" max="12800" width="2.85546875" style="44" hidden="1"/>
    <col min="12801" max="12801" width="27.42578125" style="44" hidden="1"/>
    <col min="12802" max="12802" width="6.5703125" style="44" hidden="1"/>
    <col min="12803" max="12803" width="9.28515625" style="44" hidden="1"/>
    <col min="12804" max="12804" width="8" style="44" hidden="1"/>
    <col min="12805" max="12805" width="12.140625" style="44" hidden="1"/>
    <col min="12806" max="12806" width="11" style="44" hidden="1"/>
    <col min="12807" max="12807" width="23.42578125" style="44" hidden="1"/>
    <col min="12808" max="12808" width="12.5703125" style="44" hidden="1"/>
    <col min="12809" max="12809" width="12.7109375" style="44" hidden="1"/>
    <col min="12810" max="12810" width="12.5703125" style="44" hidden="1"/>
    <col min="12811" max="12811" width="12.7109375" style="44" hidden="1"/>
    <col min="12812" max="12812" width="10" style="44" hidden="1"/>
    <col min="12813" max="12813" width="23.28515625" style="44" hidden="1"/>
    <col min="12814" max="12814" width="11.85546875" style="44" hidden="1"/>
    <col min="12815" max="12815" width="9.7109375" style="44" hidden="1"/>
    <col min="12816" max="12816" width="7" style="44" hidden="1"/>
    <col min="12817" max="12818" width="18.7109375" style="44" hidden="1"/>
    <col min="12819" max="12824" width="11.42578125" style="44" hidden="1"/>
    <col min="12825" max="12825" width="7.140625" style="44" hidden="1"/>
    <col min="12826" max="12826" width="8" style="44" hidden="1"/>
    <col min="12827" max="12827" width="5.85546875" style="44" hidden="1"/>
    <col min="12828" max="12828" width="10.42578125" style="44" hidden="1"/>
    <col min="12829" max="12829" width="24.5703125" style="44" hidden="1"/>
    <col min="12830" max="12830" width="26.5703125" style="44" hidden="1"/>
    <col min="12831" max="12831" width="14.140625" style="44" hidden="1"/>
    <col min="12832" max="12832" width="16" style="44" hidden="1"/>
    <col min="12833" max="12836" width="11.42578125" style="44" hidden="1"/>
    <col min="12837" max="12837" width="13.7109375" style="44" hidden="1"/>
    <col min="12838" max="12838" width="15.42578125" style="44" hidden="1"/>
    <col min="12839" max="13055" width="11.42578125" style="44" hidden="1"/>
    <col min="13056" max="13056" width="2.85546875" style="44" hidden="1"/>
    <col min="13057" max="13057" width="27.42578125" style="44" hidden="1"/>
    <col min="13058" max="13058" width="6.5703125" style="44" hidden="1"/>
    <col min="13059" max="13059" width="9.28515625" style="44" hidden="1"/>
    <col min="13060" max="13060" width="8" style="44" hidden="1"/>
    <col min="13061" max="13061" width="12.140625" style="44" hidden="1"/>
    <col min="13062" max="13062" width="11" style="44" hidden="1"/>
    <col min="13063" max="13063" width="23.42578125" style="44" hidden="1"/>
    <col min="13064" max="13064" width="12.5703125" style="44" hidden="1"/>
    <col min="13065" max="13065" width="12.7109375" style="44" hidden="1"/>
    <col min="13066" max="13066" width="12.5703125" style="44" hidden="1"/>
    <col min="13067" max="13067" width="12.7109375" style="44" hidden="1"/>
    <col min="13068" max="13068" width="10" style="44" hidden="1"/>
    <col min="13069" max="13069" width="23.28515625" style="44" hidden="1"/>
    <col min="13070" max="13070" width="11.85546875" style="44" hidden="1"/>
    <col min="13071" max="13071" width="9.7109375" style="44" hidden="1"/>
    <col min="13072" max="13072" width="7" style="44" hidden="1"/>
    <col min="13073" max="13074" width="18.7109375" style="44" hidden="1"/>
    <col min="13075" max="13080" width="11.42578125" style="44" hidden="1"/>
    <col min="13081" max="13081" width="7.140625" style="44" hidden="1"/>
    <col min="13082" max="13082" width="8" style="44" hidden="1"/>
    <col min="13083" max="13083" width="5.85546875" style="44" hidden="1"/>
    <col min="13084" max="13084" width="10.42578125" style="44" hidden="1"/>
    <col min="13085" max="13085" width="24.5703125" style="44" hidden="1"/>
    <col min="13086" max="13086" width="26.5703125" style="44" hidden="1"/>
    <col min="13087" max="13087" width="14.140625" style="44" hidden="1"/>
    <col min="13088" max="13088" width="16" style="44" hidden="1"/>
    <col min="13089" max="13092" width="11.42578125" style="44" hidden="1"/>
    <col min="13093" max="13093" width="13.7109375" style="44" hidden="1"/>
    <col min="13094" max="13094" width="15.42578125" style="44" hidden="1"/>
    <col min="13095" max="13311" width="11.42578125" style="44" hidden="1"/>
    <col min="13312" max="13312" width="2.85546875" style="44" hidden="1"/>
    <col min="13313" max="13313" width="27.42578125" style="44" hidden="1"/>
    <col min="13314" max="13314" width="6.5703125" style="44" hidden="1"/>
    <col min="13315" max="13315" width="9.28515625" style="44" hidden="1"/>
    <col min="13316" max="13316" width="8" style="44" hidden="1"/>
    <col min="13317" max="13317" width="12.140625" style="44" hidden="1"/>
    <col min="13318" max="13318" width="11" style="44" hidden="1"/>
    <col min="13319" max="13319" width="23.42578125" style="44" hidden="1"/>
    <col min="13320" max="13320" width="12.5703125" style="44" hidden="1"/>
    <col min="13321" max="13321" width="12.7109375" style="44" hidden="1"/>
    <col min="13322" max="13322" width="12.5703125" style="44" hidden="1"/>
    <col min="13323" max="13323" width="12.7109375" style="44" hidden="1"/>
    <col min="13324" max="13324" width="10" style="44" hidden="1"/>
    <col min="13325" max="13325" width="23.28515625" style="44" hidden="1"/>
    <col min="13326" max="13326" width="11.85546875" style="44" hidden="1"/>
    <col min="13327" max="13327" width="9.7109375" style="44" hidden="1"/>
    <col min="13328" max="13328" width="7" style="44" hidden="1"/>
    <col min="13329" max="13330" width="18.7109375" style="44" hidden="1"/>
    <col min="13331" max="13336" width="11.42578125" style="44" hidden="1"/>
    <col min="13337" max="13337" width="7.140625" style="44" hidden="1"/>
    <col min="13338" max="13338" width="8" style="44" hidden="1"/>
    <col min="13339" max="13339" width="5.85546875" style="44" hidden="1"/>
    <col min="13340" max="13340" width="10.42578125" style="44" hidden="1"/>
    <col min="13341" max="13341" width="24.5703125" style="44" hidden="1"/>
    <col min="13342" max="13342" width="26.5703125" style="44" hidden="1"/>
    <col min="13343" max="13343" width="14.140625" style="44" hidden="1"/>
    <col min="13344" max="13344" width="16" style="44" hidden="1"/>
    <col min="13345" max="13348" width="11.42578125" style="44" hidden="1"/>
    <col min="13349" max="13349" width="13.7109375" style="44" hidden="1"/>
    <col min="13350" max="13350" width="15.42578125" style="44" hidden="1"/>
    <col min="13351" max="13567" width="11.42578125" style="44" hidden="1"/>
    <col min="13568" max="13568" width="2.85546875" style="44" hidden="1"/>
    <col min="13569" max="13569" width="27.42578125" style="44" hidden="1"/>
    <col min="13570" max="13570" width="6.5703125" style="44" hidden="1"/>
    <col min="13571" max="13571" width="9.28515625" style="44" hidden="1"/>
    <col min="13572" max="13572" width="8" style="44" hidden="1"/>
    <col min="13573" max="13573" width="12.140625" style="44" hidden="1"/>
    <col min="13574" max="13574" width="11" style="44" hidden="1"/>
    <col min="13575" max="13575" width="23.42578125" style="44" hidden="1"/>
    <col min="13576" max="13576" width="12.5703125" style="44" hidden="1"/>
    <col min="13577" max="13577" width="12.7109375" style="44" hidden="1"/>
    <col min="13578" max="13578" width="12.5703125" style="44" hidden="1"/>
    <col min="13579" max="13579" width="12.7109375" style="44" hidden="1"/>
    <col min="13580" max="13580" width="10" style="44" hidden="1"/>
    <col min="13581" max="13581" width="23.28515625" style="44" hidden="1"/>
    <col min="13582" max="13582" width="11.85546875" style="44" hidden="1"/>
    <col min="13583" max="13583" width="9.7109375" style="44" hidden="1"/>
    <col min="13584" max="13584" width="7" style="44" hidden="1"/>
    <col min="13585" max="13586" width="18.7109375" style="44" hidden="1"/>
    <col min="13587" max="13592" width="11.42578125" style="44" hidden="1"/>
    <col min="13593" max="13593" width="7.140625" style="44" hidden="1"/>
    <col min="13594" max="13594" width="8" style="44" hidden="1"/>
    <col min="13595" max="13595" width="5.85546875" style="44" hidden="1"/>
    <col min="13596" max="13596" width="10.42578125" style="44" hidden="1"/>
    <col min="13597" max="13597" width="24.5703125" style="44" hidden="1"/>
    <col min="13598" max="13598" width="26.5703125" style="44" hidden="1"/>
    <col min="13599" max="13599" width="14.140625" style="44" hidden="1"/>
    <col min="13600" max="13600" width="16" style="44" hidden="1"/>
    <col min="13601" max="13604" width="11.42578125" style="44" hidden="1"/>
    <col min="13605" max="13605" width="13.7109375" style="44" hidden="1"/>
    <col min="13606" max="13606" width="15.42578125" style="44" hidden="1"/>
    <col min="13607" max="13823" width="11.42578125" style="44" hidden="1"/>
    <col min="13824" max="13824" width="2.85546875" style="44" hidden="1"/>
    <col min="13825" max="13825" width="27.42578125" style="44" hidden="1"/>
    <col min="13826" max="13826" width="6.5703125" style="44" hidden="1"/>
    <col min="13827" max="13827" width="9.28515625" style="44" hidden="1"/>
    <col min="13828" max="13828" width="8" style="44" hidden="1"/>
    <col min="13829" max="13829" width="12.140625" style="44" hidden="1"/>
    <col min="13830" max="13830" width="11" style="44" hidden="1"/>
    <col min="13831" max="13831" width="23.42578125" style="44" hidden="1"/>
    <col min="13832" max="13832" width="12.5703125" style="44" hidden="1"/>
    <col min="13833" max="13833" width="12.7109375" style="44" hidden="1"/>
    <col min="13834" max="13834" width="12.5703125" style="44" hidden="1"/>
    <col min="13835" max="13835" width="12.7109375" style="44" hidden="1"/>
    <col min="13836" max="13836" width="10" style="44" hidden="1"/>
    <col min="13837" max="13837" width="23.28515625" style="44" hidden="1"/>
    <col min="13838" max="13838" width="11.85546875" style="44" hidden="1"/>
    <col min="13839" max="13839" width="9.7109375" style="44" hidden="1"/>
    <col min="13840" max="13840" width="7" style="44" hidden="1"/>
    <col min="13841" max="13842" width="18.7109375" style="44" hidden="1"/>
    <col min="13843" max="13848" width="11.42578125" style="44" hidden="1"/>
    <col min="13849" max="13849" width="7.140625" style="44" hidden="1"/>
    <col min="13850" max="13850" width="8" style="44" hidden="1"/>
    <col min="13851" max="13851" width="5.85546875" style="44" hidden="1"/>
    <col min="13852" max="13852" width="10.42578125" style="44" hidden="1"/>
    <col min="13853" max="13853" width="24.5703125" style="44" hidden="1"/>
    <col min="13854" max="13854" width="26.5703125" style="44" hidden="1"/>
    <col min="13855" max="13855" width="14.140625" style="44" hidden="1"/>
    <col min="13856" max="13856" width="16" style="44" hidden="1"/>
    <col min="13857" max="13860" width="11.42578125" style="44" hidden="1"/>
    <col min="13861" max="13861" width="13.7109375" style="44" hidden="1"/>
    <col min="13862" max="13862" width="15.42578125" style="44" hidden="1"/>
    <col min="13863" max="14079" width="11.42578125" style="44" hidden="1"/>
    <col min="14080" max="14080" width="2.85546875" style="44" hidden="1"/>
    <col min="14081" max="14081" width="27.42578125" style="44" hidden="1"/>
    <col min="14082" max="14082" width="6.5703125" style="44" hidden="1"/>
    <col min="14083" max="14083" width="9.28515625" style="44" hidden="1"/>
    <col min="14084" max="14084" width="8" style="44" hidden="1"/>
    <col min="14085" max="14085" width="12.140625" style="44" hidden="1"/>
    <col min="14086" max="14086" width="11" style="44" hidden="1"/>
    <col min="14087" max="14087" width="23.42578125" style="44" hidden="1"/>
    <col min="14088" max="14088" width="12.5703125" style="44" hidden="1"/>
    <col min="14089" max="14089" width="12.7109375" style="44" hidden="1"/>
    <col min="14090" max="14090" width="12.5703125" style="44" hidden="1"/>
    <col min="14091" max="14091" width="12.7109375" style="44" hidden="1"/>
    <col min="14092" max="14092" width="10" style="44" hidden="1"/>
    <col min="14093" max="14093" width="23.28515625" style="44" hidden="1"/>
    <col min="14094" max="14094" width="11.85546875" style="44" hidden="1"/>
    <col min="14095" max="14095" width="9.7109375" style="44" hidden="1"/>
    <col min="14096" max="14096" width="7" style="44" hidden="1"/>
    <col min="14097" max="14098" width="18.7109375" style="44" hidden="1"/>
    <col min="14099" max="14104" width="11.42578125" style="44" hidden="1"/>
    <col min="14105" max="14105" width="7.140625" style="44" hidden="1"/>
    <col min="14106" max="14106" width="8" style="44" hidden="1"/>
    <col min="14107" max="14107" width="5.85546875" style="44" hidden="1"/>
    <col min="14108" max="14108" width="10.42578125" style="44" hidden="1"/>
    <col min="14109" max="14109" width="24.5703125" style="44" hidden="1"/>
    <col min="14110" max="14110" width="26.5703125" style="44" hidden="1"/>
    <col min="14111" max="14111" width="14.140625" style="44" hidden="1"/>
    <col min="14112" max="14112" width="16" style="44" hidden="1"/>
    <col min="14113" max="14116" width="11.42578125" style="44" hidden="1"/>
    <col min="14117" max="14117" width="13.7109375" style="44" hidden="1"/>
    <col min="14118" max="14118" width="15.42578125" style="44" hidden="1"/>
    <col min="14119" max="14335" width="11.42578125" style="44" hidden="1"/>
    <col min="14336" max="14336" width="2.85546875" style="44" hidden="1"/>
    <col min="14337" max="14337" width="27.42578125" style="44" hidden="1"/>
    <col min="14338" max="14338" width="6.5703125" style="44" hidden="1"/>
    <col min="14339" max="14339" width="9.28515625" style="44" hidden="1"/>
    <col min="14340" max="14340" width="8" style="44" hidden="1"/>
    <col min="14341" max="14341" width="12.140625" style="44" hidden="1"/>
    <col min="14342" max="14342" width="11" style="44" hidden="1"/>
    <col min="14343" max="14343" width="23.42578125" style="44" hidden="1"/>
    <col min="14344" max="14344" width="12.5703125" style="44" hidden="1"/>
    <col min="14345" max="14345" width="12.7109375" style="44" hidden="1"/>
    <col min="14346" max="14346" width="12.5703125" style="44" hidden="1"/>
    <col min="14347" max="14347" width="12.7109375" style="44" hidden="1"/>
    <col min="14348" max="14348" width="10" style="44" hidden="1"/>
    <col min="14349" max="14349" width="23.28515625" style="44" hidden="1"/>
    <col min="14350" max="14350" width="11.85546875" style="44" hidden="1"/>
    <col min="14351" max="14351" width="9.7109375" style="44" hidden="1"/>
    <col min="14352" max="14352" width="7" style="44" hidden="1"/>
    <col min="14353" max="14354" width="18.7109375" style="44" hidden="1"/>
    <col min="14355" max="14360" width="11.42578125" style="44" hidden="1"/>
    <col min="14361" max="14361" width="7.140625" style="44" hidden="1"/>
    <col min="14362" max="14362" width="8" style="44" hidden="1"/>
    <col min="14363" max="14363" width="5.85546875" style="44" hidden="1"/>
    <col min="14364" max="14364" width="10.42578125" style="44" hidden="1"/>
    <col min="14365" max="14365" width="24.5703125" style="44" hidden="1"/>
    <col min="14366" max="14366" width="26.5703125" style="44" hidden="1"/>
    <col min="14367" max="14367" width="14.140625" style="44" hidden="1"/>
    <col min="14368" max="14368" width="16" style="44" hidden="1"/>
    <col min="14369" max="14372" width="11.42578125" style="44" hidden="1"/>
    <col min="14373" max="14373" width="13.7109375" style="44" hidden="1"/>
    <col min="14374" max="14374" width="15.42578125" style="44" hidden="1"/>
    <col min="14375" max="14591" width="11.42578125" style="44" hidden="1"/>
    <col min="14592" max="14592" width="2.85546875" style="44" hidden="1"/>
    <col min="14593" max="14593" width="27.42578125" style="44" hidden="1"/>
    <col min="14594" max="14594" width="6.5703125" style="44" hidden="1"/>
    <col min="14595" max="14595" width="9.28515625" style="44" hidden="1"/>
    <col min="14596" max="14596" width="8" style="44" hidden="1"/>
    <col min="14597" max="14597" width="12.140625" style="44" hidden="1"/>
    <col min="14598" max="14598" width="11" style="44" hidden="1"/>
    <col min="14599" max="14599" width="23.42578125" style="44" hidden="1"/>
    <col min="14600" max="14600" width="12.5703125" style="44" hidden="1"/>
    <col min="14601" max="14601" width="12.7109375" style="44" hidden="1"/>
    <col min="14602" max="14602" width="12.5703125" style="44" hidden="1"/>
    <col min="14603" max="14603" width="12.7109375" style="44" hidden="1"/>
    <col min="14604" max="14604" width="10" style="44" hidden="1"/>
    <col min="14605" max="14605" width="23.28515625" style="44" hidden="1"/>
    <col min="14606" max="14606" width="11.85546875" style="44" hidden="1"/>
    <col min="14607" max="14607" width="9.7109375" style="44" hidden="1"/>
    <col min="14608" max="14608" width="7" style="44" hidden="1"/>
    <col min="14609" max="14610" width="18.7109375" style="44" hidden="1"/>
    <col min="14611" max="14616" width="11.42578125" style="44" hidden="1"/>
    <col min="14617" max="14617" width="7.140625" style="44" hidden="1"/>
    <col min="14618" max="14618" width="8" style="44" hidden="1"/>
    <col min="14619" max="14619" width="5.85546875" style="44" hidden="1"/>
    <col min="14620" max="14620" width="10.42578125" style="44" hidden="1"/>
    <col min="14621" max="14621" width="24.5703125" style="44" hidden="1"/>
    <col min="14622" max="14622" width="26.5703125" style="44" hidden="1"/>
    <col min="14623" max="14623" width="14.140625" style="44" hidden="1"/>
    <col min="14624" max="14624" width="16" style="44" hidden="1"/>
    <col min="14625" max="14628" width="11.42578125" style="44" hidden="1"/>
    <col min="14629" max="14629" width="13.7109375" style="44" hidden="1"/>
    <col min="14630" max="14630" width="15.42578125" style="44" hidden="1"/>
    <col min="14631" max="14847" width="11.42578125" style="44" hidden="1"/>
    <col min="14848" max="14848" width="2.85546875" style="44" hidden="1"/>
    <col min="14849" max="14849" width="27.42578125" style="44" hidden="1"/>
    <col min="14850" max="14850" width="6.5703125" style="44" hidden="1"/>
    <col min="14851" max="14851" width="9.28515625" style="44" hidden="1"/>
    <col min="14852" max="14852" width="8" style="44" hidden="1"/>
    <col min="14853" max="14853" width="12.140625" style="44" hidden="1"/>
    <col min="14854" max="14854" width="11" style="44" hidden="1"/>
    <col min="14855" max="14855" width="23.42578125" style="44" hidden="1"/>
    <col min="14856" max="14856" width="12.5703125" style="44" hidden="1"/>
    <col min="14857" max="14857" width="12.7109375" style="44" hidden="1"/>
    <col min="14858" max="14858" width="12.5703125" style="44" hidden="1"/>
    <col min="14859" max="14859" width="12.7109375" style="44" hidden="1"/>
    <col min="14860" max="14860" width="10" style="44" hidden="1"/>
    <col min="14861" max="14861" width="23.28515625" style="44" hidden="1"/>
    <col min="14862" max="14862" width="11.85546875" style="44" hidden="1"/>
    <col min="14863" max="14863" width="9.7109375" style="44" hidden="1"/>
    <col min="14864" max="14864" width="7" style="44" hidden="1"/>
    <col min="14865" max="14866" width="18.7109375" style="44" hidden="1"/>
    <col min="14867" max="14872" width="11.42578125" style="44" hidden="1"/>
    <col min="14873" max="14873" width="7.140625" style="44" hidden="1"/>
    <col min="14874" max="14874" width="8" style="44" hidden="1"/>
    <col min="14875" max="14875" width="5.85546875" style="44" hidden="1"/>
    <col min="14876" max="14876" width="10.42578125" style="44" hidden="1"/>
    <col min="14877" max="14877" width="24.5703125" style="44" hidden="1"/>
    <col min="14878" max="14878" width="26.5703125" style="44" hidden="1"/>
    <col min="14879" max="14879" width="14.140625" style="44" hidden="1"/>
    <col min="14880" max="14880" width="16" style="44" hidden="1"/>
    <col min="14881" max="14884" width="11.42578125" style="44" hidden="1"/>
    <col min="14885" max="14885" width="13.7109375" style="44" hidden="1"/>
    <col min="14886" max="14886" width="15.42578125" style="44" hidden="1"/>
    <col min="14887" max="15103" width="11.42578125" style="44" hidden="1"/>
    <col min="15104" max="15104" width="2.85546875" style="44" hidden="1"/>
    <col min="15105" max="15105" width="27.42578125" style="44" hidden="1"/>
    <col min="15106" max="15106" width="6.5703125" style="44" hidden="1"/>
    <col min="15107" max="15107" width="9.28515625" style="44" hidden="1"/>
    <col min="15108" max="15108" width="8" style="44" hidden="1"/>
    <col min="15109" max="15109" width="12.140625" style="44" hidden="1"/>
    <col min="15110" max="15110" width="11" style="44" hidden="1"/>
    <col min="15111" max="15111" width="23.42578125" style="44" hidden="1"/>
    <col min="15112" max="15112" width="12.5703125" style="44" hidden="1"/>
    <col min="15113" max="15113" width="12.7109375" style="44" hidden="1"/>
    <col min="15114" max="15114" width="12.5703125" style="44" hidden="1"/>
    <col min="15115" max="15115" width="12.7109375" style="44" hidden="1"/>
    <col min="15116" max="15116" width="10" style="44" hidden="1"/>
    <col min="15117" max="15117" width="23.28515625" style="44" hidden="1"/>
    <col min="15118" max="15118" width="11.85546875" style="44" hidden="1"/>
    <col min="15119" max="15119" width="9.7109375" style="44" hidden="1"/>
    <col min="15120" max="15120" width="7" style="44" hidden="1"/>
    <col min="15121" max="15122" width="18.7109375" style="44" hidden="1"/>
    <col min="15123" max="15128" width="11.42578125" style="44" hidden="1"/>
    <col min="15129" max="15129" width="7.140625" style="44" hidden="1"/>
    <col min="15130" max="15130" width="8" style="44" hidden="1"/>
    <col min="15131" max="15131" width="5.85546875" style="44" hidden="1"/>
    <col min="15132" max="15132" width="10.42578125" style="44" hidden="1"/>
    <col min="15133" max="15133" width="24.5703125" style="44" hidden="1"/>
    <col min="15134" max="15134" width="26.5703125" style="44" hidden="1"/>
    <col min="15135" max="15135" width="14.140625" style="44" hidden="1"/>
    <col min="15136" max="15136" width="16" style="44" hidden="1"/>
    <col min="15137" max="15140" width="11.42578125" style="44" hidden="1"/>
    <col min="15141" max="15141" width="13.7109375" style="44" hidden="1"/>
    <col min="15142" max="15142" width="15.42578125" style="44" hidden="1"/>
    <col min="15143" max="15359" width="11.42578125" style="44" hidden="1"/>
    <col min="15360" max="15360" width="2.85546875" style="44" hidden="1"/>
    <col min="15361" max="15361" width="27.42578125" style="44" hidden="1"/>
    <col min="15362" max="15362" width="6.5703125" style="44" hidden="1"/>
    <col min="15363" max="15363" width="9.28515625" style="44" hidden="1"/>
    <col min="15364" max="15364" width="8" style="44" hidden="1"/>
    <col min="15365" max="15365" width="12.140625" style="44" hidden="1"/>
    <col min="15366" max="15366" width="11" style="44" hidden="1"/>
    <col min="15367" max="15367" width="23.42578125" style="44" hidden="1"/>
    <col min="15368" max="15368" width="12.5703125" style="44" hidden="1"/>
    <col min="15369" max="15369" width="12.7109375" style="44" hidden="1"/>
    <col min="15370" max="15370" width="12.5703125" style="44" hidden="1"/>
    <col min="15371" max="15371" width="12.7109375" style="44" hidden="1"/>
    <col min="15372" max="15372" width="10" style="44" hidden="1"/>
    <col min="15373" max="15373" width="23.28515625" style="44" hidden="1"/>
    <col min="15374" max="15374" width="11.85546875" style="44" hidden="1"/>
    <col min="15375" max="15375" width="9.7109375" style="44" hidden="1"/>
    <col min="15376" max="15376" width="7" style="44" hidden="1"/>
    <col min="15377" max="15378" width="18.7109375" style="44" hidden="1"/>
    <col min="15379" max="15384" width="11.42578125" style="44" hidden="1"/>
    <col min="15385" max="15385" width="7.140625" style="44" hidden="1"/>
    <col min="15386" max="15386" width="8" style="44" hidden="1"/>
    <col min="15387" max="15387" width="5.85546875" style="44" hidden="1"/>
    <col min="15388" max="15388" width="10.42578125" style="44" hidden="1"/>
    <col min="15389" max="15389" width="24.5703125" style="44" hidden="1"/>
    <col min="15390" max="15390" width="26.5703125" style="44" hidden="1"/>
    <col min="15391" max="15391" width="14.140625" style="44" hidden="1"/>
    <col min="15392" max="15392" width="16" style="44" hidden="1"/>
    <col min="15393" max="15396" width="11.42578125" style="44" hidden="1"/>
    <col min="15397" max="15397" width="13.7109375" style="44" hidden="1"/>
    <col min="15398" max="15398" width="15.42578125" style="44" hidden="1"/>
    <col min="15399" max="15615" width="11.42578125" style="44" hidden="1"/>
    <col min="15616" max="15616" width="2.85546875" style="44" hidden="1"/>
    <col min="15617" max="15617" width="27.42578125" style="44" hidden="1"/>
    <col min="15618" max="15618" width="6.5703125" style="44" hidden="1"/>
    <col min="15619" max="15619" width="9.28515625" style="44" hidden="1"/>
    <col min="15620" max="15620" width="8" style="44" hidden="1"/>
    <col min="15621" max="15621" width="12.140625" style="44" hidden="1"/>
    <col min="15622" max="15622" width="11" style="44" hidden="1"/>
    <col min="15623" max="15623" width="23.42578125" style="44" hidden="1"/>
    <col min="15624" max="15624" width="12.5703125" style="44" hidden="1"/>
    <col min="15625" max="15625" width="12.7109375" style="44" hidden="1"/>
    <col min="15626" max="15626" width="12.5703125" style="44" hidden="1"/>
    <col min="15627" max="15627" width="12.7109375" style="44" hidden="1"/>
    <col min="15628" max="15628" width="10" style="44" hidden="1"/>
    <col min="15629" max="15629" width="23.28515625" style="44" hidden="1"/>
    <col min="15630" max="15630" width="11.85546875" style="44" hidden="1"/>
    <col min="15631" max="15631" width="9.7109375" style="44" hidden="1"/>
    <col min="15632" max="15632" width="7" style="44" hidden="1"/>
    <col min="15633" max="15634" width="18.7109375" style="44" hidden="1"/>
    <col min="15635" max="15640" width="11.42578125" style="44" hidden="1"/>
    <col min="15641" max="15641" width="7.140625" style="44" hidden="1"/>
    <col min="15642" max="15642" width="8" style="44" hidden="1"/>
    <col min="15643" max="15643" width="5.85546875" style="44" hidden="1"/>
    <col min="15644" max="15644" width="10.42578125" style="44" hidden="1"/>
    <col min="15645" max="15645" width="24.5703125" style="44" hidden="1"/>
    <col min="15646" max="15646" width="26.5703125" style="44" hidden="1"/>
    <col min="15647" max="15647" width="14.140625" style="44" hidden="1"/>
    <col min="15648" max="15648" width="16" style="44" hidden="1"/>
    <col min="15649" max="15652" width="11.42578125" style="44" hidden="1"/>
    <col min="15653" max="15653" width="13.7109375" style="44" hidden="1"/>
    <col min="15654" max="15654" width="15.42578125" style="44" hidden="1"/>
    <col min="15655" max="15871" width="11.42578125" style="44" hidden="1"/>
    <col min="15872" max="15872" width="2.85546875" style="44" hidden="1"/>
    <col min="15873" max="15873" width="27.42578125" style="44" hidden="1"/>
    <col min="15874" max="15874" width="6.5703125" style="44" hidden="1"/>
    <col min="15875" max="15875" width="9.28515625" style="44" hidden="1"/>
    <col min="15876" max="15876" width="8" style="44" hidden="1"/>
    <col min="15877" max="15877" width="12.140625" style="44" hidden="1"/>
    <col min="15878" max="15878" width="11" style="44" hidden="1"/>
    <col min="15879" max="15879" width="23.42578125" style="44" hidden="1"/>
    <col min="15880" max="15880" width="12.5703125" style="44" hidden="1"/>
    <col min="15881" max="15881" width="12.7109375" style="44" hidden="1"/>
    <col min="15882" max="15882" width="12.5703125" style="44" hidden="1"/>
    <col min="15883" max="15883" width="12.7109375" style="44" hidden="1"/>
    <col min="15884" max="15884" width="10" style="44" hidden="1"/>
    <col min="15885" max="15885" width="23.28515625" style="44" hidden="1"/>
    <col min="15886" max="15886" width="11.85546875" style="44" hidden="1"/>
    <col min="15887" max="15887" width="9.7109375" style="44" hidden="1"/>
    <col min="15888" max="15888" width="7" style="44" hidden="1"/>
    <col min="15889" max="15890" width="18.7109375" style="44" hidden="1"/>
    <col min="15891" max="15896" width="11.42578125" style="44" hidden="1"/>
    <col min="15897" max="15897" width="7.140625" style="44" hidden="1"/>
    <col min="15898" max="15898" width="8" style="44" hidden="1"/>
    <col min="15899" max="15899" width="5.85546875" style="44" hidden="1"/>
    <col min="15900" max="15900" width="10.42578125" style="44" hidden="1"/>
    <col min="15901" max="15901" width="24.5703125" style="44" hidden="1"/>
    <col min="15902" max="15902" width="26.5703125" style="44" hidden="1"/>
    <col min="15903" max="15903" width="14.140625" style="44" hidden="1"/>
    <col min="15904" max="15904" width="16" style="44" hidden="1"/>
    <col min="15905" max="15908" width="11.42578125" style="44" hidden="1"/>
    <col min="15909" max="15909" width="13.7109375" style="44" hidden="1"/>
    <col min="15910" max="15910" width="15.42578125" style="44" hidden="1"/>
    <col min="15911" max="16127" width="11.42578125" style="44" hidden="1"/>
    <col min="16128" max="16128" width="2.85546875" style="44" hidden="1"/>
    <col min="16129" max="16129" width="27.42578125" style="44" hidden="1"/>
    <col min="16130" max="16130" width="6.5703125" style="44" hidden="1"/>
    <col min="16131" max="16131" width="9.28515625" style="44" hidden="1"/>
    <col min="16132" max="16132" width="8" style="44" hidden="1"/>
    <col min="16133" max="16133" width="12.140625" style="44" hidden="1"/>
    <col min="16134" max="16134" width="11" style="44" hidden="1"/>
    <col min="16135" max="16135" width="23.42578125" style="44" hidden="1"/>
    <col min="16136" max="16136" width="12.5703125" style="44" hidden="1"/>
    <col min="16137" max="16137" width="12.7109375" style="44" hidden="1"/>
    <col min="16138" max="16138" width="12.5703125" style="44" hidden="1"/>
    <col min="16139" max="16139" width="12.7109375" style="44" hidden="1"/>
    <col min="16140" max="16140" width="10" style="44" hidden="1"/>
    <col min="16141" max="16141" width="23.28515625" style="44" hidden="1"/>
    <col min="16142" max="16142" width="11.85546875" style="44" hidden="1"/>
    <col min="16143" max="16143" width="9.7109375" style="44" hidden="1"/>
    <col min="16144" max="16144" width="7" style="44" hidden="1"/>
    <col min="16145" max="16146" width="18.7109375" style="44" hidden="1"/>
    <col min="16147" max="16152" width="11.42578125" style="44" hidden="1"/>
    <col min="16153" max="16153" width="7.140625" style="44" hidden="1"/>
    <col min="16154" max="16154" width="8" style="44" hidden="1"/>
    <col min="16155" max="16155" width="5.85546875" style="44" hidden="1"/>
    <col min="16156" max="16156" width="10.42578125" style="44" hidden="1"/>
    <col min="16157" max="16157" width="24.5703125" style="44" hidden="1"/>
    <col min="16158" max="16158" width="26.5703125" style="44" hidden="1"/>
    <col min="16159" max="16159" width="14.140625" style="44" hidden="1"/>
    <col min="16160" max="16160" width="16" style="44" hidden="1"/>
    <col min="16161" max="16164" width="11.42578125" style="44" hidden="1"/>
    <col min="16165" max="16165" width="13.7109375" style="44" hidden="1"/>
    <col min="16166" max="16166" width="15.42578125" style="44" hidden="1"/>
    <col min="16167" max="16384" width="11.42578125" style="44" hidden="1"/>
  </cols>
  <sheetData>
    <row r="1" spans="2:15" x14ac:dyDescent="0.2">
      <c r="B1" s="98"/>
      <c r="C1" s="98"/>
      <c r="D1" s="98"/>
      <c r="E1" s="98"/>
      <c r="F1" s="98"/>
      <c r="G1" s="98"/>
      <c r="H1" s="98"/>
      <c r="I1" s="98"/>
      <c r="J1" s="98"/>
      <c r="K1" s="98"/>
      <c r="L1" s="98"/>
      <c r="M1" s="43"/>
      <c r="N1" s="98"/>
      <c r="O1" s="98"/>
    </row>
    <row r="2" spans="2:15" ht="18" x14ac:dyDescent="0.25">
      <c r="B2" s="508" t="s">
        <v>382</v>
      </c>
      <c r="C2" s="508"/>
      <c r="D2" s="508"/>
      <c r="E2" s="508"/>
      <c r="F2" s="508"/>
      <c r="G2" s="98"/>
      <c r="H2" s="98"/>
      <c r="I2" s="98"/>
      <c r="J2" s="98"/>
      <c r="K2" s="98"/>
      <c r="L2" s="98"/>
      <c r="M2" s="43"/>
      <c r="N2" s="98"/>
      <c r="O2" s="98"/>
    </row>
    <row r="3" spans="2:15" x14ac:dyDescent="0.2">
      <c r="B3" s="46" t="s">
        <v>474</v>
      </c>
      <c r="C3" s="464">
        <v>20120109</v>
      </c>
      <c r="D3" s="465"/>
      <c r="E3" s="465"/>
      <c r="F3" s="466"/>
      <c r="G3" s="98"/>
      <c r="H3" s="98"/>
      <c r="I3" s="98"/>
      <c r="J3" s="98"/>
      <c r="K3" s="98"/>
      <c r="L3" s="98"/>
      <c r="M3" s="43"/>
      <c r="N3" s="98"/>
      <c r="O3" s="98"/>
    </row>
    <row r="4" spans="2:15" x14ac:dyDescent="0.2">
      <c r="B4" s="47" t="s">
        <v>390</v>
      </c>
      <c r="C4" s="467" t="e">
        <f>VLOOKUP($C$3,SalesTracker!$B$9:$AM$1048576,2,0)</f>
        <v>#N/A</v>
      </c>
      <c r="D4" s="468"/>
      <c r="E4" s="468"/>
      <c r="F4" s="469"/>
      <c r="G4" s="98"/>
      <c r="H4" s="98"/>
      <c r="I4" s="98"/>
      <c r="J4" s="98"/>
      <c r="K4" s="98"/>
      <c r="L4" s="98"/>
      <c r="M4" s="43"/>
      <c r="N4" s="98"/>
      <c r="O4" s="98"/>
    </row>
    <row r="5" spans="2:15" x14ac:dyDescent="0.2">
      <c r="B5" s="47" t="s">
        <v>400</v>
      </c>
      <c r="C5" s="467" t="e">
        <f>VLOOKUP($C$3,SalesTracker!$B$9:$AM$1048576,3,0)</f>
        <v>#N/A</v>
      </c>
      <c r="D5" s="468"/>
      <c r="E5" s="468"/>
      <c r="F5" s="469"/>
      <c r="G5" s="98"/>
      <c r="H5" s="98"/>
      <c r="I5" s="98"/>
      <c r="J5" s="98"/>
      <c r="K5" s="98"/>
      <c r="L5" s="98"/>
      <c r="M5" s="43"/>
      <c r="N5" s="98"/>
      <c r="O5" s="98"/>
    </row>
    <row r="6" spans="2:15" x14ac:dyDescent="0.2">
      <c r="B6" s="47" t="s">
        <v>407</v>
      </c>
      <c r="C6" s="467" t="e">
        <f>VLOOKUP($C$3,SalesTracker!$B$9:$AM$1048576,4,0)</f>
        <v>#N/A</v>
      </c>
      <c r="D6" s="468"/>
      <c r="E6" s="468"/>
      <c r="F6" s="469"/>
      <c r="G6" s="98"/>
      <c r="H6" s="98"/>
      <c r="I6" s="98"/>
      <c r="J6" s="98"/>
      <c r="K6" s="98"/>
      <c r="L6" s="98"/>
      <c r="M6" s="43"/>
      <c r="N6" s="98"/>
      <c r="O6" s="98"/>
    </row>
    <row r="7" spans="2:15" x14ac:dyDescent="0.2">
      <c r="B7" s="47" t="s">
        <v>412</v>
      </c>
      <c r="C7" s="467" t="e">
        <f>VLOOKUP($C$3,SalesTracker!$B$9:$AM$1048576,5,0)</f>
        <v>#N/A</v>
      </c>
      <c r="D7" s="468"/>
      <c r="E7" s="468"/>
      <c r="F7" s="469"/>
      <c r="G7" s="98"/>
      <c r="H7" s="98"/>
      <c r="I7" s="98"/>
      <c r="J7" s="98"/>
      <c r="K7" s="98"/>
      <c r="L7" s="98"/>
      <c r="M7" s="43"/>
      <c r="N7" s="98"/>
      <c r="O7" s="98"/>
    </row>
    <row r="8" spans="2:15" x14ac:dyDescent="0.2">
      <c r="B8" s="47" t="s">
        <v>416</v>
      </c>
      <c r="C8" s="470">
        <f ca="1">NOW()</f>
        <v>42634.598941203702</v>
      </c>
      <c r="D8" s="470"/>
      <c r="E8" s="470"/>
      <c r="F8" s="471"/>
      <c r="G8" s="48"/>
      <c r="H8" s="98"/>
      <c r="I8" s="49"/>
      <c r="J8" s="49"/>
      <c r="K8" s="98"/>
      <c r="L8" s="98"/>
      <c r="M8" s="43"/>
      <c r="N8" s="98"/>
      <c r="O8" s="98"/>
    </row>
    <row r="9" spans="2:15" x14ac:dyDescent="0.2">
      <c r="B9" s="50" t="s">
        <v>421</v>
      </c>
      <c r="C9" s="472" t="s">
        <v>24</v>
      </c>
      <c r="D9" s="472"/>
      <c r="E9" s="472"/>
      <c r="F9" s="473"/>
      <c r="G9" s="48"/>
      <c r="H9" s="98"/>
      <c r="I9" s="49"/>
      <c r="J9" s="49"/>
      <c r="K9" s="98"/>
      <c r="L9" s="98"/>
      <c r="M9" s="43"/>
      <c r="N9" s="98"/>
      <c r="O9" s="98"/>
    </row>
    <row r="10" spans="2:15" x14ac:dyDescent="0.2">
      <c r="B10" s="47" t="s">
        <v>426</v>
      </c>
      <c r="C10" s="474" t="e">
        <f>VLOOKUP($C$3,SalesTracker!$B$9:$AM$1048576,11,0)</f>
        <v>#N/A</v>
      </c>
      <c r="D10" s="475"/>
      <c r="E10" s="475"/>
      <c r="F10" s="476"/>
      <c r="G10" s="48"/>
      <c r="H10" s="98"/>
      <c r="I10" s="49"/>
      <c r="J10" s="49"/>
      <c r="K10" s="98"/>
      <c r="L10" s="98"/>
      <c r="M10" s="43"/>
      <c r="N10" s="98"/>
      <c r="O10" s="98"/>
    </row>
    <row r="11" spans="2:15" x14ac:dyDescent="0.2">
      <c r="B11" s="51" t="s">
        <v>430</v>
      </c>
      <c r="C11" s="477" t="s">
        <v>518</v>
      </c>
      <c r="D11" s="477"/>
      <c r="E11" s="477"/>
      <c r="F11" s="478"/>
      <c r="G11" s="48"/>
      <c r="H11" s="98"/>
      <c r="I11" s="49"/>
      <c r="J11" s="49"/>
      <c r="K11" s="98"/>
      <c r="L11" s="98"/>
      <c r="M11" s="43"/>
      <c r="N11" s="98"/>
      <c r="O11" s="98"/>
    </row>
    <row r="12" spans="2:15" x14ac:dyDescent="0.2">
      <c r="B12" s="97"/>
      <c r="C12" s="98"/>
      <c r="D12" s="98"/>
      <c r="E12" s="98"/>
      <c r="F12" s="98"/>
      <c r="G12" s="48"/>
      <c r="H12" s="98"/>
      <c r="K12" s="98"/>
      <c r="L12" s="98"/>
      <c r="M12" s="43"/>
      <c r="N12" s="98"/>
      <c r="O12" s="98"/>
    </row>
    <row r="13" spans="2:15" x14ac:dyDescent="0.2">
      <c r="B13" s="447" t="s">
        <v>436</v>
      </c>
      <c r="C13" s="448"/>
      <c r="D13" s="448"/>
      <c r="E13" s="448"/>
      <c r="F13" s="449"/>
      <c r="H13" s="447" t="s">
        <v>436</v>
      </c>
      <c r="I13" s="448"/>
      <c r="J13" s="448"/>
      <c r="K13" s="448"/>
      <c r="L13" s="449"/>
      <c r="M13" s="43"/>
      <c r="N13" s="98"/>
      <c r="O13" s="98"/>
    </row>
    <row r="14" spans="2:15" x14ac:dyDescent="0.2">
      <c r="B14" s="53" t="s">
        <v>440</v>
      </c>
      <c r="C14" s="450" t="s">
        <v>399</v>
      </c>
      <c r="D14" s="450"/>
      <c r="E14" s="450"/>
      <c r="F14" s="450"/>
      <c r="H14" s="53" t="s">
        <v>441</v>
      </c>
      <c r="I14" s="443" t="e">
        <f>VLOOKUP($C$3,SalesTracker!$B$9:$AM$1048576,10,0)</f>
        <v>#N/A</v>
      </c>
      <c r="J14" s="444"/>
      <c r="K14" s="444"/>
      <c r="L14" s="445"/>
      <c r="M14" s="43"/>
      <c r="N14" s="98"/>
      <c r="O14" s="98"/>
    </row>
    <row r="15" spans="2:15" x14ac:dyDescent="0.2">
      <c r="B15" s="53" t="s">
        <v>445</v>
      </c>
      <c r="C15" s="450" t="s">
        <v>423</v>
      </c>
      <c r="D15" s="450"/>
      <c r="E15" s="450"/>
      <c r="F15" s="450"/>
      <c r="H15" s="53" t="s">
        <v>446</v>
      </c>
      <c r="I15" s="450" t="s">
        <v>24</v>
      </c>
      <c r="J15" s="450"/>
      <c r="K15" s="450"/>
      <c r="L15" s="450"/>
      <c r="M15" s="43"/>
      <c r="N15" s="98"/>
      <c r="O15" s="98"/>
    </row>
    <row r="16" spans="2:15" x14ac:dyDescent="0.2">
      <c r="B16" s="53" t="s">
        <v>449</v>
      </c>
      <c r="C16" s="451"/>
      <c r="D16" s="451"/>
      <c r="E16" s="451"/>
      <c r="F16" s="451"/>
      <c r="G16" s="54"/>
      <c r="H16" s="53" t="s">
        <v>450</v>
      </c>
      <c r="I16" s="509">
        <v>0</v>
      </c>
      <c r="J16" s="510"/>
      <c r="K16" s="510"/>
      <c r="L16" s="511"/>
      <c r="M16" s="44"/>
    </row>
    <row r="17" spans="2:20" x14ac:dyDescent="0.2">
      <c r="B17" s="53" t="s">
        <v>488</v>
      </c>
      <c r="C17" s="450" t="e">
        <f>VLOOKUP($C$3,SalesTracker!$B$9:$AM$1048576,28,0)</f>
        <v>#N/A</v>
      </c>
      <c r="D17" s="450"/>
      <c r="E17" s="450"/>
      <c r="F17" s="450"/>
      <c r="G17" s="54"/>
      <c r="H17" s="53" t="s">
        <v>453</v>
      </c>
      <c r="I17" s="450" t="s">
        <v>24</v>
      </c>
      <c r="J17" s="450"/>
      <c r="K17" s="450"/>
      <c r="L17" s="450"/>
      <c r="M17" s="44"/>
    </row>
    <row r="18" spans="2:20" ht="15" customHeight="1" x14ac:dyDescent="0.2">
      <c r="B18" s="53" t="s">
        <v>452</v>
      </c>
      <c r="C18" s="450" t="s">
        <v>458</v>
      </c>
      <c r="D18" s="450"/>
      <c r="E18" s="450"/>
      <c r="F18" s="450"/>
      <c r="G18" s="54"/>
      <c r="H18" s="452" t="s">
        <v>456</v>
      </c>
      <c r="I18" s="453"/>
      <c r="J18" s="454"/>
      <c r="K18" s="454"/>
      <c r="L18" s="455"/>
      <c r="M18" s="43"/>
      <c r="N18" s="98"/>
      <c r="O18" s="98"/>
    </row>
    <row r="19" spans="2:20" ht="12.75" customHeight="1" x14ac:dyDescent="0.2">
      <c r="B19" s="53" t="s">
        <v>455</v>
      </c>
      <c r="C19" s="450" t="e">
        <f>VLOOKUP($C$3,SalesTracker!$B$9:$AM$1048576,8,0)</f>
        <v>#N/A</v>
      </c>
      <c r="D19" s="450"/>
      <c r="E19" s="450"/>
      <c r="F19" s="450"/>
      <c r="G19" s="54"/>
      <c r="H19" s="452"/>
      <c r="I19" s="456"/>
      <c r="J19" s="457"/>
      <c r="K19" s="457"/>
      <c r="L19" s="458"/>
      <c r="M19" s="43"/>
      <c r="N19" s="98"/>
      <c r="O19" s="98"/>
    </row>
    <row r="20" spans="2:20" x14ac:dyDescent="0.2">
      <c r="B20" s="53" t="s">
        <v>457</v>
      </c>
      <c r="C20" s="462"/>
      <c r="D20" s="451"/>
      <c r="E20" s="451"/>
      <c r="F20" s="451"/>
      <c r="G20" s="54"/>
      <c r="H20" s="452"/>
      <c r="I20" s="456"/>
      <c r="J20" s="457"/>
      <c r="K20" s="457"/>
      <c r="L20" s="458"/>
      <c r="M20" s="43"/>
      <c r="N20" s="98"/>
      <c r="O20" s="98"/>
    </row>
    <row r="21" spans="2:20" x14ac:dyDescent="0.2">
      <c r="B21" s="53" t="s">
        <v>459</v>
      </c>
      <c r="C21" s="462" t="s">
        <v>516</v>
      </c>
      <c r="D21" s="451"/>
      <c r="E21" s="451"/>
      <c r="F21" s="451"/>
      <c r="G21" s="54"/>
      <c r="H21" s="452"/>
      <c r="I21" s="459"/>
      <c r="J21" s="460"/>
      <c r="K21" s="460"/>
      <c r="L21" s="461"/>
      <c r="M21" s="43"/>
      <c r="N21" s="98"/>
      <c r="O21" s="98"/>
    </row>
    <row r="22" spans="2:20" x14ac:dyDescent="0.2">
      <c r="B22" s="447" t="s">
        <v>370</v>
      </c>
      <c r="C22" s="448"/>
      <c r="D22" s="448"/>
      <c r="E22" s="448"/>
      <c r="F22" s="449"/>
      <c r="G22" s="54"/>
      <c r="H22" s="447" t="s">
        <v>460</v>
      </c>
      <c r="I22" s="448"/>
      <c r="J22" s="448"/>
      <c r="K22" s="448"/>
      <c r="L22" s="449"/>
      <c r="M22" s="43"/>
      <c r="N22" s="98"/>
      <c r="O22" s="98"/>
    </row>
    <row r="23" spans="2:20" x14ac:dyDescent="0.2">
      <c r="B23" s="53" t="s">
        <v>461</v>
      </c>
      <c r="C23" s="443" t="e">
        <f>VLOOKUP($C$3,SalesTracker!$B$9:$AM$1048576,16,0)</f>
        <v>#N/A</v>
      </c>
      <c r="D23" s="444"/>
      <c r="E23" s="444"/>
      <c r="F23" s="445"/>
      <c r="G23" s="54"/>
      <c r="H23" s="53" t="s">
        <v>462</v>
      </c>
      <c r="I23" s="425" t="s">
        <v>24</v>
      </c>
      <c r="J23" s="426"/>
      <c r="K23" s="426"/>
      <c r="L23" s="427"/>
      <c r="M23" s="43"/>
      <c r="N23" s="98"/>
      <c r="O23" s="98"/>
    </row>
    <row r="24" spans="2:20" x14ac:dyDescent="0.2">
      <c r="B24" s="53" t="s">
        <v>463</v>
      </c>
      <c r="C24" s="443" t="e">
        <f>VLOOKUP($C$3,SalesTracker!$B$9:$AM$1048576,17,0)</f>
        <v>#N/A</v>
      </c>
      <c r="D24" s="444"/>
      <c r="E24" s="444"/>
      <c r="F24" s="445"/>
      <c r="G24" s="54"/>
      <c r="H24" s="428" t="s">
        <v>464</v>
      </c>
      <c r="I24" s="431"/>
      <c r="J24" s="432"/>
      <c r="K24" s="432"/>
      <c r="L24" s="433"/>
      <c r="M24" s="44"/>
    </row>
    <row r="25" spans="2:20" x14ac:dyDescent="0.2">
      <c r="B25" s="53" t="s">
        <v>465</v>
      </c>
      <c r="C25" s="443" t="e">
        <f>VLOOKUP($C$3,SalesTracker!$B$9:$AM$1048576,21,0)</f>
        <v>#N/A</v>
      </c>
      <c r="D25" s="444"/>
      <c r="E25" s="444"/>
      <c r="F25" s="445"/>
      <c r="G25" s="54"/>
      <c r="H25" s="429"/>
      <c r="I25" s="434"/>
      <c r="J25" s="435"/>
      <c r="K25" s="435"/>
      <c r="L25" s="436"/>
      <c r="M25" s="44"/>
    </row>
    <row r="26" spans="2:20" x14ac:dyDescent="0.2">
      <c r="B26" s="53" t="s">
        <v>494</v>
      </c>
      <c r="C26" s="443" t="e">
        <f>VLOOKUP($C$3,SalesTracker!$B$9:$AM$1048576,22,0)&amp;" - "&amp;VLOOKUP($C$3,SalesTracker!$B$9:$AM$1048576,24,0)</f>
        <v>#N/A</v>
      </c>
      <c r="D26" s="444"/>
      <c r="E26" s="444"/>
      <c r="F26" s="445"/>
      <c r="G26" s="54"/>
      <c r="H26" s="429"/>
      <c r="I26" s="434"/>
      <c r="J26" s="435"/>
      <c r="K26" s="435"/>
      <c r="L26" s="436"/>
      <c r="M26" s="44"/>
    </row>
    <row r="27" spans="2:20" x14ac:dyDescent="0.2">
      <c r="B27" s="53" t="s">
        <v>495</v>
      </c>
      <c r="C27" s="443" t="e">
        <f>VLOOKUP($C$3,SalesTracker!$B$9:$AM$1048576,25,0)&amp;" - "&amp;VLOOKUP($C$3,SalesTracker!$B$9:$AM$1048576,27,0)</f>
        <v>#N/A</v>
      </c>
      <c r="D27" s="444"/>
      <c r="E27" s="444"/>
      <c r="F27" s="445"/>
      <c r="G27" s="54"/>
      <c r="H27" s="429"/>
      <c r="I27" s="434"/>
      <c r="J27" s="435"/>
      <c r="K27" s="435"/>
      <c r="L27" s="436"/>
      <c r="M27" s="44"/>
    </row>
    <row r="28" spans="2:20" x14ac:dyDescent="0.2">
      <c r="B28" s="55" t="s">
        <v>466</v>
      </c>
      <c r="C28" s="440" t="s">
        <v>517</v>
      </c>
      <c r="D28" s="441"/>
      <c r="E28" s="441"/>
      <c r="F28" s="442"/>
      <c r="G28" s="98"/>
      <c r="H28" s="429"/>
      <c r="I28" s="434"/>
      <c r="J28" s="435"/>
      <c r="K28" s="435"/>
      <c r="L28" s="436"/>
      <c r="M28" s="44"/>
    </row>
    <row r="29" spans="2:20" x14ac:dyDescent="0.2">
      <c r="B29" s="69" t="s">
        <v>371</v>
      </c>
      <c r="C29" s="446" t="e">
        <f>VLOOKUP($C$3,SalesTracker!$B$9:$AM$1048576,18,0)</f>
        <v>#N/A</v>
      </c>
      <c r="D29" s="446"/>
      <c r="E29" s="446" t="e">
        <f>VLOOKUP($C$3,SalesTracker!$B$9:$AM$1048576,19,0)</f>
        <v>#N/A</v>
      </c>
      <c r="F29" s="446"/>
      <c r="G29" s="98"/>
      <c r="H29" s="430"/>
      <c r="I29" s="437"/>
      <c r="J29" s="438"/>
      <c r="K29" s="438"/>
      <c r="L29" s="439"/>
      <c r="M29" s="44"/>
    </row>
    <row r="30" spans="2:20" x14ac:dyDescent="0.2">
      <c r="B30" s="56"/>
      <c r="C30" s="54"/>
      <c r="E30" s="98"/>
      <c r="F30" s="43"/>
    </row>
    <row r="31" spans="2:20" ht="13.5" thickBot="1" x14ac:dyDescent="0.25">
      <c r="B31" s="45" t="s">
        <v>467</v>
      </c>
      <c r="C31" s="44" t="s">
        <v>520</v>
      </c>
      <c r="E31" s="98">
        <f>C3</f>
        <v>20120109</v>
      </c>
      <c r="F31" s="95" t="e">
        <f>C6&amp;" - "&amp;C7</f>
        <v>#N/A</v>
      </c>
      <c r="G31" s="96"/>
      <c r="H31" s="95"/>
      <c r="I31" s="49"/>
      <c r="J31" s="49"/>
      <c r="K31" s="98"/>
      <c r="L31" s="98"/>
      <c r="M31" s="43"/>
      <c r="N31" s="98"/>
      <c r="O31" s="98"/>
    </row>
    <row r="32" spans="2:20" ht="39" thickBot="1" x14ac:dyDescent="0.25">
      <c r="B32" s="58" t="s">
        <v>373</v>
      </c>
      <c r="C32" s="421" t="s">
        <v>468</v>
      </c>
      <c r="D32" s="422"/>
      <c r="E32" s="423"/>
      <c r="F32" s="59" t="s">
        <v>469</v>
      </c>
      <c r="G32" s="59" t="s">
        <v>470</v>
      </c>
      <c r="H32" s="59" t="s">
        <v>387</v>
      </c>
      <c r="I32" s="59" t="s">
        <v>374</v>
      </c>
      <c r="J32" s="59" t="s">
        <v>374</v>
      </c>
      <c r="K32" s="59" t="s">
        <v>374</v>
      </c>
      <c r="L32" s="59" t="s">
        <v>374</v>
      </c>
      <c r="M32" s="59" t="s">
        <v>374</v>
      </c>
      <c r="N32" s="59" t="s">
        <v>375</v>
      </c>
      <c r="O32" s="59" t="s">
        <v>376</v>
      </c>
      <c r="P32" s="59" t="s">
        <v>471</v>
      </c>
      <c r="Q32" s="59" t="s">
        <v>377</v>
      </c>
      <c r="R32" s="60" t="s">
        <v>378</v>
      </c>
      <c r="S32" s="59" t="s">
        <v>31</v>
      </c>
      <c r="T32" s="59" t="s">
        <v>372</v>
      </c>
    </row>
    <row r="33" spans="2:20" ht="15" customHeight="1" thickBot="1" x14ac:dyDescent="0.25">
      <c r="B33" s="61" t="s">
        <v>397</v>
      </c>
      <c r="C33" s="512" t="s">
        <v>518</v>
      </c>
      <c r="D33" s="513"/>
      <c r="E33" s="514"/>
      <c r="F33" s="62" t="e">
        <f>VLOOKUP($C$3,SalesTracker!$B$9:$AM$1048576,6,0)</f>
        <v>#N/A</v>
      </c>
      <c r="G33" s="63" t="e">
        <f>VLOOKUP($C$3,SalesTracker!$B$9:$AM$1048576,7,0)</f>
        <v>#N/A</v>
      </c>
      <c r="H33" s="64" t="s">
        <v>415</v>
      </c>
      <c r="I33" s="65" t="s">
        <v>444</v>
      </c>
      <c r="J33" s="65"/>
      <c r="K33" s="65"/>
      <c r="L33" s="65"/>
      <c r="M33" s="65"/>
      <c r="N33" s="64" t="s">
        <v>30</v>
      </c>
      <c r="O33" s="64" t="s">
        <v>514</v>
      </c>
      <c r="P33" s="66" t="e">
        <f>VLOOKUP($C$3,SalesTracker!$B$9:$AM$1048576,11,0)</f>
        <v>#N/A</v>
      </c>
      <c r="Q33" s="89" t="e">
        <f>VLOOKUP($C$3,SalesTracker!$B$9:$AM$1048576,12,0)</f>
        <v>#N/A</v>
      </c>
      <c r="R33" s="90" t="e">
        <f>(Q33*P33)/1000</f>
        <v>#N/A</v>
      </c>
      <c r="S33" s="65" t="e">
        <f>VLOOKUP($C$3,SalesTracker!$B$9:$AM$1048576,15,0)</f>
        <v>#N/A</v>
      </c>
      <c r="T33" s="68"/>
    </row>
    <row r="34" spans="2:20" ht="13.5" thickBot="1" x14ac:dyDescent="0.25">
      <c r="B34" s="61"/>
      <c r="C34" s="512"/>
      <c r="D34" s="513"/>
      <c r="E34" s="514"/>
      <c r="F34" s="62"/>
      <c r="G34" s="63"/>
      <c r="H34" s="64"/>
      <c r="I34" s="65"/>
      <c r="J34" s="65"/>
      <c r="K34" s="65"/>
      <c r="L34" s="65"/>
      <c r="M34" s="65"/>
      <c r="N34" s="64"/>
      <c r="O34" s="64"/>
      <c r="P34" s="66"/>
      <c r="Q34" s="89"/>
      <c r="R34" s="90"/>
      <c r="S34" s="67"/>
      <c r="T34" s="68"/>
    </row>
    <row r="35" spans="2:20" x14ac:dyDescent="0.2">
      <c r="M35" s="44"/>
    </row>
    <row r="36" spans="2:20" ht="13.5" thickBot="1" x14ac:dyDescent="0.25">
      <c r="B36" s="45" t="s">
        <v>472</v>
      </c>
      <c r="C36" s="44" t="s">
        <v>520</v>
      </c>
      <c r="E36" s="98">
        <v>20120123</v>
      </c>
      <c r="F36" s="95" t="e">
        <f>VLOOKUP($E$36,SalesTracker!$B$9:$AM$1048576,4,0)&amp;" - "&amp;VLOOKUP($E$36,SalesTracker!$B$9:$AM$1048576,5,0)</f>
        <v>#N/A</v>
      </c>
      <c r="G36" s="96"/>
      <c r="H36" s="95"/>
      <c r="I36" s="49"/>
      <c r="J36" s="49"/>
      <c r="K36" s="98"/>
      <c r="L36" s="98"/>
      <c r="M36" s="43"/>
      <c r="N36" s="98"/>
      <c r="O36" s="98"/>
    </row>
    <row r="37" spans="2:20" ht="39" thickBot="1" x14ac:dyDescent="0.25">
      <c r="B37" s="58" t="s">
        <v>373</v>
      </c>
      <c r="C37" s="421" t="s">
        <v>468</v>
      </c>
      <c r="D37" s="422"/>
      <c r="E37" s="423"/>
      <c r="F37" s="59" t="s">
        <v>469</v>
      </c>
      <c r="G37" s="59" t="s">
        <v>470</v>
      </c>
      <c r="H37" s="59" t="s">
        <v>387</v>
      </c>
      <c r="I37" s="59" t="s">
        <v>374</v>
      </c>
      <c r="J37" s="59" t="s">
        <v>374</v>
      </c>
      <c r="K37" s="59" t="s">
        <v>374</v>
      </c>
      <c r="L37" s="59" t="s">
        <v>374</v>
      </c>
      <c r="M37" s="59" t="s">
        <v>374</v>
      </c>
      <c r="N37" s="59" t="s">
        <v>375</v>
      </c>
      <c r="O37" s="59" t="s">
        <v>376</v>
      </c>
      <c r="P37" s="59" t="s">
        <v>471</v>
      </c>
      <c r="Q37" s="59" t="s">
        <v>377</v>
      </c>
      <c r="R37" s="60" t="s">
        <v>378</v>
      </c>
      <c r="S37" s="59" t="s">
        <v>31</v>
      </c>
      <c r="T37" s="59" t="s">
        <v>372</v>
      </c>
    </row>
    <row r="38" spans="2:20" ht="15" customHeight="1" thickBot="1" x14ac:dyDescent="0.25">
      <c r="B38" s="61" t="s">
        <v>397</v>
      </c>
      <c r="C38" s="512" t="s">
        <v>518</v>
      </c>
      <c r="D38" s="513"/>
      <c r="E38" s="514"/>
      <c r="F38" s="62" t="e">
        <f>VLOOKUP($E$36,SalesTracker!$B$9:$AM$1048576,6,0)</f>
        <v>#N/A</v>
      </c>
      <c r="G38" s="63" t="e">
        <f>VLOOKUP($E$36,SalesTracker!$B$9:$AM$1048576,7,0)</f>
        <v>#N/A</v>
      </c>
      <c r="H38" s="64" t="s">
        <v>415</v>
      </c>
      <c r="I38" s="65" t="s">
        <v>444</v>
      </c>
      <c r="J38" s="65"/>
      <c r="K38" s="65"/>
      <c r="L38" s="65"/>
      <c r="M38" s="65"/>
      <c r="N38" s="64" t="s">
        <v>30</v>
      </c>
      <c r="O38" s="64" t="s">
        <v>514</v>
      </c>
      <c r="P38" s="66" t="e">
        <f>VLOOKUP($E$36,SalesTracker!$B$9:$AM$1048576,11,0)</f>
        <v>#N/A</v>
      </c>
      <c r="Q38" s="89" t="e">
        <f>VLOOKUP($E$36,SalesTracker!$B$9:$AM$1048576,12,0)</f>
        <v>#N/A</v>
      </c>
      <c r="R38" s="90" t="e">
        <f>(Q38*P38)/1000</f>
        <v>#N/A</v>
      </c>
      <c r="S38" s="65" t="e">
        <f>VLOOKUP($E$36,SalesTracker!$B$9:$AM$1048576,15,0)</f>
        <v>#N/A</v>
      </c>
      <c r="T38" s="68"/>
    </row>
    <row r="39" spans="2:20" ht="13.5" thickBot="1" x14ac:dyDescent="0.25">
      <c r="B39" s="61"/>
      <c r="C39" s="512"/>
      <c r="D39" s="513"/>
      <c r="E39" s="514"/>
      <c r="F39" s="62"/>
      <c r="G39" s="63"/>
      <c r="H39" s="64"/>
      <c r="I39" s="65"/>
      <c r="J39" s="65"/>
      <c r="K39" s="65"/>
      <c r="L39" s="65"/>
      <c r="M39" s="65"/>
      <c r="N39" s="64"/>
      <c r="O39" s="64"/>
      <c r="P39" s="66"/>
      <c r="Q39" s="89"/>
      <c r="R39" s="90"/>
      <c r="S39" s="67"/>
      <c r="T39" s="68"/>
    </row>
    <row r="40" spans="2:20" x14ac:dyDescent="0.2">
      <c r="M40" s="44"/>
    </row>
    <row r="41" spans="2:20" ht="13.5" thickBot="1" x14ac:dyDescent="0.25">
      <c r="B41" s="45" t="s">
        <v>473</v>
      </c>
      <c r="C41" s="44" t="s">
        <v>520</v>
      </c>
      <c r="E41" s="98">
        <v>20120123</v>
      </c>
      <c r="F41" s="95" t="e">
        <f>VLOOKUP($E$41,SalesTracker!$B$9:$AM$1048576,4,0)&amp;" - "&amp;VLOOKUP($E$41,SalesTracker!$B$9:$AM$1048576,5,0)</f>
        <v>#N/A</v>
      </c>
      <c r="G41" s="96"/>
      <c r="H41" s="95"/>
      <c r="I41" s="49"/>
      <c r="J41" s="49"/>
      <c r="K41" s="98"/>
      <c r="L41" s="98"/>
      <c r="M41" s="43"/>
      <c r="N41" s="98"/>
      <c r="O41" s="98"/>
    </row>
    <row r="42" spans="2:20" ht="39" thickBot="1" x14ac:dyDescent="0.25">
      <c r="B42" s="58" t="s">
        <v>373</v>
      </c>
      <c r="C42" s="421" t="s">
        <v>468</v>
      </c>
      <c r="D42" s="422"/>
      <c r="E42" s="423"/>
      <c r="F42" s="59" t="s">
        <v>469</v>
      </c>
      <c r="G42" s="59" t="s">
        <v>470</v>
      </c>
      <c r="H42" s="59" t="s">
        <v>387</v>
      </c>
      <c r="I42" s="59" t="s">
        <v>374</v>
      </c>
      <c r="J42" s="59" t="s">
        <v>374</v>
      </c>
      <c r="K42" s="59" t="s">
        <v>374</v>
      </c>
      <c r="L42" s="59" t="s">
        <v>374</v>
      </c>
      <c r="M42" s="59" t="s">
        <v>374</v>
      </c>
      <c r="N42" s="59" t="s">
        <v>375</v>
      </c>
      <c r="O42" s="59" t="s">
        <v>376</v>
      </c>
      <c r="P42" s="59" t="s">
        <v>471</v>
      </c>
      <c r="Q42" s="59" t="s">
        <v>377</v>
      </c>
      <c r="R42" s="60" t="s">
        <v>378</v>
      </c>
      <c r="S42" s="59" t="s">
        <v>31</v>
      </c>
      <c r="T42" s="59" t="s">
        <v>372</v>
      </c>
    </row>
    <row r="43" spans="2:20" ht="15" customHeight="1" thickBot="1" x14ac:dyDescent="0.25">
      <c r="B43" s="61" t="s">
        <v>397</v>
      </c>
      <c r="C43" s="512" t="s">
        <v>518</v>
      </c>
      <c r="D43" s="513"/>
      <c r="E43" s="514"/>
      <c r="F43" s="62" t="e">
        <f>VLOOKUP($E$41,SalesTracker!$B$9:$AM$1048576,6,0)</f>
        <v>#N/A</v>
      </c>
      <c r="G43" s="63" t="e">
        <f>VLOOKUP($E$41,SalesTracker!$B$9:$AM$1048576,7,0)</f>
        <v>#N/A</v>
      </c>
      <c r="H43" s="64" t="s">
        <v>415</v>
      </c>
      <c r="I43" s="65" t="s">
        <v>444</v>
      </c>
      <c r="J43" s="65"/>
      <c r="K43" s="65"/>
      <c r="L43" s="65"/>
      <c r="M43" s="65"/>
      <c r="N43" s="64" t="s">
        <v>30</v>
      </c>
      <c r="O43" s="64" t="s">
        <v>514</v>
      </c>
      <c r="P43" s="66" t="e">
        <f>VLOOKUP($E$41,SalesTracker!$B$9:$AM$1048576,11,0)</f>
        <v>#N/A</v>
      </c>
      <c r="Q43" s="89" t="e">
        <f>VLOOKUP($E$41,SalesTracker!$B$9:$AM$1048576,12,0)</f>
        <v>#N/A</v>
      </c>
      <c r="R43" s="90" t="e">
        <f>(Q43*P43)/1000</f>
        <v>#N/A</v>
      </c>
      <c r="S43" s="65" t="e">
        <f>VLOOKUP($E$41,SalesTracker!$B$9:$AM$1048576,15,0)</f>
        <v>#N/A</v>
      </c>
      <c r="T43" s="68"/>
    </row>
    <row r="44" spans="2:20" ht="13.5" thickBot="1" x14ac:dyDescent="0.25">
      <c r="B44" s="61"/>
      <c r="C44" s="512"/>
      <c r="D44" s="513"/>
      <c r="E44" s="514"/>
      <c r="F44" s="62"/>
      <c r="G44" s="63"/>
      <c r="H44" s="64"/>
      <c r="I44" s="65"/>
      <c r="J44" s="65"/>
      <c r="K44" s="65"/>
      <c r="L44" s="65"/>
      <c r="M44" s="65"/>
      <c r="N44" s="64"/>
      <c r="O44" s="64"/>
      <c r="P44" s="66"/>
      <c r="Q44" s="89"/>
      <c r="R44" s="90"/>
      <c r="S44" s="67"/>
      <c r="T44" s="68"/>
    </row>
    <row r="45" spans="2:20" x14ac:dyDescent="0.2">
      <c r="M45" s="44"/>
    </row>
    <row r="46" spans="2:20" x14ac:dyDescent="0.2">
      <c r="M46" s="44"/>
    </row>
    <row r="47" spans="2:20" x14ac:dyDescent="0.2">
      <c r="M47" s="44"/>
    </row>
    <row r="48" spans="2:20" x14ac:dyDescent="0.2">
      <c r="M48" s="44"/>
    </row>
    <row r="49" spans="13:13" x14ac:dyDescent="0.2">
      <c r="M49" s="44"/>
    </row>
    <row r="50" spans="13:13" x14ac:dyDescent="0.2">
      <c r="M50" s="44"/>
    </row>
    <row r="51" spans="13:13" x14ac:dyDescent="0.2">
      <c r="M51" s="44"/>
    </row>
    <row r="52" spans="13:13" x14ac:dyDescent="0.2">
      <c r="M52" s="44"/>
    </row>
  </sheetData>
  <mergeCells count="48">
    <mergeCell ref="C44:E44"/>
    <mergeCell ref="C28:F28"/>
    <mergeCell ref="C29:D29"/>
    <mergeCell ref="E29:F29"/>
    <mergeCell ref="C32:E32"/>
    <mergeCell ref="C33:E33"/>
    <mergeCell ref="C34:E34"/>
    <mergeCell ref="C37:E37"/>
    <mergeCell ref="C38:E38"/>
    <mergeCell ref="C39:E39"/>
    <mergeCell ref="C42:E42"/>
    <mergeCell ref="C43:E43"/>
    <mergeCell ref="B22:F22"/>
    <mergeCell ref="H22:L22"/>
    <mergeCell ref="C23:F23"/>
    <mergeCell ref="I23:L23"/>
    <mergeCell ref="C24:F24"/>
    <mergeCell ref="H24:H29"/>
    <mergeCell ref="I24:L29"/>
    <mergeCell ref="C25:F25"/>
    <mergeCell ref="C26:F26"/>
    <mergeCell ref="C27:F27"/>
    <mergeCell ref="C17:F17"/>
    <mergeCell ref="I17:L17"/>
    <mergeCell ref="C18:F18"/>
    <mergeCell ref="H18:H21"/>
    <mergeCell ref="I18:L21"/>
    <mergeCell ref="C19:F19"/>
    <mergeCell ref="C20:F20"/>
    <mergeCell ref="C21:F21"/>
    <mergeCell ref="C14:F14"/>
    <mergeCell ref="I14:L14"/>
    <mergeCell ref="C15:F15"/>
    <mergeCell ref="I15:L15"/>
    <mergeCell ref="C16:F16"/>
    <mergeCell ref="I16:L16"/>
    <mergeCell ref="H13:L13"/>
    <mergeCell ref="B2:F2"/>
    <mergeCell ref="C3:F3"/>
    <mergeCell ref="C4:F4"/>
    <mergeCell ref="C5:F5"/>
    <mergeCell ref="C6:F6"/>
    <mergeCell ref="C7:F7"/>
    <mergeCell ref="C8:F8"/>
    <mergeCell ref="C9:F9"/>
    <mergeCell ref="C10:F10"/>
    <mergeCell ref="C11:F11"/>
    <mergeCell ref="B13:F13"/>
  </mergeCells>
  <dataValidations count="20">
    <dataValidation type="list" allowBlank="1" showInputMessage="1" showErrorMessage="1" sqref="O33:O34 O38:O39 O43:O44">
      <formula1>TrackingType</formula1>
    </dataValidation>
    <dataValidation type="list" allowBlank="1" showInputMessage="1" showErrorMessage="1" sqref="N33:N34 N38:N39 N43:N44">
      <formula1>PurchaseType</formula1>
    </dataValidation>
    <dataValidation type="list" allowBlank="1" showInputMessage="1" showErrorMessage="1" sqref="I33:M34 I38:M39 I43:M44">
      <formula1>CreativeDimensions</formula1>
    </dataValidation>
    <dataValidation type="list" allowBlank="1" showInputMessage="1" showErrorMessage="1" sqref="B33:B34 B38:B39 B43:B44">
      <formula1>Publisher</formula1>
    </dataValidation>
    <dataValidation type="list" allowBlank="1" showInputMessage="1" showErrorMessage="1" sqref="H33:H34 H38:H39 H43:H44">
      <formula1>Format</formula1>
    </dataValidation>
    <dataValidation type="list" allowBlank="1" showInputMessage="1" showErrorMessage="1" sqref="I17:L17">
      <formula1>CreateComparison</formula1>
    </dataValidation>
    <dataValidation type="list" allowBlank="1" showInputMessage="1" showErrorMessage="1" sqref="I15:L15">
      <formula1>AdExchange</formula1>
    </dataValidation>
    <dataValidation type="list" errorStyle="warning" allowBlank="1" showInputMessage="1" showErrorMessage="1" errorTitle="No Gender Selected" sqref="IX23 ST23 ACP23 AML23 AWH23 BGD23 BPZ23 BZV23 CJR23 CTN23 DDJ23 DNF23 DXB23 EGX23 EQT23 FAP23 FKL23 FUH23 GED23 GNZ23 GXV23 HHR23 HRN23 IBJ23 ILF23 IVB23 JEX23 JOT23 JYP23 KIL23 KSH23 LCD23 LLZ23 LVV23 MFR23 MPN23 MZJ23 NJF23 NTB23 OCX23 OMT23 OWP23 PGL23 PQH23 QAD23 QJZ23 QTV23 RDR23 RNN23 RXJ23 SHF23 SRB23 TAX23 TKT23 TUP23 UEL23 UOH23 UYD23 VHZ23 VRV23 WBR23 WLN23 WVJ23 C65563 IX65563 ST65563 ACP65563 AML65563 AWH65563 BGD65563 BPZ65563 BZV65563 CJR65563 CTN65563 DDJ65563 DNF65563 DXB65563 EGX65563 EQT65563 FAP65563 FKL65563 FUH65563 GED65563 GNZ65563 GXV65563 HHR65563 HRN65563 IBJ65563 ILF65563 IVB65563 JEX65563 JOT65563 JYP65563 KIL65563 KSH65563 LCD65563 LLZ65563 LVV65563 MFR65563 MPN65563 MZJ65563 NJF65563 NTB65563 OCX65563 OMT65563 OWP65563 PGL65563 PQH65563 QAD65563 QJZ65563 QTV65563 RDR65563 RNN65563 RXJ65563 SHF65563 SRB65563 TAX65563 TKT65563 TUP65563 UEL65563 UOH65563 UYD65563 VHZ65563 VRV65563 WBR65563 WLN65563 WVJ65563 C131099 IX131099 ST131099 ACP131099 AML131099 AWH131099 BGD131099 BPZ131099 BZV131099 CJR131099 CTN131099 DDJ131099 DNF131099 DXB131099 EGX131099 EQT131099 FAP131099 FKL131099 FUH131099 GED131099 GNZ131099 GXV131099 HHR131099 HRN131099 IBJ131099 ILF131099 IVB131099 JEX131099 JOT131099 JYP131099 KIL131099 KSH131099 LCD131099 LLZ131099 LVV131099 MFR131099 MPN131099 MZJ131099 NJF131099 NTB131099 OCX131099 OMT131099 OWP131099 PGL131099 PQH131099 QAD131099 QJZ131099 QTV131099 RDR131099 RNN131099 RXJ131099 SHF131099 SRB131099 TAX131099 TKT131099 TUP131099 UEL131099 UOH131099 UYD131099 VHZ131099 VRV131099 WBR131099 WLN131099 WVJ131099 C196635 IX196635 ST196635 ACP196635 AML196635 AWH196635 BGD196635 BPZ196635 BZV196635 CJR196635 CTN196635 DDJ196635 DNF196635 DXB196635 EGX196635 EQT196635 FAP196635 FKL196635 FUH196635 GED196635 GNZ196635 GXV196635 HHR196635 HRN196635 IBJ196635 ILF196635 IVB196635 JEX196635 JOT196635 JYP196635 KIL196635 KSH196635 LCD196635 LLZ196635 LVV196635 MFR196635 MPN196635 MZJ196635 NJF196635 NTB196635 OCX196635 OMT196635 OWP196635 PGL196635 PQH196635 QAD196635 QJZ196635 QTV196635 RDR196635 RNN196635 RXJ196635 SHF196635 SRB196635 TAX196635 TKT196635 TUP196635 UEL196635 UOH196635 UYD196635 VHZ196635 VRV196635 WBR196635 WLN196635 WVJ196635 C262171 IX262171 ST262171 ACP262171 AML262171 AWH262171 BGD262171 BPZ262171 BZV262171 CJR262171 CTN262171 DDJ262171 DNF262171 DXB262171 EGX262171 EQT262171 FAP262171 FKL262171 FUH262171 GED262171 GNZ262171 GXV262171 HHR262171 HRN262171 IBJ262171 ILF262171 IVB262171 JEX262171 JOT262171 JYP262171 KIL262171 KSH262171 LCD262171 LLZ262171 LVV262171 MFR262171 MPN262171 MZJ262171 NJF262171 NTB262171 OCX262171 OMT262171 OWP262171 PGL262171 PQH262171 QAD262171 QJZ262171 QTV262171 RDR262171 RNN262171 RXJ262171 SHF262171 SRB262171 TAX262171 TKT262171 TUP262171 UEL262171 UOH262171 UYD262171 VHZ262171 VRV262171 WBR262171 WLN262171 WVJ262171 C327707 IX327707 ST327707 ACP327707 AML327707 AWH327707 BGD327707 BPZ327707 BZV327707 CJR327707 CTN327707 DDJ327707 DNF327707 DXB327707 EGX327707 EQT327707 FAP327707 FKL327707 FUH327707 GED327707 GNZ327707 GXV327707 HHR327707 HRN327707 IBJ327707 ILF327707 IVB327707 JEX327707 JOT327707 JYP327707 KIL327707 KSH327707 LCD327707 LLZ327707 LVV327707 MFR327707 MPN327707 MZJ327707 NJF327707 NTB327707 OCX327707 OMT327707 OWP327707 PGL327707 PQH327707 QAD327707 QJZ327707 QTV327707 RDR327707 RNN327707 RXJ327707 SHF327707 SRB327707 TAX327707 TKT327707 TUP327707 UEL327707 UOH327707 UYD327707 VHZ327707 VRV327707 WBR327707 WLN327707 WVJ327707 C393243 IX393243 ST393243 ACP393243 AML393243 AWH393243 BGD393243 BPZ393243 BZV393243 CJR393243 CTN393243 DDJ393243 DNF393243 DXB393243 EGX393243 EQT393243 FAP393243 FKL393243 FUH393243 GED393243 GNZ393243 GXV393243 HHR393243 HRN393243 IBJ393243 ILF393243 IVB393243 JEX393243 JOT393243 JYP393243 KIL393243 KSH393243 LCD393243 LLZ393243 LVV393243 MFR393243 MPN393243 MZJ393243 NJF393243 NTB393243 OCX393243 OMT393243 OWP393243 PGL393243 PQH393243 QAD393243 QJZ393243 QTV393243 RDR393243 RNN393243 RXJ393243 SHF393243 SRB393243 TAX393243 TKT393243 TUP393243 UEL393243 UOH393243 UYD393243 VHZ393243 VRV393243 WBR393243 WLN393243 WVJ393243 C458779 IX458779 ST458779 ACP458779 AML458779 AWH458779 BGD458779 BPZ458779 BZV458779 CJR458779 CTN458779 DDJ458779 DNF458779 DXB458779 EGX458779 EQT458779 FAP458779 FKL458779 FUH458779 GED458779 GNZ458779 GXV458779 HHR458779 HRN458779 IBJ458779 ILF458779 IVB458779 JEX458779 JOT458779 JYP458779 KIL458779 KSH458779 LCD458779 LLZ458779 LVV458779 MFR458779 MPN458779 MZJ458779 NJF458779 NTB458779 OCX458779 OMT458779 OWP458779 PGL458779 PQH458779 QAD458779 QJZ458779 QTV458779 RDR458779 RNN458779 RXJ458779 SHF458779 SRB458779 TAX458779 TKT458779 TUP458779 UEL458779 UOH458779 UYD458779 VHZ458779 VRV458779 WBR458779 WLN458779 WVJ458779 C524315 IX524315 ST524315 ACP524315 AML524315 AWH524315 BGD524315 BPZ524315 BZV524315 CJR524315 CTN524315 DDJ524315 DNF524315 DXB524315 EGX524315 EQT524315 FAP524315 FKL524315 FUH524315 GED524315 GNZ524315 GXV524315 HHR524315 HRN524315 IBJ524315 ILF524315 IVB524315 JEX524315 JOT524315 JYP524315 KIL524315 KSH524315 LCD524315 LLZ524315 LVV524315 MFR524315 MPN524315 MZJ524315 NJF524315 NTB524315 OCX524315 OMT524315 OWP524315 PGL524315 PQH524315 QAD524315 QJZ524315 QTV524315 RDR524315 RNN524315 RXJ524315 SHF524315 SRB524315 TAX524315 TKT524315 TUP524315 UEL524315 UOH524315 UYD524315 VHZ524315 VRV524315 WBR524315 WLN524315 WVJ524315 C589851 IX589851 ST589851 ACP589851 AML589851 AWH589851 BGD589851 BPZ589851 BZV589851 CJR589851 CTN589851 DDJ589851 DNF589851 DXB589851 EGX589851 EQT589851 FAP589851 FKL589851 FUH589851 GED589851 GNZ589851 GXV589851 HHR589851 HRN589851 IBJ589851 ILF589851 IVB589851 JEX589851 JOT589851 JYP589851 KIL589851 KSH589851 LCD589851 LLZ589851 LVV589851 MFR589851 MPN589851 MZJ589851 NJF589851 NTB589851 OCX589851 OMT589851 OWP589851 PGL589851 PQH589851 QAD589851 QJZ589851 QTV589851 RDR589851 RNN589851 RXJ589851 SHF589851 SRB589851 TAX589851 TKT589851 TUP589851 UEL589851 UOH589851 UYD589851 VHZ589851 VRV589851 WBR589851 WLN589851 WVJ589851 C655387 IX655387 ST655387 ACP655387 AML655387 AWH655387 BGD655387 BPZ655387 BZV655387 CJR655387 CTN655387 DDJ655387 DNF655387 DXB655387 EGX655387 EQT655387 FAP655387 FKL655387 FUH655387 GED655387 GNZ655387 GXV655387 HHR655387 HRN655387 IBJ655387 ILF655387 IVB655387 JEX655387 JOT655387 JYP655387 KIL655387 KSH655387 LCD655387 LLZ655387 LVV655387 MFR655387 MPN655387 MZJ655387 NJF655387 NTB655387 OCX655387 OMT655387 OWP655387 PGL655387 PQH655387 QAD655387 QJZ655387 QTV655387 RDR655387 RNN655387 RXJ655387 SHF655387 SRB655387 TAX655387 TKT655387 TUP655387 UEL655387 UOH655387 UYD655387 VHZ655387 VRV655387 WBR655387 WLN655387 WVJ655387 C720923 IX720923 ST720923 ACP720923 AML720923 AWH720923 BGD720923 BPZ720923 BZV720923 CJR720923 CTN720923 DDJ720923 DNF720923 DXB720923 EGX720923 EQT720923 FAP720923 FKL720923 FUH720923 GED720923 GNZ720923 GXV720923 HHR720923 HRN720923 IBJ720923 ILF720923 IVB720923 JEX720923 JOT720923 JYP720923 KIL720923 KSH720923 LCD720923 LLZ720923 LVV720923 MFR720923 MPN720923 MZJ720923 NJF720923 NTB720923 OCX720923 OMT720923 OWP720923 PGL720923 PQH720923 QAD720923 QJZ720923 QTV720923 RDR720923 RNN720923 RXJ720923 SHF720923 SRB720923 TAX720923 TKT720923 TUP720923 UEL720923 UOH720923 UYD720923 VHZ720923 VRV720923 WBR720923 WLN720923 WVJ720923 C786459 IX786459 ST786459 ACP786459 AML786459 AWH786459 BGD786459 BPZ786459 BZV786459 CJR786459 CTN786459 DDJ786459 DNF786459 DXB786459 EGX786459 EQT786459 FAP786459 FKL786459 FUH786459 GED786459 GNZ786459 GXV786459 HHR786459 HRN786459 IBJ786459 ILF786459 IVB786459 JEX786459 JOT786459 JYP786459 KIL786459 KSH786459 LCD786459 LLZ786459 LVV786459 MFR786459 MPN786459 MZJ786459 NJF786459 NTB786459 OCX786459 OMT786459 OWP786459 PGL786459 PQH786459 QAD786459 QJZ786459 QTV786459 RDR786459 RNN786459 RXJ786459 SHF786459 SRB786459 TAX786459 TKT786459 TUP786459 UEL786459 UOH786459 UYD786459 VHZ786459 VRV786459 WBR786459 WLN786459 WVJ786459 C851995 IX851995 ST851995 ACP851995 AML851995 AWH851995 BGD851995 BPZ851995 BZV851995 CJR851995 CTN851995 DDJ851995 DNF851995 DXB851995 EGX851995 EQT851995 FAP851995 FKL851995 FUH851995 GED851995 GNZ851995 GXV851995 HHR851995 HRN851995 IBJ851995 ILF851995 IVB851995 JEX851995 JOT851995 JYP851995 KIL851995 KSH851995 LCD851995 LLZ851995 LVV851995 MFR851995 MPN851995 MZJ851995 NJF851995 NTB851995 OCX851995 OMT851995 OWP851995 PGL851995 PQH851995 QAD851995 QJZ851995 QTV851995 RDR851995 RNN851995 RXJ851995 SHF851995 SRB851995 TAX851995 TKT851995 TUP851995 UEL851995 UOH851995 UYD851995 VHZ851995 VRV851995 WBR851995 WLN851995 WVJ851995 C917531 IX917531 ST917531 ACP917531 AML917531 AWH917531 BGD917531 BPZ917531 BZV917531 CJR917531 CTN917531 DDJ917531 DNF917531 DXB917531 EGX917531 EQT917531 FAP917531 FKL917531 FUH917531 GED917531 GNZ917531 GXV917531 HHR917531 HRN917531 IBJ917531 ILF917531 IVB917531 JEX917531 JOT917531 JYP917531 KIL917531 KSH917531 LCD917531 LLZ917531 LVV917531 MFR917531 MPN917531 MZJ917531 NJF917531 NTB917531 OCX917531 OMT917531 OWP917531 PGL917531 PQH917531 QAD917531 QJZ917531 QTV917531 RDR917531 RNN917531 RXJ917531 SHF917531 SRB917531 TAX917531 TKT917531 TUP917531 UEL917531 UOH917531 UYD917531 VHZ917531 VRV917531 WBR917531 WLN917531 WVJ917531 C983067 IX983067 ST983067 ACP983067 AML983067 AWH983067 BGD983067 BPZ983067 BZV983067 CJR983067 CTN983067 DDJ983067 DNF983067 DXB983067 EGX983067 EQT983067 FAP983067 FKL983067 FUH983067 GED983067 GNZ983067 GXV983067 HHR983067 HRN983067 IBJ983067 ILF983067 IVB983067 JEX983067 JOT983067 JYP983067 KIL983067 KSH983067 LCD983067 LLZ983067 LVV983067 MFR983067 MPN983067 MZJ983067 NJF983067 NTB983067 OCX983067 OMT983067 OWP983067 PGL983067 PQH983067 QAD983067 QJZ983067 QTV983067 RDR983067 RNN983067 RXJ983067 SHF983067 SRB983067 TAX983067 TKT983067 TUP983067 UEL983067 UOH983067 UYD983067 VHZ983067 VRV983067 WBR983067 WLN983067">
      <formula1>$O$70:$O$72</formula1>
    </dataValidation>
    <dataValidation type="list" allowBlank="1" showInputMessage="1" showErrorMessage="1" sqref="WVO983085 WVP38 WLT38 WBX38 VSB38 VIF38 UYJ38 UON38 UER38 TUV38 TKZ38 TBD38 SRH38 SHL38 RXP38 RNT38 RDX38 QUB38 QKF38 QAJ38 PQN38 PGR38 OWV38 OMZ38 ODD38 NTH38 NJL38 MZP38 MPT38 MFX38 LWB38 LMF38 LCJ38 KSN38 KIR38 JYV38 JOZ38 JFD38 IVH38 ILL38 IBP38 HRT38 HHX38 GYB38 GOF38 GEJ38 FUN38 FKR38 FAV38 EQZ38 EHD38 DXH38 DNL38 DDP38 CTT38 CJX38 CAB38 BQF38 BGJ38 AWN38 AMR38 ACV38 SZ38 JD38 VSA983085 VIE983085 UYI983085 UOM983085 UEQ983085 TUU983085 TKY983085 TBC983085 SRG983085 SHK983085 RXO983085 RNS983085 RDW983085 QUA983085 QKE983085 QAI983085 PQM983085 PGQ983085 OWU983085 OMY983085 ODC983085 NTG983085 NJK983085 MZO983085 MPS983085 MFW983085 LWA983085 LME983085 LCI983085 KSM983085 KIQ983085 JYU983085 JOY983085 JFC983085 IVG983085 ILK983085 IBO983085 HRS983085 HHW983085 GYA983085 GOE983085 GEI983085 FUM983085 FKQ983085 FAU983085 EQY983085 EHC983085 DXG983085 DNK983085 DDO983085 CTS983085 CJW983085 CAA983085 BQE983085 BGI983085 AWM983085 AMQ983085 ACU983085 SY983085 JC983085 H983085 WVO917549 WLS917549 WBW917549 VSA917549 VIE917549 UYI917549 UOM917549 UEQ917549 TUU917549 TKY917549 TBC917549 SRG917549 SHK917549 RXO917549 RNS917549 RDW917549 QUA917549 QKE917549 QAI917549 PQM917549 PGQ917549 OWU917549 OMY917549 ODC917549 NTG917549 NJK917549 MZO917549 MPS917549 MFW917549 LWA917549 LME917549 LCI917549 KSM917549 KIQ917549 JYU917549 JOY917549 JFC917549 IVG917549 ILK917549 IBO917549 HRS917549 HHW917549 GYA917549 GOE917549 GEI917549 FUM917549 FKQ917549 FAU917549 EQY917549 EHC917549 DXG917549 DNK917549 DDO917549 CTS917549 CJW917549 CAA917549 BQE917549 BGI917549 AWM917549 AMQ917549 ACU917549 SY917549 JC917549 H917549 WVO852013 WLS852013 WBW852013 VSA852013 VIE852013 UYI852013 UOM852013 UEQ852013 TUU852013 TKY852013 TBC852013 SRG852013 SHK852013 RXO852013 RNS852013 RDW852013 QUA852013 QKE852013 QAI852013 PQM852013 PGQ852013 OWU852013 OMY852013 ODC852013 NTG852013 NJK852013 MZO852013 MPS852013 MFW852013 LWA852013 LME852013 LCI852013 KSM852013 KIQ852013 JYU852013 JOY852013 JFC852013 IVG852013 ILK852013 IBO852013 HRS852013 HHW852013 GYA852013 GOE852013 GEI852013 FUM852013 FKQ852013 FAU852013 EQY852013 EHC852013 DXG852013 DNK852013 DDO852013 CTS852013 CJW852013 CAA852013 BQE852013 BGI852013 AWM852013 AMQ852013 ACU852013 SY852013 JC852013 H852013 WVO786477 WLS786477 WBW786477 VSA786477 VIE786477 UYI786477 UOM786477 UEQ786477 TUU786477 TKY786477 TBC786477 SRG786477 SHK786477 RXO786477 RNS786477 RDW786477 QUA786477 QKE786477 QAI786477 PQM786477 PGQ786477 OWU786477 OMY786477 ODC786477 NTG786477 NJK786477 MZO786477 MPS786477 MFW786477 LWA786477 LME786477 LCI786477 KSM786477 KIQ786477 JYU786477 JOY786477 JFC786477 IVG786477 ILK786477 IBO786477 HRS786477 HHW786477 GYA786477 GOE786477 GEI786477 FUM786477 FKQ786477 FAU786477 EQY786477 EHC786477 DXG786477 DNK786477 DDO786477 CTS786477 CJW786477 CAA786477 BQE786477 BGI786477 AWM786477 AMQ786477 ACU786477 SY786477 JC786477 H786477 WVO720941 WLS720941 WBW720941 VSA720941 VIE720941 UYI720941 UOM720941 UEQ720941 TUU720941 TKY720941 TBC720941 SRG720941 SHK720941 RXO720941 RNS720941 RDW720941 QUA720941 QKE720941 QAI720941 PQM720941 PGQ720941 OWU720941 OMY720941 ODC720941 NTG720941 NJK720941 MZO720941 MPS720941 MFW720941 LWA720941 LME720941 LCI720941 KSM720941 KIQ720941 JYU720941 JOY720941 JFC720941 IVG720941 ILK720941 IBO720941 HRS720941 HHW720941 GYA720941 GOE720941 GEI720941 FUM720941 FKQ720941 FAU720941 EQY720941 EHC720941 DXG720941 DNK720941 DDO720941 CTS720941 CJW720941 CAA720941 BQE720941 BGI720941 AWM720941 AMQ720941 ACU720941 SY720941 JC720941 H720941 WVO655405 WLS655405 WBW655405 VSA655405 VIE655405 UYI655405 UOM655405 UEQ655405 TUU655405 TKY655405 TBC655405 SRG655405 SHK655405 RXO655405 RNS655405 RDW655405 QUA655405 QKE655405 QAI655405 PQM655405 PGQ655405 OWU655405 OMY655405 ODC655405 NTG655405 NJK655405 MZO655405 MPS655405 MFW655405 LWA655405 LME655405 LCI655405 KSM655405 KIQ655405 JYU655405 JOY655405 JFC655405 IVG655405 ILK655405 IBO655405 HRS655405 HHW655405 GYA655405 GOE655405 GEI655405 FUM655405 FKQ655405 FAU655405 EQY655405 EHC655405 DXG655405 DNK655405 DDO655405 CTS655405 CJW655405 CAA655405 BQE655405 BGI655405 AWM655405 AMQ655405 ACU655405 SY655405 JC655405 H655405 WVO589869 WLS589869 WBW589869 VSA589869 VIE589869 UYI589869 UOM589869 UEQ589869 TUU589869 TKY589869 TBC589869 SRG589869 SHK589869 RXO589869 RNS589869 RDW589869 QUA589869 QKE589869 QAI589869 PQM589869 PGQ589869 OWU589869 OMY589869 ODC589869 NTG589869 NJK589869 MZO589869 MPS589869 MFW589869 LWA589869 LME589869 LCI589869 KSM589869 KIQ589869 JYU589869 JOY589869 JFC589869 IVG589869 ILK589869 IBO589869 HRS589869 HHW589869 GYA589869 GOE589869 GEI589869 FUM589869 FKQ589869 FAU589869 EQY589869 EHC589869 DXG589869 DNK589869 DDO589869 CTS589869 CJW589869 CAA589869 BQE589869 BGI589869 AWM589869 AMQ589869 ACU589869 SY589869 JC589869 H589869 WVO524333 WLS524333 WBW524333 VSA524333 VIE524333 UYI524333 UOM524333 UEQ524333 TUU524333 TKY524333 TBC524333 SRG524333 SHK524333 RXO524333 RNS524333 RDW524333 QUA524333 QKE524333 QAI524333 PQM524333 PGQ524333 OWU524333 OMY524333 ODC524333 NTG524333 NJK524333 MZO524333 MPS524333 MFW524333 LWA524333 LME524333 LCI524333 KSM524333 KIQ524333 JYU524333 JOY524333 JFC524333 IVG524333 ILK524333 IBO524333 HRS524333 HHW524333 GYA524333 GOE524333 GEI524333 FUM524333 FKQ524333 FAU524333 EQY524333 EHC524333 DXG524333 DNK524333 DDO524333 CTS524333 CJW524333 CAA524333 BQE524333 BGI524333 AWM524333 AMQ524333 ACU524333 SY524333 JC524333 H524333 WVO458797 WLS458797 WBW458797 VSA458797 VIE458797 UYI458797 UOM458797 UEQ458797 TUU458797 TKY458797 TBC458797 SRG458797 SHK458797 RXO458797 RNS458797 RDW458797 QUA458797 QKE458797 QAI458797 PQM458797 PGQ458797 OWU458797 OMY458797 ODC458797 NTG458797 NJK458797 MZO458797 MPS458797 MFW458797 LWA458797 LME458797 LCI458797 KSM458797 KIQ458797 JYU458797 JOY458797 JFC458797 IVG458797 ILK458797 IBO458797 HRS458797 HHW458797 GYA458797 GOE458797 GEI458797 FUM458797 FKQ458797 FAU458797 EQY458797 EHC458797 DXG458797 DNK458797 DDO458797 CTS458797 CJW458797 CAA458797 BQE458797 BGI458797 AWM458797 AMQ458797 ACU458797 SY458797 JC458797 H458797 WVO393261 WLS393261 WBW393261 VSA393261 VIE393261 UYI393261 UOM393261 UEQ393261 TUU393261 TKY393261 TBC393261 SRG393261 SHK393261 RXO393261 RNS393261 RDW393261 QUA393261 QKE393261 QAI393261 PQM393261 PGQ393261 OWU393261 OMY393261 ODC393261 NTG393261 NJK393261 MZO393261 MPS393261 MFW393261 LWA393261 LME393261 LCI393261 KSM393261 KIQ393261 JYU393261 JOY393261 JFC393261 IVG393261 ILK393261 IBO393261 HRS393261 HHW393261 GYA393261 GOE393261 GEI393261 FUM393261 FKQ393261 FAU393261 EQY393261 EHC393261 DXG393261 DNK393261 DDO393261 CTS393261 CJW393261 CAA393261 BQE393261 BGI393261 AWM393261 AMQ393261 ACU393261 SY393261 JC393261 H393261 WVO327725 WLS327725 WBW327725 VSA327725 VIE327725 UYI327725 UOM327725 UEQ327725 TUU327725 TKY327725 TBC327725 SRG327725 SHK327725 RXO327725 RNS327725 RDW327725 QUA327725 QKE327725 QAI327725 PQM327725 PGQ327725 OWU327725 OMY327725 ODC327725 NTG327725 NJK327725 MZO327725 MPS327725 MFW327725 LWA327725 LME327725 LCI327725 KSM327725 KIQ327725 JYU327725 JOY327725 JFC327725 IVG327725 ILK327725 IBO327725 HRS327725 HHW327725 GYA327725 GOE327725 GEI327725 FUM327725 FKQ327725 FAU327725 EQY327725 EHC327725 DXG327725 DNK327725 DDO327725 CTS327725 CJW327725 CAA327725 BQE327725 BGI327725 AWM327725 AMQ327725 ACU327725 SY327725 JC327725 H327725 WVO262189 WLS262189 WBW262189 VSA262189 VIE262189 UYI262189 UOM262189 UEQ262189 TUU262189 TKY262189 TBC262189 SRG262189 SHK262189 RXO262189 RNS262189 RDW262189 QUA262189 QKE262189 QAI262189 PQM262189 PGQ262189 OWU262189 OMY262189 ODC262189 NTG262189 NJK262189 MZO262189 MPS262189 MFW262189 LWA262189 LME262189 LCI262189 KSM262189 KIQ262189 JYU262189 JOY262189 JFC262189 IVG262189 ILK262189 IBO262189 HRS262189 HHW262189 GYA262189 GOE262189 GEI262189 FUM262189 FKQ262189 FAU262189 EQY262189 EHC262189 DXG262189 DNK262189 DDO262189 CTS262189 CJW262189 CAA262189 BQE262189 BGI262189 AWM262189 AMQ262189 ACU262189 SY262189 JC262189 H262189 WVO196653 WLS196653 WBW196653 VSA196653 VIE196653 UYI196653 UOM196653 UEQ196653 TUU196653 TKY196653 TBC196653 SRG196653 SHK196653 RXO196653 RNS196653 RDW196653 QUA196653 QKE196653 QAI196653 PQM196653 PGQ196653 OWU196653 OMY196653 ODC196653 NTG196653 NJK196653 MZO196653 MPS196653 MFW196653 LWA196653 LME196653 LCI196653 KSM196653 KIQ196653 JYU196653 JOY196653 JFC196653 IVG196653 ILK196653 IBO196653 HRS196653 HHW196653 GYA196653 GOE196653 GEI196653 FUM196653 FKQ196653 FAU196653 EQY196653 EHC196653 DXG196653 DNK196653 DDO196653 CTS196653 CJW196653 CAA196653 BQE196653 BGI196653 AWM196653 AMQ196653 ACU196653 SY196653 JC196653 H196653 WVO131117 WLS131117 WBW131117 VSA131117 VIE131117 UYI131117 UOM131117 UEQ131117 TUU131117 TKY131117 TBC131117 SRG131117 SHK131117 RXO131117 RNS131117 RDW131117 QUA131117 QKE131117 QAI131117 PQM131117 PGQ131117 OWU131117 OMY131117 ODC131117 NTG131117 NJK131117 MZO131117 MPS131117 MFW131117 LWA131117 LME131117 LCI131117 KSM131117 KIQ131117 JYU131117 JOY131117 JFC131117 IVG131117 ILK131117 IBO131117 HRS131117 HHW131117 GYA131117 GOE131117 GEI131117 FUM131117 FKQ131117 FAU131117 EQY131117 EHC131117 DXG131117 DNK131117 DDO131117 CTS131117 CJW131117 CAA131117 BQE131117 BGI131117 AWM131117 AMQ131117 ACU131117 SY131117 JC131117 H131117 WVO65581 WLS65581 WBW65581 VSA65581 VIE65581 UYI65581 UOM65581 UEQ65581 TUU65581 TKY65581 TBC65581 SRG65581 SHK65581 RXO65581 RNS65581 RDW65581 QUA65581 QKE65581 QAI65581 PQM65581 PGQ65581 OWU65581 OMY65581 ODC65581 NTG65581 NJK65581 MZO65581 MPS65581 MFW65581 LWA65581 LME65581 LCI65581 KSM65581 KIQ65581 JYU65581 JOY65581 JFC65581 IVG65581 ILK65581 IBO65581 HRS65581 HHW65581 GYA65581 GOE65581 GEI65581 FUM65581 FKQ65581 FAU65581 EQY65581 EHC65581 DXG65581 DNK65581 DDO65581 CTS65581 CJW65581 CAA65581 BQE65581 BGI65581 AWM65581 AMQ65581 ACU65581 SY65581 JC65581 H65581 WBW983085 WVO983077 WLS983077 WBW983077 VSA983077 VIE983077 UYI983077 UOM983077 UEQ983077 TUU983077 TKY983077 TBC983077 SRG983077 SHK983077 RXO983077 RNS983077 RDW983077 QUA983077 QKE983077 QAI983077 PQM983077 PGQ983077 OWU983077 OMY983077 ODC983077 NTG983077 NJK983077 MZO983077 MPS983077 MFW983077 LWA983077 LME983077 LCI983077 KSM983077 KIQ983077 JYU983077 JOY983077 JFC983077 IVG983077 ILK983077 IBO983077 HRS983077 HHW983077 GYA983077 GOE983077 GEI983077 FUM983077 FKQ983077 FAU983077 EQY983077 EHC983077 DXG983077 DNK983077 DDO983077 CTS983077 CJW983077 CAA983077 BQE983077 BGI983077 AWM983077 AMQ983077 ACU983077 SY983077 JC983077 H983077 WVO917541 WLS917541 WBW917541 VSA917541 VIE917541 UYI917541 UOM917541 UEQ917541 TUU917541 TKY917541 TBC917541 SRG917541 SHK917541 RXO917541 RNS917541 RDW917541 QUA917541 QKE917541 QAI917541 PQM917541 PGQ917541 OWU917541 OMY917541 ODC917541 NTG917541 NJK917541 MZO917541 MPS917541 MFW917541 LWA917541 LME917541 LCI917541 KSM917541 KIQ917541 JYU917541 JOY917541 JFC917541 IVG917541 ILK917541 IBO917541 HRS917541 HHW917541 GYA917541 GOE917541 GEI917541 FUM917541 FKQ917541 FAU917541 EQY917541 EHC917541 DXG917541 DNK917541 DDO917541 CTS917541 CJW917541 CAA917541 BQE917541 BGI917541 AWM917541 AMQ917541 ACU917541 SY917541 JC917541 H917541 WVO852005 WLS852005 WBW852005 VSA852005 VIE852005 UYI852005 UOM852005 UEQ852005 TUU852005 TKY852005 TBC852005 SRG852005 SHK852005 RXO852005 RNS852005 RDW852005 QUA852005 QKE852005 QAI852005 PQM852005 PGQ852005 OWU852005 OMY852005 ODC852005 NTG852005 NJK852005 MZO852005 MPS852005 MFW852005 LWA852005 LME852005 LCI852005 KSM852005 KIQ852005 JYU852005 JOY852005 JFC852005 IVG852005 ILK852005 IBO852005 HRS852005 HHW852005 GYA852005 GOE852005 GEI852005 FUM852005 FKQ852005 FAU852005 EQY852005 EHC852005 DXG852005 DNK852005 DDO852005 CTS852005 CJW852005 CAA852005 BQE852005 BGI852005 AWM852005 AMQ852005 ACU852005 SY852005 JC852005 H852005 WVO786469 WLS786469 WBW786469 VSA786469 VIE786469 UYI786469 UOM786469 UEQ786469 TUU786469 TKY786469 TBC786469 SRG786469 SHK786469 RXO786469 RNS786469 RDW786469 QUA786469 QKE786469 QAI786469 PQM786469 PGQ786469 OWU786469 OMY786469 ODC786469 NTG786469 NJK786469 MZO786469 MPS786469 MFW786469 LWA786469 LME786469 LCI786469 KSM786469 KIQ786469 JYU786469 JOY786469 JFC786469 IVG786469 ILK786469 IBO786469 HRS786469 HHW786469 GYA786469 GOE786469 GEI786469 FUM786469 FKQ786469 FAU786469 EQY786469 EHC786469 DXG786469 DNK786469 DDO786469 CTS786469 CJW786469 CAA786469 BQE786469 BGI786469 AWM786469 AMQ786469 ACU786469 SY786469 JC786469 H786469 WVO720933 WLS720933 WBW720933 VSA720933 VIE720933 UYI720933 UOM720933 UEQ720933 TUU720933 TKY720933 TBC720933 SRG720933 SHK720933 RXO720933 RNS720933 RDW720933 QUA720933 QKE720933 QAI720933 PQM720933 PGQ720933 OWU720933 OMY720933 ODC720933 NTG720933 NJK720933 MZO720933 MPS720933 MFW720933 LWA720933 LME720933 LCI720933 KSM720933 KIQ720933 JYU720933 JOY720933 JFC720933 IVG720933 ILK720933 IBO720933 HRS720933 HHW720933 GYA720933 GOE720933 GEI720933 FUM720933 FKQ720933 FAU720933 EQY720933 EHC720933 DXG720933 DNK720933 DDO720933 CTS720933 CJW720933 CAA720933 BQE720933 BGI720933 AWM720933 AMQ720933 ACU720933 SY720933 JC720933 H720933 WVO655397 WLS655397 WBW655397 VSA655397 VIE655397 UYI655397 UOM655397 UEQ655397 TUU655397 TKY655397 TBC655397 SRG655397 SHK655397 RXO655397 RNS655397 RDW655397 QUA655397 QKE655397 QAI655397 PQM655397 PGQ655397 OWU655397 OMY655397 ODC655397 NTG655397 NJK655397 MZO655397 MPS655397 MFW655397 LWA655397 LME655397 LCI655397 KSM655397 KIQ655397 JYU655397 JOY655397 JFC655397 IVG655397 ILK655397 IBO655397 HRS655397 HHW655397 GYA655397 GOE655397 GEI655397 FUM655397 FKQ655397 FAU655397 EQY655397 EHC655397 DXG655397 DNK655397 DDO655397 CTS655397 CJW655397 CAA655397 BQE655397 BGI655397 AWM655397 AMQ655397 ACU655397 SY655397 JC655397 H655397 WVO589861 WLS589861 WBW589861 VSA589861 VIE589861 UYI589861 UOM589861 UEQ589861 TUU589861 TKY589861 TBC589861 SRG589861 SHK589861 RXO589861 RNS589861 RDW589861 QUA589861 QKE589861 QAI589861 PQM589861 PGQ589861 OWU589861 OMY589861 ODC589861 NTG589861 NJK589861 MZO589861 MPS589861 MFW589861 LWA589861 LME589861 LCI589861 KSM589861 KIQ589861 JYU589861 JOY589861 JFC589861 IVG589861 ILK589861 IBO589861 HRS589861 HHW589861 GYA589861 GOE589861 GEI589861 FUM589861 FKQ589861 FAU589861 EQY589861 EHC589861 DXG589861 DNK589861 DDO589861 CTS589861 CJW589861 CAA589861 BQE589861 BGI589861 AWM589861 AMQ589861 ACU589861 SY589861 JC589861 H589861 WVO524325 WLS524325 WBW524325 VSA524325 VIE524325 UYI524325 UOM524325 UEQ524325 TUU524325 TKY524325 TBC524325 SRG524325 SHK524325 RXO524325 RNS524325 RDW524325 QUA524325 QKE524325 QAI524325 PQM524325 PGQ524325 OWU524325 OMY524325 ODC524325 NTG524325 NJK524325 MZO524325 MPS524325 MFW524325 LWA524325 LME524325 LCI524325 KSM524325 KIQ524325 JYU524325 JOY524325 JFC524325 IVG524325 ILK524325 IBO524325 HRS524325 HHW524325 GYA524325 GOE524325 GEI524325 FUM524325 FKQ524325 FAU524325 EQY524325 EHC524325 DXG524325 DNK524325 DDO524325 CTS524325 CJW524325 CAA524325 BQE524325 BGI524325 AWM524325 AMQ524325 ACU524325 SY524325 JC524325 H524325 WVO458789 WLS458789 WBW458789 VSA458789 VIE458789 UYI458789 UOM458789 UEQ458789 TUU458789 TKY458789 TBC458789 SRG458789 SHK458789 RXO458789 RNS458789 RDW458789 QUA458789 QKE458789 QAI458789 PQM458789 PGQ458789 OWU458789 OMY458789 ODC458789 NTG458789 NJK458789 MZO458789 MPS458789 MFW458789 LWA458789 LME458789 LCI458789 KSM458789 KIQ458789 JYU458789 JOY458789 JFC458789 IVG458789 ILK458789 IBO458789 HRS458789 HHW458789 GYA458789 GOE458789 GEI458789 FUM458789 FKQ458789 FAU458789 EQY458789 EHC458789 DXG458789 DNK458789 DDO458789 CTS458789 CJW458789 CAA458789 BQE458789 BGI458789 AWM458789 AMQ458789 ACU458789 SY458789 JC458789 H458789 WVO393253 WLS393253 WBW393253 VSA393253 VIE393253 UYI393253 UOM393253 UEQ393253 TUU393253 TKY393253 TBC393253 SRG393253 SHK393253 RXO393253 RNS393253 RDW393253 QUA393253 QKE393253 QAI393253 PQM393253 PGQ393253 OWU393253 OMY393253 ODC393253 NTG393253 NJK393253 MZO393253 MPS393253 MFW393253 LWA393253 LME393253 LCI393253 KSM393253 KIQ393253 JYU393253 JOY393253 JFC393253 IVG393253 ILK393253 IBO393253 HRS393253 HHW393253 GYA393253 GOE393253 GEI393253 FUM393253 FKQ393253 FAU393253 EQY393253 EHC393253 DXG393253 DNK393253 DDO393253 CTS393253 CJW393253 CAA393253 BQE393253 BGI393253 AWM393253 AMQ393253 ACU393253 SY393253 JC393253 H393253 WVO327717 WLS327717 WBW327717 VSA327717 VIE327717 UYI327717 UOM327717 UEQ327717 TUU327717 TKY327717 TBC327717 SRG327717 SHK327717 RXO327717 RNS327717 RDW327717 QUA327717 QKE327717 QAI327717 PQM327717 PGQ327717 OWU327717 OMY327717 ODC327717 NTG327717 NJK327717 MZO327717 MPS327717 MFW327717 LWA327717 LME327717 LCI327717 KSM327717 KIQ327717 JYU327717 JOY327717 JFC327717 IVG327717 ILK327717 IBO327717 HRS327717 HHW327717 GYA327717 GOE327717 GEI327717 FUM327717 FKQ327717 FAU327717 EQY327717 EHC327717 DXG327717 DNK327717 DDO327717 CTS327717 CJW327717 CAA327717 BQE327717 BGI327717 AWM327717 AMQ327717 ACU327717 SY327717 JC327717 H327717 WVO262181 WLS262181 WBW262181 VSA262181 VIE262181 UYI262181 UOM262181 UEQ262181 TUU262181 TKY262181 TBC262181 SRG262181 SHK262181 RXO262181 RNS262181 RDW262181 QUA262181 QKE262181 QAI262181 PQM262181 PGQ262181 OWU262181 OMY262181 ODC262181 NTG262181 NJK262181 MZO262181 MPS262181 MFW262181 LWA262181 LME262181 LCI262181 KSM262181 KIQ262181 JYU262181 JOY262181 JFC262181 IVG262181 ILK262181 IBO262181 HRS262181 HHW262181 GYA262181 GOE262181 GEI262181 FUM262181 FKQ262181 FAU262181 EQY262181 EHC262181 DXG262181 DNK262181 DDO262181 CTS262181 CJW262181 CAA262181 BQE262181 BGI262181 AWM262181 AMQ262181 ACU262181 SY262181 JC262181 H262181 WVO196645 WLS196645 WBW196645 VSA196645 VIE196645 UYI196645 UOM196645 UEQ196645 TUU196645 TKY196645 TBC196645 SRG196645 SHK196645 RXO196645 RNS196645 RDW196645 QUA196645 QKE196645 QAI196645 PQM196645 PGQ196645 OWU196645 OMY196645 ODC196645 NTG196645 NJK196645 MZO196645 MPS196645 MFW196645 LWA196645 LME196645 LCI196645 KSM196645 KIQ196645 JYU196645 JOY196645 JFC196645 IVG196645 ILK196645 IBO196645 HRS196645 HHW196645 GYA196645 GOE196645 GEI196645 FUM196645 FKQ196645 FAU196645 EQY196645 EHC196645 DXG196645 DNK196645 DDO196645 CTS196645 CJW196645 CAA196645 BQE196645 BGI196645 AWM196645 AMQ196645 ACU196645 SY196645 JC196645 H196645 WVO131109 WLS131109 WBW131109 VSA131109 VIE131109 UYI131109 UOM131109 UEQ131109 TUU131109 TKY131109 TBC131109 SRG131109 SHK131109 RXO131109 RNS131109 RDW131109 QUA131109 QKE131109 QAI131109 PQM131109 PGQ131109 OWU131109 OMY131109 ODC131109 NTG131109 NJK131109 MZO131109 MPS131109 MFW131109 LWA131109 LME131109 LCI131109 KSM131109 KIQ131109 JYU131109 JOY131109 JFC131109 IVG131109 ILK131109 IBO131109 HRS131109 HHW131109 GYA131109 GOE131109 GEI131109 FUM131109 FKQ131109 FAU131109 EQY131109 EHC131109 DXG131109 DNK131109 DDO131109 CTS131109 CJW131109 CAA131109 BQE131109 BGI131109 AWM131109 AMQ131109 ACU131109 SY131109 JC131109 H131109 WVO65573 WLS65573 WBW65573 VSA65573 VIE65573 UYI65573 UOM65573 UEQ65573 TUU65573 TKY65573 TBC65573 SRG65573 SHK65573 RXO65573 RNS65573 RDW65573 QUA65573 QKE65573 QAI65573 PQM65573 PGQ65573 OWU65573 OMY65573 ODC65573 NTG65573 NJK65573 MZO65573 MPS65573 MFW65573 LWA65573 LME65573 LCI65573 KSM65573 KIQ65573 JYU65573 JOY65573 JFC65573 IVG65573 ILK65573 IBO65573 HRS65573 HHW65573 GYA65573 GOE65573 GEI65573 FUM65573 FKQ65573 FAU65573 EQY65573 EHC65573 DXG65573 DNK65573 DDO65573 CTS65573 CJW65573 CAA65573 BQE65573 BGI65573 AWM65573 AMQ65573 ACU65573 SY65573 JC65573 H65573 WVP33 WLT33 WBX33 VSB33 VIF33 UYJ33 UON33 UER33 TUV33 TKZ33 TBD33 SRH33 SHL33 RXP33 RNT33 RDX33 QUB33 QKF33 QAJ33 PQN33 PGR33 OWV33 OMZ33 ODD33 NTH33 NJL33 MZP33 MPT33 MFX33 LWB33 LMF33 LCJ33 KSN33 KIR33 JYV33 JOZ33 JFD33 IVH33 ILL33 IBP33 HRT33 HHX33 GYB33 GOF33 GEJ33 FUN33 FKR33 FAV33 EQZ33 EHD33 DXH33 DNL33 DDP33 CTT33 CJX33 CAB33 BQF33 BGJ33 AWN33 AMR33 ACV33 SZ33 JD33 WLS983085 WVO983081 WLS983081 WBW983081 VSA983081 VIE983081 UYI983081 UOM983081 UEQ983081 TUU983081 TKY983081 TBC983081 SRG983081 SHK983081 RXO983081 RNS983081 RDW983081 QUA983081 QKE983081 QAI983081 PQM983081 PGQ983081 OWU983081 OMY983081 ODC983081 NTG983081 NJK983081 MZO983081 MPS983081 MFW983081 LWA983081 LME983081 LCI983081 KSM983081 KIQ983081 JYU983081 JOY983081 JFC983081 IVG983081 ILK983081 IBO983081 HRS983081 HHW983081 GYA983081 GOE983081 GEI983081 FUM983081 FKQ983081 FAU983081 EQY983081 EHC983081 DXG983081 DNK983081 DDO983081 CTS983081 CJW983081 CAA983081 BQE983081 BGI983081 AWM983081 AMQ983081 ACU983081 SY983081 JC983081 H983081 WVO917545 WLS917545 WBW917545 VSA917545 VIE917545 UYI917545 UOM917545 UEQ917545 TUU917545 TKY917545 TBC917545 SRG917545 SHK917545 RXO917545 RNS917545 RDW917545 QUA917545 QKE917545 QAI917545 PQM917545 PGQ917545 OWU917545 OMY917545 ODC917545 NTG917545 NJK917545 MZO917545 MPS917545 MFW917545 LWA917545 LME917545 LCI917545 KSM917545 KIQ917545 JYU917545 JOY917545 JFC917545 IVG917545 ILK917545 IBO917545 HRS917545 HHW917545 GYA917545 GOE917545 GEI917545 FUM917545 FKQ917545 FAU917545 EQY917545 EHC917545 DXG917545 DNK917545 DDO917545 CTS917545 CJW917545 CAA917545 BQE917545 BGI917545 AWM917545 AMQ917545 ACU917545 SY917545 JC917545 H917545 WVO852009 WLS852009 WBW852009 VSA852009 VIE852009 UYI852009 UOM852009 UEQ852009 TUU852009 TKY852009 TBC852009 SRG852009 SHK852009 RXO852009 RNS852009 RDW852009 QUA852009 QKE852009 QAI852009 PQM852009 PGQ852009 OWU852009 OMY852009 ODC852009 NTG852009 NJK852009 MZO852009 MPS852009 MFW852009 LWA852009 LME852009 LCI852009 KSM852009 KIQ852009 JYU852009 JOY852009 JFC852009 IVG852009 ILK852009 IBO852009 HRS852009 HHW852009 GYA852009 GOE852009 GEI852009 FUM852009 FKQ852009 FAU852009 EQY852009 EHC852009 DXG852009 DNK852009 DDO852009 CTS852009 CJW852009 CAA852009 BQE852009 BGI852009 AWM852009 AMQ852009 ACU852009 SY852009 JC852009 H852009 WVO786473 WLS786473 WBW786473 VSA786473 VIE786473 UYI786473 UOM786473 UEQ786473 TUU786473 TKY786473 TBC786473 SRG786473 SHK786473 RXO786473 RNS786473 RDW786473 QUA786473 QKE786473 QAI786473 PQM786473 PGQ786473 OWU786473 OMY786473 ODC786473 NTG786473 NJK786473 MZO786473 MPS786473 MFW786473 LWA786473 LME786473 LCI786473 KSM786473 KIQ786473 JYU786473 JOY786473 JFC786473 IVG786473 ILK786473 IBO786473 HRS786473 HHW786473 GYA786473 GOE786473 GEI786473 FUM786473 FKQ786473 FAU786473 EQY786473 EHC786473 DXG786473 DNK786473 DDO786473 CTS786473 CJW786473 CAA786473 BQE786473 BGI786473 AWM786473 AMQ786473 ACU786473 SY786473 JC786473 H786473 WVO720937 WLS720937 WBW720937 VSA720937 VIE720937 UYI720937 UOM720937 UEQ720937 TUU720937 TKY720937 TBC720937 SRG720937 SHK720937 RXO720937 RNS720937 RDW720937 QUA720937 QKE720937 QAI720937 PQM720937 PGQ720937 OWU720937 OMY720937 ODC720937 NTG720937 NJK720937 MZO720937 MPS720937 MFW720937 LWA720937 LME720937 LCI720937 KSM720937 KIQ720937 JYU720937 JOY720937 JFC720937 IVG720937 ILK720937 IBO720937 HRS720937 HHW720937 GYA720937 GOE720937 GEI720937 FUM720937 FKQ720937 FAU720937 EQY720937 EHC720937 DXG720937 DNK720937 DDO720937 CTS720937 CJW720937 CAA720937 BQE720937 BGI720937 AWM720937 AMQ720937 ACU720937 SY720937 JC720937 H720937 WVO655401 WLS655401 WBW655401 VSA655401 VIE655401 UYI655401 UOM655401 UEQ655401 TUU655401 TKY655401 TBC655401 SRG655401 SHK655401 RXO655401 RNS655401 RDW655401 QUA655401 QKE655401 QAI655401 PQM655401 PGQ655401 OWU655401 OMY655401 ODC655401 NTG655401 NJK655401 MZO655401 MPS655401 MFW655401 LWA655401 LME655401 LCI655401 KSM655401 KIQ655401 JYU655401 JOY655401 JFC655401 IVG655401 ILK655401 IBO655401 HRS655401 HHW655401 GYA655401 GOE655401 GEI655401 FUM655401 FKQ655401 FAU655401 EQY655401 EHC655401 DXG655401 DNK655401 DDO655401 CTS655401 CJW655401 CAA655401 BQE655401 BGI655401 AWM655401 AMQ655401 ACU655401 SY655401 JC655401 H655401 WVO589865 WLS589865 WBW589865 VSA589865 VIE589865 UYI589865 UOM589865 UEQ589865 TUU589865 TKY589865 TBC589865 SRG589865 SHK589865 RXO589865 RNS589865 RDW589865 QUA589865 QKE589865 QAI589865 PQM589865 PGQ589865 OWU589865 OMY589865 ODC589865 NTG589865 NJK589865 MZO589865 MPS589865 MFW589865 LWA589865 LME589865 LCI589865 KSM589865 KIQ589865 JYU589865 JOY589865 JFC589865 IVG589865 ILK589865 IBO589865 HRS589865 HHW589865 GYA589865 GOE589865 GEI589865 FUM589865 FKQ589865 FAU589865 EQY589865 EHC589865 DXG589865 DNK589865 DDO589865 CTS589865 CJW589865 CAA589865 BQE589865 BGI589865 AWM589865 AMQ589865 ACU589865 SY589865 JC589865 H589865 WVO524329 WLS524329 WBW524329 VSA524329 VIE524329 UYI524329 UOM524329 UEQ524329 TUU524329 TKY524329 TBC524329 SRG524329 SHK524329 RXO524329 RNS524329 RDW524329 QUA524329 QKE524329 QAI524329 PQM524329 PGQ524329 OWU524329 OMY524329 ODC524329 NTG524329 NJK524329 MZO524329 MPS524329 MFW524329 LWA524329 LME524329 LCI524329 KSM524329 KIQ524329 JYU524329 JOY524329 JFC524329 IVG524329 ILK524329 IBO524329 HRS524329 HHW524329 GYA524329 GOE524329 GEI524329 FUM524329 FKQ524329 FAU524329 EQY524329 EHC524329 DXG524329 DNK524329 DDO524329 CTS524329 CJW524329 CAA524329 BQE524329 BGI524329 AWM524329 AMQ524329 ACU524329 SY524329 JC524329 H524329 WVO458793 WLS458793 WBW458793 VSA458793 VIE458793 UYI458793 UOM458793 UEQ458793 TUU458793 TKY458793 TBC458793 SRG458793 SHK458793 RXO458793 RNS458793 RDW458793 QUA458793 QKE458793 QAI458793 PQM458793 PGQ458793 OWU458793 OMY458793 ODC458793 NTG458793 NJK458793 MZO458793 MPS458793 MFW458793 LWA458793 LME458793 LCI458793 KSM458793 KIQ458793 JYU458793 JOY458793 JFC458793 IVG458793 ILK458793 IBO458793 HRS458793 HHW458793 GYA458793 GOE458793 GEI458793 FUM458793 FKQ458793 FAU458793 EQY458793 EHC458793 DXG458793 DNK458793 DDO458793 CTS458793 CJW458793 CAA458793 BQE458793 BGI458793 AWM458793 AMQ458793 ACU458793 SY458793 JC458793 H458793 WVO393257 WLS393257 WBW393257 VSA393257 VIE393257 UYI393257 UOM393257 UEQ393257 TUU393257 TKY393257 TBC393257 SRG393257 SHK393257 RXO393257 RNS393257 RDW393257 QUA393257 QKE393257 QAI393257 PQM393257 PGQ393257 OWU393257 OMY393257 ODC393257 NTG393257 NJK393257 MZO393257 MPS393257 MFW393257 LWA393257 LME393257 LCI393257 KSM393257 KIQ393257 JYU393257 JOY393257 JFC393257 IVG393257 ILK393257 IBO393257 HRS393257 HHW393257 GYA393257 GOE393257 GEI393257 FUM393257 FKQ393257 FAU393257 EQY393257 EHC393257 DXG393257 DNK393257 DDO393257 CTS393257 CJW393257 CAA393257 BQE393257 BGI393257 AWM393257 AMQ393257 ACU393257 SY393257 JC393257 H393257 WVO327721 WLS327721 WBW327721 VSA327721 VIE327721 UYI327721 UOM327721 UEQ327721 TUU327721 TKY327721 TBC327721 SRG327721 SHK327721 RXO327721 RNS327721 RDW327721 QUA327721 QKE327721 QAI327721 PQM327721 PGQ327721 OWU327721 OMY327721 ODC327721 NTG327721 NJK327721 MZO327721 MPS327721 MFW327721 LWA327721 LME327721 LCI327721 KSM327721 KIQ327721 JYU327721 JOY327721 JFC327721 IVG327721 ILK327721 IBO327721 HRS327721 HHW327721 GYA327721 GOE327721 GEI327721 FUM327721 FKQ327721 FAU327721 EQY327721 EHC327721 DXG327721 DNK327721 DDO327721 CTS327721 CJW327721 CAA327721 BQE327721 BGI327721 AWM327721 AMQ327721 ACU327721 SY327721 JC327721 H327721 WVO262185 WLS262185 WBW262185 VSA262185 VIE262185 UYI262185 UOM262185 UEQ262185 TUU262185 TKY262185 TBC262185 SRG262185 SHK262185 RXO262185 RNS262185 RDW262185 QUA262185 QKE262185 QAI262185 PQM262185 PGQ262185 OWU262185 OMY262185 ODC262185 NTG262185 NJK262185 MZO262185 MPS262185 MFW262185 LWA262185 LME262185 LCI262185 KSM262185 KIQ262185 JYU262185 JOY262185 JFC262185 IVG262185 ILK262185 IBO262185 HRS262185 HHW262185 GYA262185 GOE262185 GEI262185 FUM262185 FKQ262185 FAU262185 EQY262185 EHC262185 DXG262185 DNK262185 DDO262185 CTS262185 CJW262185 CAA262185 BQE262185 BGI262185 AWM262185 AMQ262185 ACU262185 SY262185 JC262185 H262185 WVO196649 WLS196649 WBW196649 VSA196649 VIE196649 UYI196649 UOM196649 UEQ196649 TUU196649 TKY196649 TBC196649 SRG196649 SHK196649 RXO196649 RNS196649 RDW196649 QUA196649 QKE196649 QAI196649 PQM196649 PGQ196649 OWU196649 OMY196649 ODC196649 NTG196649 NJK196649 MZO196649 MPS196649 MFW196649 LWA196649 LME196649 LCI196649 KSM196649 KIQ196649 JYU196649 JOY196649 JFC196649 IVG196649 ILK196649 IBO196649 HRS196649 HHW196649 GYA196649 GOE196649 GEI196649 FUM196649 FKQ196649 FAU196649 EQY196649 EHC196649 DXG196649 DNK196649 DDO196649 CTS196649 CJW196649 CAA196649 BQE196649 BGI196649 AWM196649 AMQ196649 ACU196649 SY196649 JC196649 H196649 WVO131113 WLS131113 WBW131113 VSA131113 VIE131113 UYI131113 UOM131113 UEQ131113 TUU131113 TKY131113 TBC131113 SRG131113 SHK131113 RXO131113 RNS131113 RDW131113 QUA131113 QKE131113 QAI131113 PQM131113 PGQ131113 OWU131113 OMY131113 ODC131113 NTG131113 NJK131113 MZO131113 MPS131113 MFW131113 LWA131113 LME131113 LCI131113 KSM131113 KIQ131113 JYU131113 JOY131113 JFC131113 IVG131113 ILK131113 IBO131113 HRS131113 HHW131113 GYA131113 GOE131113 GEI131113 FUM131113 FKQ131113 FAU131113 EQY131113 EHC131113 DXG131113 DNK131113 DDO131113 CTS131113 CJW131113 CAA131113 BQE131113 BGI131113 AWM131113 AMQ131113 ACU131113 SY131113 JC131113 H131113 WVO65577 WLS65577 WBW65577 VSA65577 VIE65577 UYI65577 UOM65577 UEQ65577 TUU65577 TKY65577 TBC65577 SRG65577 SHK65577 RXO65577 RNS65577 RDW65577 QUA65577 QKE65577 QAI65577 PQM65577 PGQ65577 OWU65577 OMY65577 ODC65577 NTG65577 NJK65577 MZO65577 MPS65577 MFW65577 LWA65577 LME65577 LCI65577 KSM65577 KIQ65577 JYU65577 JOY65577 JFC65577 IVG65577 ILK65577 IBO65577 HRS65577 HHW65577 GYA65577 GOE65577 GEI65577 FUM65577 FKQ65577 FAU65577 EQY65577 EHC65577 DXG65577 DNK65577 DDO65577 CTS65577 CJW65577 CAA65577 BQE65577 BGI65577 AWM65577 AMQ65577 ACU65577 SY65577 JC65577 H65577 WVP43 WLT43 WBX43 VSB43 VIF43 UYJ43 UON43 UER43 TUV43 TKZ43 TBD43 SRH43 SHL43 RXP43 RNT43 RDX43 QUB43 QKF43 QAJ43 PQN43 PGR43 OWV43 OMZ43 ODD43 NTH43 NJL43 MZP43 MPT43 MFX43 LWB43 LMF43 LCJ43 KSN43 KIR43 JYV43 JOZ43 JFD43 IVH43 ILL43 IBP43 HRT43 HHX43 GYB43 GOF43 GEJ43 FUN43 FKR43 FAV43 EQZ43 EHD43 DXH43 DNL43 DDP43 CTT43 CJX43 CAB43 BQF43 BGJ43 AWN43 AMR43 ACV43 SZ43 JD43">
      <formula1>$J$70:$J$75</formula1>
    </dataValidation>
    <dataValidation type="list" allowBlank="1" showInputMessage="1" showErrorMessage="1" sqref="WVP983085:WVS983085 WVQ38:WVT38 WLU38:WLX38 WBY38:WCB38 VSC38:VSF38 VIG38:VIJ38 UYK38:UYN38 UOO38:UOR38 UES38:UEV38 TUW38:TUZ38 TLA38:TLD38 TBE38:TBH38 SRI38:SRL38 SHM38:SHP38 RXQ38:RXT38 RNU38:RNX38 RDY38:REB38 QUC38:QUF38 QKG38:QKJ38 QAK38:QAN38 PQO38:PQR38 PGS38:PGV38 OWW38:OWZ38 ONA38:OND38 ODE38:ODH38 NTI38:NTL38 NJM38:NJP38 MZQ38:MZT38 MPU38:MPX38 MFY38:MGB38 LWC38:LWF38 LMG38:LMJ38 LCK38:LCN38 KSO38:KSR38 KIS38:KIV38 JYW38:JYZ38 JPA38:JPD38 JFE38:JFH38 IVI38:IVL38 ILM38:ILP38 IBQ38:IBT38 HRU38:HRX38 HHY38:HIB38 GYC38:GYF38 GOG38:GOJ38 GEK38:GEN38 FUO38:FUR38 FKS38:FKV38 FAW38:FAZ38 ERA38:ERD38 EHE38:EHH38 DXI38:DXL38 DNM38:DNP38 DDQ38:DDT38 CTU38:CTX38 CJY38:CKB38 CAC38:CAF38 BQG38:BQJ38 BGK38:BGN38 AWO38:AWR38 AMS38:AMV38 ACW38:ACZ38 TA38:TD38 JE38:JH38 VSB983085:VSE983085 VIF983085:VII983085 UYJ983085:UYM983085 UON983085:UOQ983085 UER983085:UEU983085 TUV983085:TUY983085 TKZ983085:TLC983085 TBD983085:TBG983085 SRH983085:SRK983085 SHL983085:SHO983085 RXP983085:RXS983085 RNT983085:RNW983085 RDX983085:REA983085 QUB983085:QUE983085 QKF983085:QKI983085 QAJ983085:QAM983085 PQN983085:PQQ983085 PGR983085:PGU983085 OWV983085:OWY983085 OMZ983085:ONC983085 ODD983085:ODG983085 NTH983085:NTK983085 NJL983085:NJO983085 MZP983085:MZS983085 MPT983085:MPW983085 MFX983085:MGA983085 LWB983085:LWE983085 LMF983085:LMI983085 LCJ983085:LCM983085 KSN983085:KSQ983085 KIR983085:KIU983085 JYV983085:JYY983085 JOZ983085:JPC983085 JFD983085:JFG983085 IVH983085:IVK983085 ILL983085:ILO983085 IBP983085:IBS983085 HRT983085:HRW983085 HHX983085:HIA983085 GYB983085:GYE983085 GOF983085:GOI983085 GEJ983085:GEM983085 FUN983085:FUQ983085 FKR983085:FKU983085 FAV983085:FAY983085 EQZ983085:ERC983085 EHD983085:EHG983085 DXH983085:DXK983085 DNL983085:DNO983085 DDP983085:DDS983085 CTT983085:CTW983085 CJX983085:CKA983085 CAB983085:CAE983085 BQF983085:BQI983085 BGJ983085:BGM983085 AWN983085:AWQ983085 AMR983085:AMU983085 ACV983085:ACY983085 SZ983085:TC983085 JD983085:JG983085 I983085:L983085 WVP917549:WVS917549 WLT917549:WLW917549 WBX917549:WCA917549 VSB917549:VSE917549 VIF917549:VII917549 UYJ917549:UYM917549 UON917549:UOQ917549 UER917549:UEU917549 TUV917549:TUY917549 TKZ917549:TLC917549 TBD917549:TBG917549 SRH917549:SRK917549 SHL917549:SHO917549 RXP917549:RXS917549 RNT917549:RNW917549 RDX917549:REA917549 QUB917549:QUE917549 QKF917549:QKI917549 QAJ917549:QAM917549 PQN917549:PQQ917549 PGR917549:PGU917549 OWV917549:OWY917549 OMZ917549:ONC917549 ODD917549:ODG917549 NTH917549:NTK917549 NJL917549:NJO917549 MZP917549:MZS917549 MPT917549:MPW917549 MFX917549:MGA917549 LWB917549:LWE917549 LMF917549:LMI917549 LCJ917549:LCM917549 KSN917549:KSQ917549 KIR917549:KIU917549 JYV917549:JYY917549 JOZ917549:JPC917549 JFD917549:JFG917549 IVH917549:IVK917549 ILL917549:ILO917549 IBP917549:IBS917549 HRT917549:HRW917549 HHX917549:HIA917549 GYB917549:GYE917549 GOF917549:GOI917549 GEJ917549:GEM917549 FUN917549:FUQ917549 FKR917549:FKU917549 FAV917549:FAY917549 EQZ917549:ERC917549 EHD917549:EHG917549 DXH917549:DXK917549 DNL917549:DNO917549 DDP917549:DDS917549 CTT917549:CTW917549 CJX917549:CKA917549 CAB917549:CAE917549 BQF917549:BQI917549 BGJ917549:BGM917549 AWN917549:AWQ917549 AMR917549:AMU917549 ACV917549:ACY917549 SZ917549:TC917549 JD917549:JG917549 I917549:L917549 WVP852013:WVS852013 WLT852013:WLW852013 WBX852013:WCA852013 VSB852013:VSE852013 VIF852013:VII852013 UYJ852013:UYM852013 UON852013:UOQ852013 UER852013:UEU852013 TUV852013:TUY852013 TKZ852013:TLC852013 TBD852013:TBG852013 SRH852013:SRK852013 SHL852013:SHO852013 RXP852013:RXS852013 RNT852013:RNW852013 RDX852013:REA852013 QUB852013:QUE852013 QKF852013:QKI852013 QAJ852013:QAM852013 PQN852013:PQQ852013 PGR852013:PGU852013 OWV852013:OWY852013 OMZ852013:ONC852013 ODD852013:ODG852013 NTH852013:NTK852013 NJL852013:NJO852013 MZP852013:MZS852013 MPT852013:MPW852013 MFX852013:MGA852013 LWB852013:LWE852013 LMF852013:LMI852013 LCJ852013:LCM852013 KSN852013:KSQ852013 KIR852013:KIU852013 JYV852013:JYY852013 JOZ852013:JPC852013 JFD852013:JFG852013 IVH852013:IVK852013 ILL852013:ILO852013 IBP852013:IBS852013 HRT852013:HRW852013 HHX852013:HIA852013 GYB852013:GYE852013 GOF852013:GOI852013 GEJ852013:GEM852013 FUN852013:FUQ852013 FKR852013:FKU852013 FAV852013:FAY852013 EQZ852013:ERC852013 EHD852013:EHG852013 DXH852013:DXK852013 DNL852013:DNO852013 DDP852013:DDS852013 CTT852013:CTW852013 CJX852013:CKA852013 CAB852013:CAE852013 BQF852013:BQI852013 BGJ852013:BGM852013 AWN852013:AWQ852013 AMR852013:AMU852013 ACV852013:ACY852013 SZ852013:TC852013 JD852013:JG852013 I852013:L852013 WVP786477:WVS786477 WLT786477:WLW786477 WBX786477:WCA786477 VSB786477:VSE786477 VIF786477:VII786477 UYJ786477:UYM786477 UON786477:UOQ786477 UER786477:UEU786477 TUV786477:TUY786477 TKZ786477:TLC786477 TBD786477:TBG786477 SRH786477:SRK786477 SHL786477:SHO786477 RXP786477:RXS786477 RNT786477:RNW786477 RDX786477:REA786477 QUB786477:QUE786477 QKF786477:QKI786477 QAJ786477:QAM786477 PQN786477:PQQ786477 PGR786477:PGU786477 OWV786477:OWY786477 OMZ786477:ONC786477 ODD786477:ODG786477 NTH786477:NTK786477 NJL786477:NJO786477 MZP786477:MZS786477 MPT786477:MPW786477 MFX786477:MGA786477 LWB786477:LWE786477 LMF786477:LMI786477 LCJ786477:LCM786477 KSN786477:KSQ786477 KIR786477:KIU786477 JYV786477:JYY786477 JOZ786477:JPC786477 JFD786477:JFG786477 IVH786477:IVK786477 ILL786477:ILO786477 IBP786477:IBS786477 HRT786477:HRW786477 HHX786477:HIA786477 GYB786477:GYE786477 GOF786477:GOI786477 GEJ786477:GEM786477 FUN786477:FUQ786477 FKR786477:FKU786477 FAV786477:FAY786477 EQZ786477:ERC786477 EHD786477:EHG786477 DXH786477:DXK786477 DNL786477:DNO786477 DDP786477:DDS786477 CTT786477:CTW786477 CJX786477:CKA786477 CAB786477:CAE786477 BQF786477:BQI786477 BGJ786477:BGM786477 AWN786477:AWQ786477 AMR786477:AMU786477 ACV786477:ACY786477 SZ786477:TC786477 JD786477:JG786477 I786477:L786477 WVP720941:WVS720941 WLT720941:WLW720941 WBX720941:WCA720941 VSB720941:VSE720941 VIF720941:VII720941 UYJ720941:UYM720941 UON720941:UOQ720941 UER720941:UEU720941 TUV720941:TUY720941 TKZ720941:TLC720941 TBD720941:TBG720941 SRH720941:SRK720941 SHL720941:SHO720941 RXP720941:RXS720941 RNT720941:RNW720941 RDX720941:REA720941 QUB720941:QUE720941 QKF720941:QKI720941 QAJ720941:QAM720941 PQN720941:PQQ720941 PGR720941:PGU720941 OWV720941:OWY720941 OMZ720941:ONC720941 ODD720941:ODG720941 NTH720941:NTK720941 NJL720941:NJO720941 MZP720941:MZS720941 MPT720941:MPW720941 MFX720941:MGA720941 LWB720941:LWE720941 LMF720941:LMI720941 LCJ720941:LCM720941 KSN720941:KSQ720941 KIR720941:KIU720941 JYV720941:JYY720941 JOZ720941:JPC720941 JFD720941:JFG720941 IVH720941:IVK720941 ILL720941:ILO720941 IBP720941:IBS720941 HRT720941:HRW720941 HHX720941:HIA720941 GYB720941:GYE720941 GOF720941:GOI720941 GEJ720941:GEM720941 FUN720941:FUQ720941 FKR720941:FKU720941 FAV720941:FAY720941 EQZ720941:ERC720941 EHD720941:EHG720941 DXH720941:DXK720941 DNL720941:DNO720941 DDP720941:DDS720941 CTT720941:CTW720941 CJX720941:CKA720941 CAB720941:CAE720941 BQF720941:BQI720941 BGJ720941:BGM720941 AWN720941:AWQ720941 AMR720941:AMU720941 ACV720941:ACY720941 SZ720941:TC720941 JD720941:JG720941 I720941:L720941 WVP655405:WVS655405 WLT655405:WLW655405 WBX655405:WCA655405 VSB655405:VSE655405 VIF655405:VII655405 UYJ655405:UYM655405 UON655405:UOQ655405 UER655405:UEU655405 TUV655405:TUY655405 TKZ655405:TLC655405 TBD655405:TBG655405 SRH655405:SRK655405 SHL655405:SHO655405 RXP655405:RXS655405 RNT655405:RNW655405 RDX655405:REA655405 QUB655405:QUE655405 QKF655405:QKI655405 QAJ655405:QAM655405 PQN655405:PQQ655405 PGR655405:PGU655405 OWV655405:OWY655405 OMZ655405:ONC655405 ODD655405:ODG655405 NTH655405:NTK655405 NJL655405:NJO655405 MZP655405:MZS655405 MPT655405:MPW655405 MFX655405:MGA655405 LWB655405:LWE655405 LMF655405:LMI655405 LCJ655405:LCM655405 KSN655405:KSQ655405 KIR655405:KIU655405 JYV655405:JYY655405 JOZ655405:JPC655405 JFD655405:JFG655405 IVH655405:IVK655405 ILL655405:ILO655405 IBP655405:IBS655405 HRT655405:HRW655405 HHX655405:HIA655405 GYB655405:GYE655405 GOF655405:GOI655405 GEJ655405:GEM655405 FUN655405:FUQ655405 FKR655405:FKU655405 FAV655405:FAY655405 EQZ655405:ERC655405 EHD655405:EHG655405 DXH655405:DXK655405 DNL655405:DNO655405 DDP655405:DDS655405 CTT655405:CTW655405 CJX655405:CKA655405 CAB655405:CAE655405 BQF655405:BQI655405 BGJ655405:BGM655405 AWN655405:AWQ655405 AMR655405:AMU655405 ACV655405:ACY655405 SZ655405:TC655405 JD655405:JG655405 I655405:L655405 WVP589869:WVS589869 WLT589869:WLW589869 WBX589869:WCA589869 VSB589869:VSE589869 VIF589869:VII589869 UYJ589869:UYM589869 UON589869:UOQ589869 UER589869:UEU589869 TUV589869:TUY589869 TKZ589869:TLC589869 TBD589869:TBG589869 SRH589869:SRK589869 SHL589869:SHO589869 RXP589869:RXS589869 RNT589869:RNW589869 RDX589869:REA589869 QUB589869:QUE589869 QKF589869:QKI589869 QAJ589869:QAM589869 PQN589869:PQQ589869 PGR589869:PGU589869 OWV589869:OWY589869 OMZ589869:ONC589869 ODD589869:ODG589869 NTH589869:NTK589869 NJL589869:NJO589869 MZP589869:MZS589869 MPT589869:MPW589869 MFX589869:MGA589869 LWB589869:LWE589869 LMF589869:LMI589869 LCJ589869:LCM589869 KSN589869:KSQ589869 KIR589869:KIU589869 JYV589869:JYY589869 JOZ589869:JPC589869 JFD589869:JFG589869 IVH589869:IVK589869 ILL589869:ILO589869 IBP589869:IBS589869 HRT589869:HRW589869 HHX589869:HIA589869 GYB589869:GYE589869 GOF589869:GOI589869 GEJ589869:GEM589869 FUN589869:FUQ589869 FKR589869:FKU589869 FAV589869:FAY589869 EQZ589869:ERC589869 EHD589869:EHG589869 DXH589869:DXK589869 DNL589869:DNO589869 DDP589869:DDS589869 CTT589869:CTW589869 CJX589869:CKA589869 CAB589869:CAE589869 BQF589869:BQI589869 BGJ589869:BGM589869 AWN589869:AWQ589869 AMR589869:AMU589869 ACV589869:ACY589869 SZ589869:TC589869 JD589869:JG589869 I589869:L589869 WVP524333:WVS524333 WLT524333:WLW524333 WBX524333:WCA524333 VSB524333:VSE524333 VIF524333:VII524333 UYJ524333:UYM524333 UON524333:UOQ524333 UER524333:UEU524333 TUV524333:TUY524333 TKZ524333:TLC524333 TBD524333:TBG524333 SRH524333:SRK524333 SHL524333:SHO524333 RXP524333:RXS524333 RNT524333:RNW524333 RDX524333:REA524333 QUB524333:QUE524333 QKF524333:QKI524333 QAJ524333:QAM524333 PQN524333:PQQ524333 PGR524333:PGU524333 OWV524333:OWY524333 OMZ524333:ONC524333 ODD524333:ODG524333 NTH524333:NTK524333 NJL524333:NJO524333 MZP524333:MZS524333 MPT524333:MPW524333 MFX524333:MGA524333 LWB524333:LWE524333 LMF524333:LMI524333 LCJ524333:LCM524333 KSN524333:KSQ524333 KIR524333:KIU524333 JYV524333:JYY524333 JOZ524333:JPC524333 JFD524333:JFG524333 IVH524333:IVK524333 ILL524333:ILO524333 IBP524333:IBS524333 HRT524333:HRW524333 HHX524333:HIA524333 GYB524333:GYE524333 GOF524333:GOI524333 GEJ524333:GEM524333 FUN524333:FUQ524333 FKR524333:FKU524333 FAV524333:FAY524333 EQZ524333:ERC524333 EHD524333:EHG524333 DXH524333:DXK524333 DNL524333:DNO524333 DDP524333:DDS524333 CTT524333:CTW524333 CJX524333:CKA524333 CAB524333:CAE524333 BQF524333:BQI524333 BGJ524333:BGM524333 AWN524333:AWQ524333 AMR524333:AMU524333 ACV524333:ACY524333 SZ524333:TC524333 JD524333:JG524333 I524333:L524333 WVP458797:WVS458797 WLT458797:WLW458797 WBX458797:WCA458797 VSB458797:VSE458797 VIF458797:VII458797 UYJ458797:UYM458797 UON458797:UOQ458797 UER458797:UEU458797 TUV458797:TUY458797 TKZ458797:TLC458797 TBD458797:TBG458797 SRH458797:SRK458797 SHL458797:SHO458797 RXP458797:RXS458797 RNT458797:RNW458797 RDX458797:REA458797 QUB458797:QUE458797 QKF458797:QKI458797 QAJ458797:QAM458797 PQN458797:PQQ458797 PGR458797:PGU458797 OWV458797:OWY458797 OMZ458797:ONC458797 ODD458797:ODG458797 NTH458797:NTK458797 NJL458797:NJO458797 MZP458797:MZS458797 MPT458797:MPW458797 MFX458797:MGA458797 LWB458797:LWE458797 LMF458797:LMI458797 LCJ458797:LCM458797 KSN458797:KSQ458797 KIR458797:KIU458797 JYV458797:JYY458797 JOZ458797:JPC458797 JFD458797:JFG458797 IVH458797:IVK458797 ILL458797:ILO458797 IBP458797:IBS458797 HRT458797:HRW458797 HHX458797:HIA458797 GYB458797:GYE458797 GOF458797:GOI458797 GEJ458797:GEM458797 FUN458797:FUQ458797 FKR458797:FKU458797 FAV458797:FAY458797 EQZ458797:ERC458797 EHD458797:EHG458797 DXH458797:DXK458797 DNL458797:DNO458797 DDP458797:DDS458797 CTT458797:CTW458797 CJX458797:CKA458797 CAB458797:CAE458797 BQF458797:BQI458797 BGJ458797:BGM458797 AWN458797:AWQ458797 AMR458797:AMU458797 ACV458797:ACY458797 SZ458797:TC458797 JD458797:JG458797 I458797:L458797 WVP393261:WVS393261 WLT393261:WLW393261 WBX393261:WCA393261 VSB393261:VSE393261 VIF393261:VII393261 UYJ393261:UYM393261 UON393261:UOQ393261 UER393261:UEU393261 TUV393261:TUY393261 TKZ393261:TLC393261 TBD393261:TBG393261 SRH393261:SRK393261 SHL393261:SHO393261 RXP393261:RXS393261 RNT393261:RNW393261 RDX393261:REA393261 QUB393261:QUE393261 QKF393261:QKI393261 QAJ393261:QAM393261 PQN393261:PQQ393261 PGR393261:PGU393261 OWV393261:OWY393261 OMZ393261:ONC393261 ODD393261:ODG393261 NTH393261:NTK393261 NJL393261:NJO393261 MZP393261:MZS393261 MPT393261:MPW393261 MFX393261:MGA393261 LWB393261:LWE393261 LMF393261:LMI393261 LCJ393261:LCM393261 KSN393261:KSQ393261 KIR393261:KIU393261 JYV393261:JYY393261 JOZ393261:JPC393261 JFD393261:JFG393261 IVH393261:IVK393261 ILL393261:ILO393261 IBP393261:IBS393261 HRT393261:HRW393261 HHX393261:HIA393261 GYB393261:GYE393261 GOF393261:GOI393261 GEJ393261:GEM393261 FUN393261:FUQ393261 FKR393261:FKU393261 FAV393261:FAY393261 EQZ393261:ERC393261 EHD393261:EHG393261 DXH393261:DXK393261 DNL393261:DNO393261 DDP393261:DDS393261 CTT393261:CTW393261 CJX393261:CKA393261 CAB393261:CAE393261 BQF393261:BQI393261 BGJ393261:BGM393261 AWN393261:AWQ393261 AMR393261:AMU393261 ACV393261:ACY393261 SZ393261:TC393261 JD393261:JG393261 I393261:L393261 WVP327725:WVS327725 WLT327725:WLW327725 WBX327725:WCA327725 VSB327725:VSE327725 VIF327725:VII327725 UYJ327725:UYM327725 UON327725:UOQ327725 UER327725:UEU327725 TUV327725:TUY327725 TKZ327725:TLC327725 TBD327725:TBG327725 SRH327725:SRK327725 SHL327725:SHO327725 RXP327725:RXS327725 RNT327725:RNW327725 RDX327725:REA327725 QUB327725:QUE327725 QKF327725:QKI327725 QAJ327725:QAM327725 PQN327725:PQQ327725 PGR327725:PGU327725 OWV327725:OWY327725 OMZ327725:ONC327725 ODD327725:ODG327725 NTH327725:NTK327725 NJL327725:NJO327725 MZP327725:MZS327725 MPT327725:MPW327725 MFX327725:MGA327725 LWB327725:LWE327725 LMF327725:LMI327725 LCJ327725:LCM327725 KSN327725:KSQ327725 KIR327725:KIU327725 JYV327725:JYY327725 JOZ327725:JPC327725 JFD327725:JFG327725 IVH327725:IVK327725 ILL327725:ILO327725 IBP327725:IBS327725 HRT327725:HRW327725 HHX327725:HIA327725 GYB327725:GYE327725 GOF327725:GOI327725 GEJ327725:GEM327725 FUN327725:FUQ327725 FKR327725:FKU327725 FAV327725:FAY327725 EQZ327725:ERC327725 EHD327725:EHG327725 DXH327725:DXK327725 DNL327725:DNO327725 DDP327725:DDS327725 CTT327725:CTW327725 CJX327725:CKA327725 CAB327725:CAE327725 BQF327725:BQI327725 BGJ327725:BGM327725 AWN327725:AWQ327725 AMR327725:AMU327725 ACV327725:ACY327725 SZ327725:TC327725 JD327725:JG327725 I327725:L327725 WVP262189:WVS262189 WLT262189:WLW262189 WBX262189:WCA262189 VSB262189:VSE262189 VIF262189:VII262189 UYJ262189:UYM262189 UON262189:UOQ262189 UER262189:UEU262189 TUV262189:TUY262189 TKZ262189:TLC262189 TBD262189:TBG262189 SRH262189:SRK262189 SHL262189:SHO262189 RXP262189:RXS262189 RNT262189:RNW262189 RDX262189:REA262189 QUB262189:QUE262189 QKF262189:QKI262189 QAJ262189:QAM262189 PQN262189:PQQ262189 PGR262189:PGU262189 OWV262189:OWY262189 OMZ262189:ONC262189 ODD262189:ODG262189 NTH262189:NTK262189 NJL262189:NJO262189 MZP262189:MZS262189 MPT262189:MPW262189 MFX262189:MGA262189 LWB262189:LWE262189 LMF262189:LMI262189 LCJ262189:LCM262189 KSN262189:KSQ262189 KIR262189:KIU262189 JYV262189:JYY262189 JOZ262189:JPC262189 JFD262189:JFG262189 IVH262189:IVK262189 ILL262189:ILO262189 IBP262189:IBS262189 HRT262189:HRW262189 HHX262189:HIA262189 GYB262189:GYE262189 GOF262189:GOI262189 GEJ262189:GEM262189 FUN262189:FUQ262189 FKR262189:FKU262189 FAV262189:FAY262189 EQZ262189:ERC262189 EHD262189:EHG262189 DXH262189:DXK262189 DNL262189:DNO262189 DDP262189:DDS262189 CTT262189:CTW262189 CJX262189:CKA262189 CAB262189:CAE262189 BQF262189:BQI262189 BGJ262189:BGM262189 AWN262189:AWQ262189 AMR262189:AMU262189 ACV262189:ACY262189 SZ262189:TC262189 JD262189:JG262189 I262189:L262189 WVP196653:WVS196653 WLT196653:WLW196653 WBX196653:WCA196653 VSB196653:VSE196653 VIF196653:VII196653 UYJ196653:UYM196653 UON196653:UOQ196653 UER196653:UEU196653 TUV196653:TUY196653 TKZ196653:TLC196653 TBD196653:TBG196653 SRH196653:SRK196653 SHL196653:SHO196653 RXP196653:RXS196653 RNT196653:RNW196653 RDX196653:REA196653 QUB196653:QUE196653 QKF196653:QKI196653 QAJ196653:QAM196653 PQN196653:PQQ196653 PGR196653:PGU196653 OWV196653:OWY196653 OMZ196653:ONC196653 ODD196653:ODG196653 NTH196653:NTK196653 NJL196653:NJO196653 MZP196653:MZS196653 MPT196653:MPW196653 MFX196653:MGA196653 LWB196653:LWE196653 LMF196653:LMI196653 LCJ196653:LCM196653 KSN196653:KSQ196653 KIR196653:KIU196653 JYV196653:JYY196653 JOZ196653:JPC196653 JFD196653:JFG196653 IVH196653:IVK196653 ILL196653:ILO196653 IBP196653:IBS196653 HRT196653:HRW196653 HHX196653:HIA196653 GYB196653:GYE196653 GOF196653:GOI196653 GEJ196653:GEM196653 FUN196653:FUQ196653 FKR196653:FKU196653 FAV196653:FAY196653 EQZ196653:ERC196653 EHD196653:EHG196653 DXH196653:DXK196653 DNL196653:DNO196653 DDP196653:DDS196653 CTT196653:CTW196653 CJX196653:CKA196653 CAB196653:CAE196653 BQF196653:BQI196653 BGJ196653:BGM196653 AWN196653:AWQ196653 AMR196653:AMU196653 ACV196653:ACY196653 SZ196653:TC196653 JD196653:JG196653 I196653:L196653 WVP131117:WVS131117 WLT131117:WLW131117 WBX131117:WCA131117 VSB131117:VSE131117 VIF131117:VII131117 UYJ131117:UYM131117 UON131117:UOQ131117 UER131117:UEU131117 TUV131117:TUY131117 TKZ131117:TLC131117 TBD131117:TBG131117 SRH131117:SRK131117 SHL131117:SHO131117 RXP131117:RXS131117 RNT131117:RNW131117 RDX131117:REA131117 QUB131117:QUE131117 QKF131117:QKI131117 QAJ131117:QAM131117 PQN131117:PQQ131117 PGR131117:PGU131117 OWV131117:OWY131117 OMZ131117:ONC131117 ODD131117:ODG131117 NTH131117:NTK131117 NJL131117:NJO131117 MZP131117:MZS131117 MPT131117:MPW131117 MFX131117:MGA131117 LWB131117:LWE131117 LMF131117:LMI131117 LCJ131117:LCM131117 KSN131117:KSQ131117 KIR131117:KIU131117 JYV131117:JYY131117 JOZ131117:JPC131117 JFD131117:JFG131117 IVH131117:IVK131117 ILL131117:ILO131117 IBP131117:IBS131117 HRT131117:HRW131117 HHX131117:HIA131117 GYB131117:GYE131117 GOF131117:GOI131117 GEJ131117:GEM131117 FUN131117:FUQ131117 FKR131117:FKU131117 FAV131117:FAY131117 EQZ131117:ERC131117 EHD131117:EHG131117 DXH131117:DXK131117 DNL131117:DNO131117 DDP131117:DDS131117 CTT131117:CTW131117 CJX131117:CKA131117 CAB131117:CAE131117 BQF131117:BQI131117 BGJ131117:BGM131117 AWN131117:AWQ131117 AMR131117:AMU131117 ACV131117:ACY131117 SZ131117:TC131117 JD131117:JG131117 I131117:L131117 WVP65581:WVS65581 WLT65581:WLW65581 WBX65581:WCA65581 VSB65581:VSE65581 VIF65581:VII65581 UYJ65581:UYM65581 UON65581:UOQ65581 UER65581:UEU65581 TUV65581:TUY65581 TKZ65581:TLC65581 TBD65581:TBG65581 SRH65581:SRK65581 SHL65581:SHO65581 RXP65581:RXS65581 RNT65581:RNW65581 RDX65581:REA65581 QUB65581:QUE65581 QKF65581:QKI65581 QAJ65581:QAM65581 PQN65581:PQQ65581 PGR65581:PGU65581 OWV65581:OWY65581 OMZ65581:ONC65581 ODD65581:ODG65581 NTH65581:NTK65581 NJL65581:NJO65581 MZP65581:MZS65581 MPT65581:MPW65581 MFX65581:MGA65581 LWB65581:LWE65581 LMF65581:LMI65581 LCJ65581:LCM65581 KSN65581:KSQ65581 KIR65581:KIU65581 JYV65581:JYY65581 JOZ65581:JPC65581 JFD65581:JFG65581 IVH65581:IVK65581 ILL65581:ILO65581 IBP65581:IBS65581 HRT65581:HRW65581 HHX65581:HIA65581 GYB65581:GYE65581 GOF65581:GOI65581 GEJ65581:GEM65581 FUN65581:FUQ65581 FKR65581:FKU65581 FAV65581:FAY65581 EQZ65581:ERC65581 EHD65581:EHG65581 DXH65581:DXK65581 DNL65581:DNO65581 DDP65581:DDS65581 CTT65581:CTW65581 CJX65581:CKA65581 CAB65581:CAE65581 BQF65581:BQI65581 BGJ65581:BGM65581 AWN65581:AWQ65581 AMR65581:AMU65581 ACV65581:ACY65581 SZ65581:TC65581 JD65581:JG65581 I65581:L65581 WBX983085:WCA983085 WVP983077:WVS983077 WLT983077:WLW983077 WBX983077:WCA983077 VSB983077:VSE983077 VIF983077:VII983077 UYJ983077:UYM983077 UON983077:UOQ983077 UER983077:UEU983077 TUV983077:TUY983077 TKZ983077:TLC983077 TBD983077:TBG983077 SRH983077:SRK983077 SHL983077:SHO983077 RXP983077:RXS983077 RNT983077:RNW983077 RDX983077:REA983077 QUB983077:QUE983077 QKF983077:QKI983077 QAJ983077:QAM983077 PQN983077:PQQ983077 PGR983077:PGU983077 OWV983077:OWY983077 OMZ983077:ONC983077 ODD983077:ODG983077 NTH983077:NTK983077 NJL983077:NJO983077 MZP983077:MZS983077 MPT983077:MPW983077 MFX983077:MGA983077 LWB983077:LWE983077 LMF983077:LMI983077 LCJ983077:LCM983077 KSN983077:KSQ983077 KIR983077:KIU983077 JYV983077:JYY983077 JOZ983077:JPC983077 JFD983077:JFG983077 IVH983077:IVK983077 ILL983077:ILO983077 IBP983077:IBS983077 HRT983077:HRW983077 HHX983077:HIA983077 GYB983077:GYE983077 GOF983077:GOI983077 GEJ983077:GEM983077 FUN983077:FUQ983077 FKR983077:FKU983077 FAV983077:FAY983077 EQZ983077:ERC983077 EHD983077:EHG983077 DXH983077:DXK983077 DNL983077:DNO983077 DDP983077:DDS983077 CTT983077:CTW983077 CJX983077:CKA983077 CAB983077:CAE983077 BQF983077:BQI983077 BGJ983077:BGM983077 AWN983077:AWQ983077 AMR983077:AMU983077 ACV983077:ACY983077 SZ983077:TC983077 JD983077:JG983077 I983077:L983077 WVP917541:WVS917541 WLT917541:WLW917541 WBX917541:WCA917541 VSB917541:VSE917541 VIF917541:VII917541 UYJ917541:UYM917541 UON917541:UOQ917541 UER917541:UEU917541 TUV917541:TUY917541 TKZ917541:TLC917541 TBD917541:TBG917541 SRH917541:SRK917541 SHL917541:SHO917541 RXP917541:RXS917541 RNT917541:RNW917541 RDX917541:REA917541 QUB917541:QUE917541 QKF917541:QKI917541 QAJ917541:QAM917541 PQN917541:PQQ917541 PGR917541:PGU917541 OWV917541:OWY917541 OMZ917541:ONC917541 ODD917541:ODG917541 NTH917541:NTK917541 NJL917541:NJO917541 MZP917541:MZS917541 MPT917541:MPW917541 MFX917541:MGA917541 LWB917541:LWE917541 LMF917541:LMI917541 LCJ917541:LCM917541 KSN917541:KSQ917541 KIR917541:KIU917541 JYV917541:JYY917541 JOZ917541:JPC917541 JFD917541:JFG917541 IVH917541:IVK917541 ILL917541:ILO917541 IBP917541:IBS917541 HRT917541:HRW917541 HHX917541:HIA917541 GYB917541:GYE917541 GOF917541:GOI917541 GEJ917541:GEM917541 FUN917541:FUQ917541 FKR917541:FKU917541 FAV917541:FAY917541 EQZ917541:ERC917541 EHD917541:EHG917541 DXH917541:DXK917541 DNL917541:DNO917541 DDP917541:DDS917541 CTT917541:CTW917541 CJX917541:CKA917541 CAB917541:CAE917541 BQF917541:BQI917541 BGJ917541:BGM917541 AWN917541:AWQ917541 AMR917541:AMU917541 ACV917541:ACY917541 SZ917541:TC917541 JD917541:JG917541 I917541:L917541 WVP852005:WVS852005 WLT852005:WLW852005 WBX852005:WCA852005 VSB852005:VSE852005 VIF852005:VII852005 UYJ852005:UYM852005 UON852005:UOQ852005 UER852005:UEU852005 TUV852005:TUY852005 TKZ852005:TLC852005 TBD852005:TBG852005 SRH852005:SRK852005 SHL852005:SHO852005 RXP852005:RXS852005 RNT852005:RNW852005 RDX852005:REA852005 QUB852005:QUE852005 QKF852005:QKI852005 QAJ852005:QAM852005 PQN852005:PQQ852005 PGR852005:PGU852005 OWV852005:OWY852005 OMZ852005:ONC852005 ODD852005:ODG852005 NTH852005:NTK852005 NJL852005:NJO852005 MZP852005:MZS852005 MPT852005:MPW852005 MFX852005:MGA852005 LWB852005:LWE852005 LMF852005:LMI852005 LCJ852005:LCM852005 KSN852005:KSQ852005 KIR852005:KIU852005 JYV852005:JYY852005 JOZ852005:JPC852005 JFD852005:JFG852005 IVH852005:IVK852005 ILL852005:ILO852005 IBP852005:IBS852005 HRT852005:HRW852005 HHX852005:HIA852005 GYB852005:GYE852005 GOF852005:GOI852005 GEJ852005:GEM852005 FUN852005:FUQ852005 FKR852005:FKU852005 FAV852005:FAY852005 EQZ852005:ERC852005 EHD852005:EHG852005 DXH852005:DXK852005 DNL852005:DNO852005 DDP852005:DDS852005 CTT852005:CTW852005 CJX852005:CKA852005 CAB852005:CAE852005 BQF852005:BQI852005 BGJ852005:BGM852005 AWN852005:AWQ852005 AMR852005:AMU852005 ACV852005:ACY852005 SZ852005:TC852005 JD852005:JG852005 I852005:L852005 WVP786469:WVS786469 WLT786469:WLW786469 WBX786469:WCA786469 VSB786469:VSE786469 VIF786469:VII786469 UYJ786469:UYM786469 UON786469:UOQ786469 UER786469:UEU786469 TUV786469:TUY786469 TKZ786469:TLC786469 TBD786469:TBG786469 SRH786469:SRK786469 SHL786469:SHO786469 RXP786469:RXS786469 RNT786469:RNW786469 RDX786469:REA786469 QUB786469:QUE786469 QKF786469:QKI786469 QAJ786469:QAM786469 PQN786469:PQQ786469 PGR786469:PGU786469 OWV786469:OWY786469 OMZ786469:ONC786469 ODD786469:ODG786469 NTH786469:NTK786469 NJL786469:NJO786469 MZP786469:MZS786469 MPT786469:MPW786469 MFX786469:MGA786469 LWB786469:LWE786469 LMF786469:LMI786469 LCJ786469:LCM786469 KSN786469:KSQ786469 KIR786469:KIU786469 JYV786469:JYY786469 JOZ786469:JPC786469 JFD786469:JFG786469 IVH786469:IVK786469 ILL786469:ILO786469 IBP786469:IBS786469 HRT786469:HRW786469 HHX786469:HIA786469 GYB786469:GYE786469 GOF786469:GOI786469 GEJ786469:GEM786469 FUN786469:FUQ786469 FKR786469:FKU786469 FAV786469:FAY786469 EQZ786469:ERC786469 EHD786469:EHG786469 DXH786469:DXK786469 DNL786469:DNO786469 DDP786469:DDS786469 CTT786469:CTW786469 CJX786469:CKA786469 CAB786469:CAE786469 BQF786469:BQI786469 BGJ786469:BGM786469 AWN786469:AWQ786469 AMR786469:AMU786469 ACV786469:ACY786469 SZ786469:TC786469 JD786469:JG786469 I786469:L786469 WVP720933:WVS720933 WLT720933:WLW720933 WBX720933:WCA720933 VSB720933:VSE720933 VIF720933:VII720933 UYJ720933:UYM720933 UON720933:UOQ720933 UER720933:UEU720933 TUV720933:TUY720933 TKZ720933:TLC720933 TBD720933:TBG720933 SRH720933:SRK720933 SHL720933:SHO720933 RXP720933:RXS720933 RNT720933:RNW720933 RDX720933:REA720933 QUB720933:QUE720933 QKF720933:QKI720933 QAJ720933:QAM720933 PQN720933:PQQ720933 PGR720933:PGU720933 OWV720933:OWY720933 OMZ720933:ONC720933 ODD720933:ODG720933 NTH720933:NTK720933 NJL720933:NJO720933 MZP720933:MZS720933 MPT720933:MPW720933 MFX720933:MGA720933 LWB720933:LWE720933 LMF720933:LMI720933 LCJ720933:LCM720933 KSN720933:KSQ720933 KIR720933:KIU720933 JYV720933:JYY720933 JOZ720933:JPC720933 JFD720933:JFG720933 IVH720933:IVK720933 ILL720933:ILO720933 IBP720933:IBS720933 HRT720933:HRW720933 HHX720933:HIA720933 GYB720933:GYE720933 GOF720933:GOI720933 GEJ720933:GEM720933 FUN720933:FUQ720933 FKR720933:FKU720933 FAV720933:FAY720933 EQZ720933:ERC720933 EHD720933:EHG720933 DXH720933:DXK720933 DNL720933:DNO720933 DDP720933:DDS720933 CTT720933:CTW720933 CJX720933:CKA720933 CAB720933:CAE720933 BQF720933:BQI720933 BGJ720933:BGM720933 AWN720933:AWQ720933 AMR720933:AMU720933 ACV720933:ACY720933 SZ720933:TC720933 JD720933:JG720933 I720933:L720933 WVP655397:WVS655397 WLT655397:WLW655397 WBX655397:WCA655397 VSB655397:VSE655397 VIF655397:VII655397 UYJ655397:UYM655397 UON655397:UOQ655397 UER655397:UEU655397 TUV655397:TUY655397 TKZ655397:TLC655397 TBD655397:TBG655397 SRH655397:SRK655397 SHL655397:SHO655397 RXP655397:RXS655397 RNT655397:RNW655397 RDX655397:REA655397 QUB655397:QUE655397 QKF655397:QKI655397 QAJ655397:QAM655397 PQN655397:PQQ655397 PGR655397:PGU655397 OWV655397:OWY655397 OMZ655397:ONC655397 ODD655397:ODG655397 NTH655397:NTK655397 NJL655397:NJO655397 MZP655397:MZS655397 MPT655397:MPW655397 MFX655397:MGA655397 LWB655397:LWE655397 LMF655397:LMI655397 LCJ655397:LCM655397 KSN655397:KSQ655397 KIR655397:KIU655397 JYV655397:JYY655397 JOZ655397:JPC655397 JFD655397:JFG655397 IVH655397:IVK655397 ILL655397:ILO655397 IBP655397:IBS655397 HRT655397:HRW655397 HHX655397:HIA655397 GYB655397:GYE655397 GOF655397:GOI655397 GEJ655397:GEM655397 FUN655397:FUQ655397 FKR655397:FKU655397 FAV655397:FAY655397 EQZ655397:ERC655397 EHD655397:EHG655397 DXH655397:DXK655397 DNL655397:DNO655397 DDP655397:DDS655397 CTT655397:CTW655397 CJX655397:CKA655397 CAB655397:CAE655397 BQF655397:BQI655397 BGJ655397:BGM655397 AWN655397:AWQ655397 AMR655397:AMU655397 ACV655397:ACY655397 SZ655397:TC655397 JD655397:JG655397 I655397:L655397 WVP589861:WVS589861 WLT589861:WLW589861 WBX589861:WCA589861 VSB589861:VSE589861 VIF589861:VII589861 UYJ589861:UYM589861 UON589861:UOQ589861 UER589861:UEU589861 TUV589861:TUY589861 TKZ589861:TLC589861 TBD589861:TBG589861 SRH589861:SRK589861 SHL589861:SHO589861 RXP589861:RXS589861 RNT589861:RNW589861 RDX589861:REA589861 QUB589861:QUE589861 QKF589861:QKI589861 QAJ589861:QAM589861 PQN589861:PQQ589861 PGR589861:PGU589861 OWV589861:OWY589861 OMZ589861:ONC589861 ODD589861:ODG589861 NTH589861:NTK589861 NJL589861:NJO589861 MZP589861:MZS589861 MPT589861:MPW589861 MFX589861:MGA589861 LWB589861:LWE589861 LMF589861:LMI589861 LCJ589861:LCM589861 KSN589861:KSQ589861 KIR589861:KIU589861 JYV589861:JYY589861 JOZ589861:JPC589861 JFD589861:JFG589861 IVH589861:IVK589861 ILL589861:ILO589861 IBP589861:IBS589861 HRT589861:HRW589861 HHX589861:HIA589861 GYB589861:GYE589861 GOF589861:GOI589861 GEJ589861:GEM589861 FUN589861:FUQ589861 FKR589861:FKU589861 FAV589861:FAY589861 EQZ589861:ERC589861 EHD589861:EHG589861 DXH589861:DXK589861 DNL589861:DNO589861 DDP589861:DDS589861 CTT589861:CTW589861 CJX589861:CKA589861 CAB589861:CAE589861 BQF589861:BQI589861 BGJ589861:BGM589861 AWN589861:AWQ589861 AMR589861:AMU589861 ACV589861:ACY589861 SZ589861:TC589861 JD589861:JG589861 I589861:L589861 WVP524325:WVS524325 WLT524325:WLW524325 WBX524325:WCA524325 VSB524325:VSE524325 VIF524325:VII524325 UYJ524325:UYM524325 UON524325:UOQ524325 UER524325:UEU524325 TUV524325:TUY524325 TKZ524325:TLC524325 TBD524325:TBG524325 SRH524325:SRK524325 SHL524325:SHO524325 RXP524325:RXS524325 RNT524325:RNW524325 RDX524325:REA524325 QUB524325:QUE524325 QKF524325:QKI524325 QAJ524325:QAM524325 PQN524325:PQQ524325 PGR524325:PGU524325 OWV524325:OWY524325 OMZ524325:ONC524325 ODD524325:ODG524325 NTH524325:NTK524325 NJL524325:NJO524325 MZP524325:MZS524325 MPT524325:MPW524325 MFX524325:MGA524325 LWB524325:LWE524325 LMF524325:LMI524325 LCJ524325:LCM524325 KSN524325:KSQ524325 KIR524325:KIU524325 JYV524325:JYY524325 JOZ524325:JPC524325 JFD524325:JFG524325 IVH524325:IVK524325 ILL524325:ILO524325 IBP524325:IBS524325 HRT524325:HRW524325 HHX524325:HIA524325 GYB524325:GYE524325 GOF524325:GOI524325 GEJ524325:GEM524325 FUN524325:FUQ524325 FKR524325:FKU524325 FAV524325:FAY524325 EQZ524325:ERC524325 EHD524325:EHG524325 DXH524325:DXK524325 DNL524325:DNO524325 DDP524325:DDS524325 CTT524325:CTW524325 CJX524325:CKA524325 CAB524325:CAE524325 BQF524325:BQI524325 BGJ524325:BGM524325 AWN524325:AWQ524325 AMR524325:AMU524325 ACV524325:ACY524325 SZ524325:TC524325 JD524325:JG524325 I524325:L524325 WVP458789:WVS458789 WLT458789:WLW458789 WBX458789:WCA458789 VSB458789:VSE458789 VIF458789:VII458789 UYJ458789:UYM458789 UON458789:UOQ458789 UER458789:UEU458789 TUV458789:TUY458789 TKZ458789:TLC458789 TBD458789:TBG458789 SRH458789:SRK458789 SHL458789:SHO458789 RXP458789:RXS458789 RNT458789:RNW458789 RDX458789:REA458789 QUB458789:QUE458789 QKF458789:QKI458789 QAJ458789:QAM458789 PQN458789:PQQ458789 PGR458789:PGU458789 OWV458789:OWY458789 OMZ458789:ONC458789 ODD458789:ODG458789 NTH458789:NTK458789 NJL458789:NJO458789 MZP458789:MZS458789 MPT458789:MPW458789 MFX458789:MGA458789 LWB458789:LWE458789 LMF458789:LMI458789 LCJ458789:LCM458789 KSN458789:KSQ458789 KIR458789:KIU458789 JYV458789:JYY458789 JOZ458789:JPC458789 JFD458789:JFG458789 IVH458789:IVK458789 ILL458789:ILO458789 IBP458789:IBS458789 HRT458789:HRW458789 HHX458789:HIA458789 GYB458789:GYE458789 GOF458789:GOI458789 GEJ458789:GEM458789 FUN458789:FUQ458789 FKR458789:FKU458789 FAV458789:FAY458789 EQZ458789:ERC458789 EHD458789:EHG458789 DXH458789:DXK458789 DNL458789:DNO458789 DDP458789:DDS458789 CTT458789:CTW458789 CJX458789:CKA458789 CAB458789:CAE458789 BQF458789:BQI458789 BGJ458789:BGM458789 AWN458789:AWQ458789 AMR458789:AMU458789 ACV458789:ACY458789 SZ458789:TC458789 JD458789:JG458789 I458789:L458789 WVP393253:WVS393253 WLT393253:WLW393253 WBX393253:WCA393253 VSB393253:VSE393253 VIF393253:VII393253 UYJ393253:UYM393253 UON393253:UOQ393253 UER393253:UEU393253 TUV393253:TUY393253 TKZ393253:TLC393253 TBD393253:TBG393253 SRH393253:SRK393253 SHL393253:SHO393253 RXP393253:RXS393253 RNT393253:RNW393253 RDX393253:REA393253 QUB393253:QUE393253 QKF393253:QKI393253 QAJ393253:QAM393253 PQN393253:PQQ393253 PGR393253:PGU393253 OWV393253:OWY393253 OMZ393253:ONC393253 ODD393253:ODG393253 NTH393253:NTK393253 NJL393253:NJO393253 MZP393253:MZS393253 MPT393253:MPW393253 MFX393253:MGA393253 LWB393253:LWE393253 LMF393253:LMI393253 LCJ393253:LCM393253 KSN393253:KSQ393253 KIR393253:KIU393253 JYV393253:JYY393253 JOZ393253:JPC393253 JFD393253:JFG393253 IVH393253:IVK393253 ILL393253:ILO393253 IBP393253:IBS393253 HRT393253:HRW393253 HHX393253:HIA393253 GYB393253:GYE393253 GOF393253:GOI393253 GEJ393253:GEM393253 FUN393253:FUQ393253 FKR393253:FKU393253 FAV393253:FAY393253 EQZ393253:ERC393253 EHD393253:EHG393253 DXH393253:DXK393253 DNL393253:DNO393253 DDP393253:DDS393253 CTT393253:CTW393253 CJX393253:CKA393253 CAB393253:CAE393253 BQF393253:BQI393253 BGJ393253:BGM393253 AWN393253:AWQ393253 AMR393253:AMU393253 ACV393253:ACY393253 SZ393253:TC393253 JD393253:JG393253 I393253:L393253 WVP327717:WVS327717 WLT327717:WLW327717 WBX327717:WCA327717 VSB327717:VSE327717 VIF327717:VII327717 UYJ327717:UYM327717 UON327717:UOQ327717 UER327717:UEU327717 TUV327717:TUY327717 TKZ327717:TLC327717 TBD327717:TBG327717 SRH327717:SRK327717 SHL327717:SHO327717 RXP327717:RXS327717 RNT327717:RNW327717 RDX327717:REA327717 QUB327717:QUE327717 QKF327717:QKI327717 QAJ327717:QAM327717 PQN327717:PQQ327717 PGR327717:PGU327717 OWV327717:OWY327717 OMZ327717:ONC327717 ODD327717:ODG327717 NTH327717:NTK327717 NJL327717:NJO327717 MZP327717:MZS327717 MPT327717:MPW327717 MFX327717:MGA327717 LWB327717:LWE327717 LMF327717:LMI327717 LCJ327717:LCM327717 KSN327717:KSQ327717 KIR327717:KIU327717 JYV327717:JYY327717 JOZ327717:JPC327717 JFD327717:JFG327717 IVH327717:IVK327717 ILL327717:ILO327717 IBP327717:IBS327717 HRT327717:HRW327717 HHX327717:HIA327717 GYB327717:GYE327717 GOF327717:GOI327717 GEJ327717:GEM327717 FUN327717:FUQ327717 FKR327717:FKU327717 FAV327717:FAY327717 EQZ327717:ERC327717 EHD327717:EHG327717 DXH327717:DXK327717 DNL327717:DNO327717 DDP327717:DDS327717 CTT327717:CTW327717 CJX327717:CKA327717 CAB327717:CAE327717 BQF327717:BQI327717 BGJ327717:BGM327717 AWN327717:AWQ327717 AMR327717:AMU327717 ACV327717:ACY327717 SZ327717:TC327717 JD327717:JG327717 I327717:L327717 WVP262181:WVS262181 WLT262181:WLW262181 WBX262181:WCA262181 VSB262181:VSE262181 VIF262181:VII262181 UYJ262181:UYM262181 UON262181:UOQ262181 UER262181:UEU262181 TUV262181:TUY262181 TKZ262181:TLC262181 TBD262181:TBG262181 SRH262181:SRK262181 SHL262181:SHO262181 RXP262181:RXS262181 RNT262181:RNW262181 RDX262181:REA262181 QUB262181:QUE262181 QKF262181:QKI262181 QAJ262181:QAM262181 PQN262181:PQQ262181 PGR262181:PGU262181 OWV262181:OWY262181 OMZ262181:ONC262181 ODD262181:ODG262181 NTH262181:NTK262181 NJL262181:NJO262181 MZP262181:MZS262181 MPT262181:MPW262181 MFX262181:MGA262181 LWB262181:LWE262181 LMF262181:LMI262181 LCJ262181:LCM262181 KSN262181:KSQ262181 KIR262181:KIU262181 JYV262181:JYY262181 JOZ262181:JPC262181 JFD262181:JFG262181 IVH262181:IVK262181 ILL262181:ILO262181 IBP262181:IBS262181 HRT262181:HRW262181 HHX262181:HIA262181 GYB262181:GYE262181 GOF262181:GOI262181 GEJ262181:GEM262181 FUN262181:FUQ262181 FKR262181:FKU262181 FAV262181:FAY262181 EQZ262181:ERC262181 EHD262181:EHG262181 DXH262181:DXK262181 DNL262181:DNO262181 DDP262181:DDS262181 CTT262181:CTW262181 CJX262181:CKA262181 CAB262181:CAE262181 BQF262181:BQI262181 BGJ262181:BGM262181 AWN262181:AWQ262181 AMR262181:AMU262181 ACV262181:ACY262181 SZ262181:TC262181 JD262181:JG262181 I262181:L262181 WVP196645:WVS196645 WLT196645:WLW196645 WBX196645:WCA196645 VSB196645:VSE196645 VIF196645:VII196645 UYJ196645:UYM196645 UON196645:UOQ196645 UER196645:UEU196645 TUV196645:TUY196645 TKZ196645:TLC196645 TBD196645:TBG196645 SRH196645:SRK196645 SHL196645:SHO196645 RXP196645:RXS196645 RNT196645:RNW196645 RDX196645:REA196645 QUB196645:QUE196645 QKF196645:QKI196645 QAJ196645:QAM196645 PQN196645:PQQ196645 PGR196645:PGU196645 OWV196645:OWY196645 OMZ196645:ONC196645 ODD196645:ODG196645 NTH196645:NTK196645 NJL196645:NJO196645 MZP196645:MZS196645 MPT196645:MPW196645 MFX196645:MGA196645 LWB196645:LWE196645 LMF196645:LMI196645 LCJ196645:LCM196645 KSN196645:KSQ196645 KIR196645:KIU196645 JYV196645:JYY196645 JOZ196645:JPC196645 JFD196645:JFG196645 IVH196645:IVK196645 ILL196645:ILO196645 IBP196645:IBS196645 HRT196645:HRW196645 HHX196645:HIA196645 GYB196645:GYE196645 GOF196645:GOI196645 GEJ196645:GEM196645 FUN196645:FUQ196645 FKR196645:FKU196645 FAV196645:FAY196645 EQZ196645:ERC196645 EHD196645:EHG196645 DXH196645:DXK196645 DNL196645:DNO196645 DDP196645:DDS196645 CTT196645:CTW196645 CJX196645:CKA196645 CAB196645:CAE196645 BQF196645:BQI196645 BGJ196645:BGM196645 AWN196645:AWQ196645 AMR196645:AMU196645 ACV196645:ACY196645 SZ196645:TC196645 JD196645:JG196645 I196645:L196645 WVP131109:WVS131109 WLT131109:WLW131109 WBX131109:WCA131109 VSB131109:VSE131109 VIF131109:VII131109 UYJ131109:UYM131109 UON131109:UOQ131109 UER131109:UEU131109 TUV131109:TUY131109 TKZ131109:TLC131109 TBD131109:TBG131109 SRH131109:SRK131109 SHL131109:SHO131109 RXP131109:RXS131109 RNT131109:RNW131109 RDX131109:REA131109 QUB131109:QUE131109 QKF131109:QKI131109 QAJ131109:QAM131109 PQN131109:PQQ131109 PGR131109:PGU131109 OWV131109:OWY131109 OMZ131109:ONC131109 ODD131109:ODG131109 NTH131109:NTK131109 NJL131109:NJO131109 MZP131109:MZS131109 MPT131109:MPW131109 MFX131109:MGA131109 LWB131109:LWE131109 LMF131109:LMI131109 LCJ131109:LCM131109 KSN131109:KSQ131109 KIR131109:KIU131109 JYV131109:JYY131109 JOZ131109:JPC131109 JFD131109:JFG131109 IVH131109:IVK131109 ILL131109:ILO131109 IBP131109:IBS131109 HRT131109:HRW131109 HHX131109:HIA131109 GYB131109:GYE131109 GOF131109:GOI131109 GEJ131109:GEM131109 FUN131109:FUQ131109 FKR131109:FKU131109 FAV131109:FAY131109 EQZ131109:ERC131109 EHD131109:EHG131109 DXH131109:DXK131109 DNL131109:DNO131109 DDP131109:DDS131109 CTT131109:CTW131109 CJX131109:CKA131109 CAB131109:CAE131109 BQF131109:BQI131109 BGJ131109:BGM131109 AWN131109:AWQ131109 AMR131109:AMU131109 ACV131109:ACY131109 SZ131109:TC131109 JD131109:JG131109 I131109:L131109 WVP65573:WVS65573 WLT65573:WLW65573 WBX65573:WCA65573 VSB65573:VSE65573 VIF65573:VII65573 UYJ65573:UYM65573 UON65573:UOQ65573 UER65573:UEU65573 TUV65573:TUY65573 TKZ65573:TLC65573 TBD65573:TBG65573 SRH65573:SRK65573 SHL65573:SHO65573 RXP65573:RXS65573 RNT65573:RNW65573 RDX65573:REA65573 QUB65573:QUE65573 QKF65573:QKI65573 QAJ65573:QAM65573 PQN65573:PQQ65573 PGR65573:PGU65573 OWV65573:OWY65573 OMZ65573:ONC65573 ODD65573:ODG65573 NTH65573:NTK65573 NJL65573:NJO65573 MZP65573:MZS65573 MPT65573:MPW65573 MFX65573:MGA65573 LWB65573:LWE65573 LMF65573:LMI65573 LCJ65573:LCM65573 KSN65573:KSQ65573 KIR65573:KIU65573 JYV65573:JYY65573 JOZ65573:JPC65573 JFD65573:JFG65573 IVH65573:IVK65573 ILL65573:ILO65573 IBP65573:IBS65573 HRT65573:HRW65573 HHX65573:HIA65573 GYB65573:GYE65573 GOF65573:GOI65573 GEJ65573:GEM65573 FUN65573:FUQ65573 FKR65573:FKU65573 FAV65573:FAY65573 EQZ65573:ERC65573 EHD65573:EHG65573 DXH65573:DXK65573 DNL65573:DNO65573 DDP65573:DDS65573 CTT65573:CTW65573 CJX65573:CKA65573 CAB65573:CAE65573 BQF65573:BQI65573 BGJ65573:BGM65573 AWN65573:AWQ65573 AMR65573:AMU65573 ACV65573:ACY65573 SZ65573:TC65573 JD65573:JG65573 I65573:L65573 WVQ33:WVT33 WLU33:WLX33 WBY33:WCB33 VSC33:VSF33 VIG33:VIJ33 UYK33:UYN33 UOO33:UOR33 UES33:UEV33 TUW33:TUZ33 TLA33:TLD33 TBE33:TBH33 SRI33:SRL33 SHM33:SHP33 RXQ33:RXT33 RNU33:RNX33 RDY33:REB33 QUC33:QUF33 QKG33:QKJ33 QAK33:QAN33 PQO33:PQR33 PGS33:PGV33 OWW33:OWZ33 ONA33:OND33 ODE33:ODH33 NTI33:NTL33 NJM33:NJP33 MZQ33:MZT33 MPU33:MPX33 MFY33:MGB33 LWC33:LWF33 LMG33:LMJ33 LCK33:LCN33 KSO33:KSR33 KIS33:KIV33 JYW33:JYZ33 JPA33:JPD33 JFE33:JFH33 IVI33:IVL33 ILM33:ILP33 IBQ33:IBT33 HRU33:HRX33 HHY33:HIB33 GYC33:GYF33 GOG33:GOJ33 GEK33:GEN33 FUO33:FUR33 FKS33:FKV33 FAW33:FAZ33 ERA33:ERD33 EHE33:EHH33 DXI33:DXL33 DNM33:DNP33 DDQ33:DDT33 CTU33:CTX33 CJY33:CKB33 CAC33:CAF33 BQG33:BQJ33 BGK33:BGN33 AWO33:AWR33 AMS33:AMV33 ACW33:ACZ33 TA33:TD33 JE33:JH33 WLT983085:WLW983085 WVP983081:WVS983081 WLT983081:WLW983081 WBX983081:WCA983081 VSB983081:VSE983081 VIF983081:VII983081 UYJ983081:UYM983081 UON983081:UOQ983081 UER983081:UEU983081 TUV983081:TUY983081 TKZ983081:TLC983081 TBD983081:TBG983081 SRH983081:SRK983081 SHL983081:SHO983081 RXP983081:RXS983081 RNT983081:RNW983081 RDX983081:REA983081 QUB983081:QUE983081 QKF983081:QKI983081 QAJ983081:QAM983081 PQN983081:PQQ983081 PGR983081:PGU983081 OWV983081:OWY983081 OMZ983081:ONC983081 ODD983081:ODG983081 NTH983081:NTK983081 NJL983081:NJO983081 MZP983081:MZS983081 MPT983081:MPW983081 MFX983081:MGA983081 LWB983081:LWE983081 LMF983081:LMI983081 LCJ983081:LCM983081 KSN983081:KSQ983081 KIR983081:KIU983081 JYV983081:JYY983081 JOZ983081:JPC983081 JFD983081:JFG983081 IVH983081:IVK983081 ILL983081:ILO983081 IBP983081:IBS983081 HRT983081:HRW983081 HHX983081:HIA983081 GYB983081:GYE983081 GOF983081:GOI983081 GEJ983081:GEM983081 FUN983081:FUQ983081 FKR983081:FKU983081 FAV983081:FAY983081 EQZ983081:ERC983081 EHD983081:EHG983081 DXH983081:DXK983081 DNL983081:DNO983081 DDP983081:DDS983081 CTT983081:CTW983081 CJX983081:CKA983081 CAB983081:CAE983081 BQF983081:BQI983081 BGJ983081:BGM983081 AWN983081:AWQ983081 AMR983081:AMU983081 ACV983081:ACY983081 SZ983081:TC983081 JD983081:JG983081 I983081:L983081 WVP917545:WVS917545 WLT917545:WLW917545 WBX917545:WCA917545 VSB917545:VSE917545 VIF917545:VII917545 UYJ917545:UYM917545 UON917545:UOQ917545 UER917545:UEU917545 TUV917545:TUY917545 TKZ917545:TLC917545 TBD917545:TBG917545 SRH917545:SRK917545 SHL917545:SHO917545 RXP917545:RXS917545 RNT917545:RNW917545 RDX917545:REA917545 QUB917545:QUE917545 QKF917545:QKI917545 QAJ917545:QAM917545 PQN917545:PQQ917545 PGR917545:PGU917545 OWV917545:OWY917545 OMZ917545:ONC917545 ODD917545:ODG917545 NTH917545:NTK917545 NJL917545:NJO917545 MZP917545:MZS917545 MPT917545:MPW917545 MFX917545:MGA917545 LWB917545:LWE917545 LMF917545:LMI917545 LCJ917545:LCM917545 KSN917545:KSQ917545 KIR917545:KIU917545 JYV917545:JYY917545 JOZ917545:JPC917545 JFD917545:JFG917545 IVH917545:IVK917545 ILL917545:ILO917545 IBP917545:IBS917545 HRT917545:HRW917545 HHX917545:HIA917545 GYB917545:GYE917545 GOF917545:GOI917545 GEJ917545:GEM917545 FUN917545:FUQ917545 FKR917545:FKU917545 FAV917545:FAY917545 EQZ917545:ERC917545 EHD917545:EHG917545 DXH917545:DXK917545 DNL917545:DNO917545 DDP917545:DDS917545 CTT917545:CTW917545 CJX917545:CKA917545 CAB917545:CAE917545 BQF917545:BQI917545 BGJ917545:BGM917545 AWN917545:AWQ917545 AMR917545:AMU917545 ACV917545:ACY917545 SZ917545:TC917545 JD917545:JG917545 I917545:L917545 WVP852009:WVS852009 WLT852009:WLW852009 WBX852009:WCA852009 VSB852009:VSE852009 VIF852009:VII852009 UYJ852009:UYM852009 UON852009:UOQ852009 UER852009:UEU852009 TUV852009:TUY852009 TKZ852009:TLC852009 TBD852009:TBG852009 SRH852009:SRK852009 SHL852009:SHO852009 RXP852009:RXS852009 RNT852009:RNW852009 RDX852009:REA852009 QUB852009:QUE852009 QKF852009:QKI852009 QAJ852009:QAM852009 PQN852009:PQQ852009 PGR852009:PGU852009 OWV852009:OWY852009 OMZ852009:ONC852009 ODD852009:ODG852009 NTH852009:NTK852009 NJL852009:NJO852009 MZP852009:MZS852009 MPT852009:MPW852009 MFX852009:MGA852009 LWB852009:LWE852009 LMF852009:LMI852009 LCJ852009:LCM852009 KSN852009:KSQ852009 KIR852009:KIU852009 JYV852009:JYY852009 JOZ852009:JPC852009 JFD852009:JFG852009 IVH852009:IVK852009 ILL852009:ILO852009 IBP852009:IBS852009 HRT852009:HRW852009 HHX852009:HIA852009 GYB852009:GYE852009 GOF852009:GOI852009 GEJ852009:GEM852009 FUN852009:FUQ852009 FKR852009:FKU852009 FAV852009:FAY852009 EQZ852009:ERC852009 EHD852009:EHG852009 DXH852009:DXK852009 DNL852009:DNO852009 DDP852009:DDS852009 CTT852009:CTW852009 CJX852009:CKA852009 CAB852009:CAE852009 BQF852009:BQI852009 BGJ852009:BGM852009 AWN852009:AWQ852009 AMR852009:AMU852009 ACV852009:ACY852009 SZ852009:TC852009 JD852009:JG852009 I852009:L852009 WVP786473:WVS786473 WLT786473:WLW786473 WBX786473:WCA786473 VSB786473:VSE786473 VIF786473:VII786473 UYJ786473:UYM786473 UON786473:UOQ786473 UER786473:UEU786473 TUV786473:TUY786473 TKZ786473:TLC786473 TBD786473:TBG786473 SRH786473:SRK786473 SHL786473:SHO786473 RXP786473:RXS786473 RNT786473:RNW786473 RDX786473:REA786473 QUB786473:QUE786473 QKF786473:QKI786473 QAJ786473:QAM786473 PQN786473:PQQ786473 PGR786473:PGU786473 OWV786473:OWY786473 OMZ786473:ONC786473 ODD786473:ODG786473 NTH786473:NTK786473 NJL786473:NJO786473 MZP786473:MZS786473 MPT786473:MPW786473 MFX786473:MGA786473 LWB786473:LWE786473 LMF786473:LMI786473 LCJ786473:LCM786473 KSN786473:KSQ786473 KIR786473:KIU786473 JYV786473:JYY786473 JOZ786473:JPC786473 JFD786473:JFG786473 IVH786473:IVK786473 ILL786473:ILO786473 IBP786473:IBS786473 HRT786473:HRW786473 HHX786473:HIA786473 GYB786473:GYE786473 GOF786473:GOI786473 GEJ786473:GEM786473 FUN786473:FUQ786473 FKR786473:FKU786473 FAV786473:FAY786473 EQZ786473:ERC786473 EHD786473:EHG786473 DXH786473:DXK786473 DNL786473:DNO786473 DDP786473:DDS786473 CTT786473:CTW786473 CJX786473:CKA786473 CAB786473:CAE786473 BQF786473:BQI786473 BGJ786473:BGM786473 AWN786473:AWQ786473 AMR786473:AMU786473 ACV786473:ACY786473 SZ786473:TC786473 JD786473:JG786473 I786473:L786473 WVP720937:WVS720937 WLT720937:WLW720937 WBX720937:WCA720937 VSB720937:VSE720937 VIF720937:VII720937 UYJ720937:UYM720937 UON720937:UOQ720937 UER720937:UEU720937 TUV720937:TUY720937 TKZ720937:TLC720937 TBD720937:TBG720937 SRH720937:SRK720937 SHL720937:SHO720937 RXP720937:RXS720937 RNT720937:RNW720937 RDX720937:REA720937 QUB720937:QUE720937 QKF720937:QKI720937 QAJ720937:QAM720937 PQN720937:PQQ720937 PGR720937:PGU720937 OWV720937:OWY720937 OMZ720937:ONC720937 ODD720937:ODG720937 NTH720937:NTK720937 NJL720937:NJO720937 MZP720937:MZS720937 MPT720937:MPW720937 MFX720937:MGA720937 LWB720937:LWE720937 LMF720937:LMI720937 LCJ720937:LCM720937 KSN720937:KSQ720937 KIR720937:KIU720937 JYV720937:JYY720937 JOZ720937:JPC720937 JFD720937:JFG720937 IVH720937:IVK720937 ILL720937:ILO720937 IBP720937:IBS720937 HRT720937:HRW720937 HHX720937:HIA720937 GYB720937:GYE720937 GOF720937:GOI720937 GEJ720937:GEM720937 FUN720937:FUQ720937 FKR720937:FKU720937 FAV720937:FAY720937 EQZ720937:ERC720937 EHD720937:EHG720937 DXH720937:DXK720937 DNL720937:DNO720937 DDP720937:DDS720937 CTT720937:CTW720937 CJX720937:CKA720937 CAB720937:CAE720937 BQF720937:BQI720937 BGJ720937:BGM720937 AWN720937:AWQ720937 AMR720937:AMU720937 ACV720937:ACY720937 SZ720937:TC720937 JD720937:JG720937 I720937:L720937 WVP655401:WVS655401 WLT655401:WLW655401 WBX655401:WCA655401 VSB655401:VSE655401 VIF655401:VII655401 UYJ655401:UYM655401 UON655401:UOQ655401 UER655401:UEU655401 TUV655401:TUY655401 TKZ655401:TLC655401 TBD655401:TBG655401 SRH655401:SRK655401 SHL655401:SHO655401 RXP655401:RXS655401 RNT655401:RNW655401 RDX655401:REA655401 QUB655401:QUE655401 QKF655401:QKI655401 QAJ655401:QAM655401 PQN655401:PQQ655401 PGR655401:PGU655401 OWV655401:OWY655401 OMZ655401:ONC655401 ODD655401:ODG655401 NTH655401:NTK655401 NJL655401:NJO655401 MZP655401:MZS655401 MPT655401:MPW655401 MFX655401:MGA655401 LWB655401:LWE655401 LMF655401:LMI655401 LCJ655401:LCM655401 KSN655401:KSQ655401 KIR655401:KIU655401 JYV655401:JYY655401 JOZ655401:JPC655401 JFD655401:JFG655401 IVH655401:IVK655401 ILL655401:ILO655401 IBP655401:IBS655401 HRT655401:HRW655401 HHX655401:HIA655401 GYB655401:GYE655401 GOF655401:GOI655401 GEJ655401:GEM655401 FUN655401:FUQ655401 FKR655401:FKU655401 FAV655401:FAY655401 EQZ655401:ERC655401 EHD655401:EHG655401 DXH655401:DXK655401 DNL655401:DNO655401 DDP655401:DDS655401 CTT655401:CTW655401 CJX655401:CKA655401 CAB655401:CAE655401 BQF655401:BQI655401 BGJ655401:BGM655401 AWN655401:AWQ655401 AMR655401:AMU655401 ACV655401:ACY655401 SZ655401:TC655401 JD655401:JG655401 I655401:L655401 WVP589865:WVS589865 WLT589865:WLW589865 WBX589865:WCA589865 VSB589865:VSE589865 VIF589865:VII589865 UYJ589865:UYM589865 UON589865:UOQ589865 UER589865:UEU589865 TUV589865:TUY589865 TKZ589865:TLC589865 TBD589865:TBG589865 SRH589865:SRK589865 SHL589865:SHO589865 RXP589865:RXS589865 RNT589865:RNW589865 RDX589865:REA589865 QUB589865:QUE589865 QKF589865:QKI589865 QAJ589865:QAM589865 PQN589865:PQQ589865 PGR589865:PGU589865 OWV589865:OWY589865 OMZ589865:ONC589865 ODD589865:ODG589865 NTH589865:NTK589865 NJL589865:NJO589865 MZP589865:MZS589865 MPT589865:MPW589865 MFX589865:MGA589865 LWB589865:LWE589865 LMF589865:LMI589865 LCJ589865:LCM589865 KSN589865:KSQ589865 KIR589865:KIU589865 JYV589865:JYY589865 JOZ589865:JPC589865 JFD589865:JFG589865 IVH589865:IVK589865 ILL589865:ILO589865 IBP589865:IBS589865 HRT589865:HRW589865 HHX589865:HIA589865 GYB589865:GYE589865 GOF589865:GOI589865 GEJ589865:GEM589865 FUN589865:FUQ589865 FKR589865:FKU589865 FAV589865:FAY589865 EQZ589865:ERC589865 EHD589865:EHG589865 DXH589865:DXK589865 DNL589865:DNO589865 DDP589865:DDS589865 CTT589865:CTW589865 CJX589865:CKA589865 CAB589865:CAE589865 BQF589865:BQI589865 BGJ589865:BGM589865 AWN589865:AWQ589865 AMR589865:AMU589865 ACV589865:ACY589865 SZ589865:TC589865 JD589865:JG589865 I589865:L589865 WVP524329:WVS524329 WLT524329:WLW524329 WBX524329:WCA524329 VSB524329:VSE524329 VIF524329:VII524329 UYJ524329:UYM524329 UON524329:UOQ524329 UER524329:UEU524329 TUV524329:TUY524329 TKZ524329:TLC524329 TBD524329:TBG524329 SRH524329:SRK524329 SHL524329:SHO524329 RXP524329:RXS524329 RNT524329:RNW524329 RDX524329:REA524329 QUB524329:QUE524329 QKF524329:QKI524329 QAJ524329:QAM524329 PQN524329:PQQ524329 PGR524329:PGU524329 OWV524329:OWY524329 OMZ524329:ONC524329 ODD524329:ODG524329 NTH524329:NTK524329 NJL524329:NJO524329 MZP524329:MZS524329 MPT524329:MPW524329 MFX524329:MGA524329 LWB524329:LWE524329 LMF524329:LMI524329 LCJ524329:LCM524329 KSN524329:KSQ524329 KIR524329:KIU524329 JYV524329:JYY524329 JOZ524329:JPC524329 JFD524329:JFG524329 IVH524329:IVK524329 ILL524329:ILO524329 IBP524329:IBS524329 HRT524329:HRW524329 HHX524329:HIA524329 GYB524329:GYE524329 GOF524329:GOI524329 GEJ524329:GEM524329 FUN524329:FUQ524329 FKR524329:FKU524329 FAV524329:FAY524329 EQZ524329:ERC524329 EHD524329:EHG524329 DXH524329:DXK524329 DNL524329:DNO524329 DDP524329:DDS524329 CTT524329:CTW524329 CJX524329:CKA524329 CAB524329:CAE524329 BQF524329:BQI524329 BGJ524329:BGM524329 AWN524329:AWQ524329 AMR524329:AMU524329 ACV524329:ACY524329 SZ524329:TC524329 JD524329:JG524329 I524329:L524329 WVP458793:WVS458793 WLT458793:WLW458793 WBX458793:WCA458793 VSB458793:VSE458793 VIF458793:VII458793 UYJ458793:UYM458793 UON458793:UOQ458793 UER458793:UEU458793 TUV458793:TUY458793 TKZ458793:TLC458793 TBD458793:TBG458793 SRH458793:SRK458793 SHL458793:SHO458793 RXP458793:RXS458793 RNT458793:RNW458793 RDX458793:REA458793 QUB458793:QUE458793 QKF458793:QKI458793 QAJ458793:QAM458793 PQN458793:PQQ458793 PGR458793:PGU458793 OWV458793:OWY458793 OMZ458793:ONC458793 ODD458793:ODG458793 NTH458793:NTK458793 NJL458793:NJO458793 MZP458793:MZS458793 MPT458793:MPW458793 MFX458793:MGA458793 LWB458793:LWE458793 LMF458793:LMI458793 LCJ458793:LCM458793 KSN458793:KSQ458793 KIR458793:KIU458793 JYV458793:JYY458793 JOZ458793:JPC458793 JFD458793:JFG458793 IVH458793:IVK458793 ILL458793:ILO458793 IBP458793:IBS458793 HRT458793:HRW458793 HHX458793:HIA458793 GYB458793:GYE458793 GOF458793:GOI458793 GEJ458793:GEM458793 FUN458793:FUQ458793 FKR458793:FKU458793 FAV458793:FAY458793 EQZ458793:ERC458793 EHD458793:EHG458793 DXH458793:DXK458793 DNL458793:DNO458793 DDP458793:DDS458793 CTT458793:CTW458793 CJX458793:CKA458793 CAB458793:CAE458793 BQF458793:BQI458793 BGJ458793:BGM458793 AWN458793:AWQ458793 AMR458793:AMU458793 ACV458793:ACY458793 SZ458793:TC458793 JD458793:JG458793 I458793:L458793 WVP393257:WVS393257 WLT393257:WLW393257 WBX393257:WCA393257 VSB393257:VSE393257 VIF393257:VII393257 UYJ393257:UYM393257 UON393257:UOQ393257 UER393257:UEU393257 TUV393257:TUY393257 TKZ393257:TLC393257 TBD393257:TBG393257 SRH393257:SRK393257 SHL393257:SHO393257 RXP393257:RXS393257 RNT393257:RNW393257 RDX393257:REA393257 QUB393257:QUE393257 QKF393257:QKI393257 QAJ393257:QAM393257 PQN393257:PQQ393257 PGR393257:PGU393257 OWV393257:OWY393257 OMZ393257:ONC393257 ODD393257:ODG393257 NTH393257:NTK393257 NJL393257:NJO393257 MZP393257:MZS393257 MPT393257:MPW393257 MFX393257:MGA393257 LWB393257:LWE393257 LMF393257:LMI393257 LCJ393257:LCM393257 KSN393257:KSQ393257 KIR393257:KIU393257 JYV393257:JYY393257 JOZ393257:JPC393257 JFD393257:JFG393257 IVH393257:IVK393257 ILL393257:ILO393257 IBP393257:IBS393257 HRT393257:HRW393257 HHX393257:HIA393257 GYB393257:GYE393257 GOF393257:GOI393257 GEJ393257:GEM393257 FUN393257:FUQ393257 FKR393257:FKU393257 FAV393257:FAY393257 EQZ393257:ERC393257 EHD393257:EHG393257 DXH393257:DXK393257 DNL393257:DNO393257 DDP393257:DDS393257 CTT393257:CTW393257 CJX393257:CKA393257 CAB393257:CAE393257 BQF393257:BQI393257 BGJ393257:BGM393257 AWN393257:AWQ393257 AMR393257:AMU393257 ACV393257:ACY393257 SZ393257:TC393257 JD393257:JG393257 I393257:L393257 WVP327721:WVS327721 WLT327721:WLW327721 WBX327721:WCA327721 VSB327721:VSE327721 VIF327721:VII327721 UYJ327721:UYM327721 UON327721:UOQ327721 UER327721:UEU327721 TUV327721:TUY327721 TKZ327721:TLC327721 TBD327721:TBG327721 SRH327721:SRK327721 SHL327721:SHO327721 RXP327721:RXS327721 RNT327721:RNW327721 RDX327721:REA327721 QUB327721:QUE327721 QKF327721:QKI327721 QAJ327721:QAM327721 PQN327721:PQQ327721 PGR327721:PGU327721 OWV327721:OWY327721 OMZ327721:ONC327721 ODD327721:ODG327721 NTH327721:NTK327721 NJL327721:NJO327721 MZP327721:MZS327721 MPT327721:MPW327721 MFX327721:MGA327721 LWB327721:LWE327721 LMF327721:LMI327721 LCJ327721:LCM327721 KSN327721:KSQ327721 KIR327721:KIU327721 JYV327721:JYY327721 JOZ327721:JPC327721 JFD327721:JFG327721 IVH327721:IVK327721 ILL327721:ILO327721 IBP327721:IBS327721 HRT327721:HRW327721 HHX327721:HIA327721 GYB327721:GYE327721 GOF327721:GOI327721 GEJ327721:GEM327721 FUN327721:FUQ327721 FKR327721:FKU327721 FAV327721:FAY327721 EQZ327721:ERC327721 EHD327721:EHG327721 DXH327721:DXK327721 DNL327721:DNO327721 DDP327721:DDS327721 CTT327721:CTW327721 CJX327721:CKA327721 CAB327721:CAE327721 BQF327721:BQI327721 BGJ327721:BGM327721 AWN327721:AWQ327721 AMR327721:AMU327721 ACV327721:ACY327721 SZ327721:TC327721 JD327721:JG327721 I327721:L327721 WVP262185:WVS262185 WLT262185:WLW262185 WBX262185:WCA262185 VSB262185:VSE262185 VIF262185:VII262185 UYJ262185:UYM262185 UON262185:UOQ262185 UER262185:UEU262185 TUV262185:TUY262185 TKZ262185:TLC262185 TBD262185:TBG262185 SRH262185:SRK262185 SHL262185:SHO262185 RXP262185:RXS262185 RNT262185:RNW262185 RDX262185:REA262185 QUB262185:QUE262185 QKF262185:QKI262185 QAJ262185:QAM262185 PQN262185:PQQ262185 PGR262185:PGU262185 OWV262185:OWY262185 OMZ262185:ONC262185 ODD262185:ODG262185 NTH262185:NTK262185 NJL262185:NJO262185 MZP262185:MZS262185 MPT262185:MPW262185 MFX262185:MGA262185 LWB262185:LWE262185 LMF262185:LMI262185 LCJ262185:LCM262185 KSN262185:KSQ262185 KIR262185:KIU262185 JYV262185:JYY262185 JOZ262185:JPC262185 JFD262185:JFG262185 IVH262185:IVK262185 ILL262185:ILO262185 IBP262185:IBS262185 HRT262185:HRW262185 HHX262185:HIA262185 GYB262185:GYE262185 GOF262185:GOI262185 GEJ262185:GEM262185 FUN262185:FUQ262185 FKR262185:FKU262185 FAV262185:FAY262185 EQZ262185:ERC262185 EHD262185:EHG262185 DXH262185:DXK262185 DNL262185:DNO262185 DDP262185:DDS262185 CTT262185:CTW262185 CJX262185:CKA262185 CAB262185:CAE262185 BQF262185:BQI262185 BGJ262185:BGM262185 AWN262185:AWQ262185 AMR262185:AMU262185 ACV262185:ACY262185 SZ262185:TC262185 JD262185:JG262185 I262185:L262185 WVP196649:WVS196649 WLT196649:WLW196649 WBX196649:WCA196649 VSB196649:VSE196649 VIF196649:VII196649 UYJ196649:UYM196649 UON196649:UOQ196649 UER196649:UEU196649 TUV196649:TUY196649 TKZ196649:TLC196649 TBD196649:TBG196649 SRH196649:SRK196649 SHL196649:SHO196649 RXP196649:RXS196649 RNT196649:RNW196649 RDX196649:REA196649 QUB196649:QUE196649 QKF196649:QKI196649 QAJ196649:QAM196649 PQN196649:PQQ196649 PGR196649:PGU196649 OWV196649:OWY196649 OMZ196649:ONC196649 ODD196649:ODG196649 NTH196649:NTK196649 NJL196649:NJO196649 MZP196649:MZS196649 MPT196649:MPW196649 MFX196649:MGA196649 LWB196649:LWE196649 LMF196649:LMI196649 LCJ196649:LCM196649 KSN196649:KSQ196649 KIR196649:KIU196649 JYV196649:JYY196649 JOZ196649:JPC196649 JFD196649:JFG196649 IVH196649:IVK196649 ILL196649:ILO196649 IBP196649:IBS196649 HRT196649:HRW196649 HHX196649:HIA196649 GYB196649:GYE196649 GOF196649:GOI196649 GEJ196649:GEM196649 FUN196649:FUQ196649 FKR196649:FKU196649 FAV196649:FAY196649 EQZ196649:ERC196649 EHD196649:EHG196649 DXH196649:DXK196649 DNL196649:DNO196649 DDP196649:DDS196649 CTT196649:CTW196649 CJX196649:CKA196649 CAB196649:CAE196649 BQF196649:BQI196649 BGJ196649:BGM196649 AWN196649:AWQ196649 AMR196649:AMU196649 ACV196649:ACY196649 SZ196649:TC196649 JD196649:JG196649 I196649:L196649 WVP131113:WVS131113 WLT131113:WLW131113 WBX131113:WCA131113 VSB131113:VSE131113 VIF131113:VII131113 UYJ131113:UYM131113 UON131113:UOQ131113 UER131113:UEU131113 TUV131113:TUY131113 TKZ131113:TLC131113 TBD131113:TBG131113 SRH131113:SRK131113 SHL131113:SHO131113 RXP131113:RXS131113 RNT131113:RNW131113 RDX131113:REA131113 QUB131113:QUE131113 QKF131113:QKI131113 QAJ131113:QAM131113 PQN131113:PQQ131113 PGR131113:PGU131113 OWV131113:OWY131113 OMZ131113:ONC131113 ODD131113:ODG131113 NTH131113:NTK131113 NJL131113:NJO131113 MZP131113:MZS131113 MPT131113:MPW131113 MFX131113:MGA131113 LWB131113:LWE131113 LMF131113:LMI131113 LCJ131113:LCM131113 KSN131113:KSQ131113 KIR131113:KIU131113 JYV131113:JYY131113 JOZ131113:JPC131113 JFD131113:JFG131113 IVH131113:IVK131113 ILL131113:ILO131113 IBP131113:IBS131113 HRT131113:HRW131113 HHX131113:HIA131113 GYB131113:GYE131113 GOF131113:GOI131113 GEJ131113:GEM131113 FUN131113:FUQ131113 FKR131113:FKU131113 FAV131113:FAY131113 EQZ131113:ERC131113 EHD131113:EHG131113 DXH131113:DXK131113 DNL131113:DNO131113 DDP131113:DDS131113 CTT131113:CTW131113 CJX131113:CKA131113 CAB131113:CAE131113 BQF131113:BQI131113 BGJ131113:BGM131113 AWN131113:AWQ131113 AMR131113:AMU131113 ACV131113:ACY131113 SZ131113:TC131113 JD131113:JG131113 I131113:L131113 WVP65577:WVS65577 WLT65577:WLW65577 WBX65577:WCA65577 VSB65577:VSE65577 VIF65577:VII65577 UYJ65577:UYM65577 UON65577:UOQ65577 UER65577:UEU65577 TUV65577:TUY65577 TKZ65577:TLC65577 TBD65577:TBG65577 SRH65577:SRK65577 SHL65577:SHO65577 RXP65577:RXS65577 RNT65577:RNW65577 RDX65577:REA65577 QUB65577:QUE65577 QKF65577:QKI65577 QAJ65577:QAM65577 PQN65577:PQQ65577 PGR65577:PGU65577 OWV65577:OWY65577 OMZ65577:ONC65577 ODD65577:ODG65577 NTH65577:NTK65577 NJL65577:NJO65577 MZP65577:MZS65577 MPT65577:MPW65577 MFX65577:MGA65577 LWB65577:LWE65577 LMF65577:LMI65577 LCJ65577:LCM65577 KSN65577:KSQ65577 KIR65577:KIU65577 JYV65577:JYY65577 JOZ65577:JPC65577 JFD65577:JFG65577 IVH65577:IVK65577 ILL65577:ILO65577 IBP65577:IBS65577 HRT65577:HRW65577 HHX65577:HIA65577 GYB65577:GYE65577 GOF65577:GOI65577 GEJ65577:GEM65577 FUN65577:FUQ65577 FKR65577:FKU65577 FAV65577:FAY65577 EQZ65577:ERC65577 EHD65577:EHG65577 DXH65577:DXK65577 DNL65577:DNO65577 DDP65577:DDS65577 CTT65577:CTW65577 CJX65577:CKA65577 CAB65577:CAE65577 BQF65577:BQI65577 BGJ65577:BGM65577 AWN65577:AWQ65577 AMR65577:AMU65577 ACV65577:ACY65577 SZ65577:TC65577 JD65577:JG65577 I65577:L65577 WVQ43:WVT43 WLU43:WLX43 WBY43:WCB43 VSC43:VSF43 VIG43:VIJ43 UYK43:UYN43 UOO43:UOR43 UES43:UEV43 TUW43:TUZ43 TLA43:TLD43 TBE43:TBH43 SRI43:SRL43 SHM43:SHP43 RXQ43:RXT43 RNU43:RNX43 RDY43:REB43 QUC43:QUF43 QKG43:QKJ43 QAK43:QAN43 PQO43:PQR43 PGS43:PGV43 OWW43:OWZ43 ONA43:OND43 ODE43:ODH43 NTI43:NTL43 NJM43:NJP43 MZQ43:MZT43 MPU43:MPX43 MFY43:MGB43 LWC43:LWF43 LMG43:LMJ43 LCK43:LCN43 KSO43:KSR43 KIS43:KIV43 JYW43:JYZ43 JPA43:JPD43 JFE43:JFH43 IVI43:IVL43 ILM43:ILP43 IBQ43:IBT43 HRU43:HRX43 HHY43:HIB43 GYC43:GYF43 GOG43:GOJ43 GEK43:GEN43 FUO43:FUR43 FKS43:FKV43 FAW43:FAZ43 ERA43:ERD43 EHE43:EHH43 DXI43:DXL43 DNM43:DNP43 DDQ43:DDT43 CTU43:CTX43 CJY43:CKB43 CAC43:CAF43 BQG43:BQJ43 BGK43:BGN43 AWO43:AWR43 AMS43:AMV43 ACW43:ACZ43 TA43:TD43 JE43:JH43">
      <formula1>$K$70:$K$82</formula1>
    </dataValidation>
    <dataValidation type="list" allowBlank="1" showInputMessage="1" showErrorMessage="1" sqref="JD23:JG23 AWN23:AWQ23 BGJ23:BGM23 BQF23:BQI23 CAB23:CAE23 CJX23:CKA23 CTT23:CTW23 DDP23:DDS23 DNL23:DNO23 DXH23:DXK23 EHD23:EHG23 EQZ23:ERC23 FAV23:FAY23 FKR23:FKU23 FUN23:FUQ23 GEJ23:GEM23 GOF23:GOI23 GYB23:GYE23 HHX23:HIA23 HRT23:HRW23 IBP23:IBS23 ILL23:ILO23 IVH23:IVK23 JFD23:JFG23 JOZ23:JPC23 JYV23:JYY23 KIR23:KIU23 KSN23:KSQ23 LCJ23:LCM23 LMF23:LMI23 LWB23:LWE23 MFX23:MGA23 MPT23:MPW23 MZP23:MZS23 NJL23:NJO23 NTH23:NTK23 ODD23:ODG23 OMZ23:ONC23 OWV23:OWY23 PGR23:PGU23 PQN23:PQQ23 QAJ23:QAM23 QKF23:QKI23 QUB23:QUE23 RDX23:REA23 RNT23:RNW23 RXP23:RXS23 SHL23:SHO23 SRH23:SRK23 TBD23:TBG23 TKZ23:TLC23 TUV23:TUY23 UER23:UEU23 UON23:UOQ23 UYJ23:UYM23 VIF23:VII23 VSB23:VSE23 WBX23:WCA23 WLT23:WLW23 WVP23:WVS23 I65563:L65563 JD65563:JG65563 SZ65563:TC65563 ACV65563:ACY65563 AMR65563:AMU65563 AWN65563:AWQ65563 BGJ65563:BGM65563 BQF65563:BQI65563 CAB65563:CAE65563 CJX65563:CKA65563 CTT65563:CTW65563 DDP65563:DDS65563 DNL65563:DNO65563 DXH65563:DXK65563 EHD65563:EHG65563 EQZ65563:ERC65563 FAV65563:FAY65563 FKR65563:FKU65563 FUN65563:FUQ65563 GEJ65563:GEM65563 GOF65563:GOI65563 GYB65563:GYE65563 HHX65563:HIA65563 HRT65563:HRW65563 IBP65563:IBS65563 ILL65563:ILO65563 IVH65563:IVK65563 JFD65563:JFG65563 JOZ65563:JPC65563 JYV65563:JYY65563 KIR65563:KIU65563 KSN65563:KSQ65563 LCJ65563:LCM65563 LMF65563:LMI65563 LWB65563:LWE65563 MFX65563:MGA65563 MPT65563:MPW65563 MZP65563:MZS65563 NJL65563:NJO65563 NTH65563:NTK65563 ODD65563:ODG65563 OMZ65563:ONC65563 OWV65563:OWY65563 PGR65563:PGU65563 PQN65563:PQQ65563 QAJ65563:QAM65563 QKF65563:QKI65563 QUB65563:QUE65563 RDX65563:REA65563 RNT65563:RNW65563 RXP65563:RXS65563 SHL65563:SHO65563 SRH65563:SRK65563 TBD65563:TBG65563 TKZ65563:TLC65563 TUV65563:TUY65563 UER65563:UEU65563 UON65563:UOQ65563 UYJ65563:UYM65563 VIF65563:VII65563 VSB65563:VSE65563 WBX65563:WCA65563 WLT65563:WLW65563 WVP65563:WVS65563 I131099:L131099 JD131099:JG131099 SZ131099:TC131099 ACV131099:ACY131099 AMR131099:AMU131099 AWN131099:AWQ131099 BGJ131099:BGM131099 BQF131099:BQI131099 CAB131099:CAE131099 CJX131099:CKA131099 CTT131099:CTW131099 DDP131099:DDS131099 DNL131099:DNO131099 DXH131099:DXK131099 EHD131099:EHG131099 EQZ131099:ERC131099 FAV131099:FAY131099 FKR131099:FKU131099 FUN131099:FUQ131099 GEJ131099:GEM131099 GOF131099:GOI131099 GYB131099:GYE131099 HHX131099:HIA131099 HRT131099:HRW131099 IBP131099:IBS131099 ILL131099:ILO131099 IVH131099:IVK131099 JFD131099:JFG131099 JOZ131099:JPC131099 JYV131099:JYY131099 KIR131099:KIU131099 KSN131099:KSQ131099 LCJ131099:LCM131099 LMF131099:LMI131099 LWB131099:LWE131099 MFX131099:MGA131099 MPT131099:MPW131099 MZP131099:MZS131099 NJL131099:NJO131099 NTH131099:NTK131099 ODD131099:ODG131099 OMZ131099:ONC131099 OWV131099:OWY131099 PGR131099:PGU131099 PQN131099:PQQ131099 QAJ131099:QAM131099 QKF131099:QKI131099 QUB131099:QUE131099 RDX131099:REA131099 RNT131099:RNW131099 RXP131099:RXS131099 SHL131099:SHO131099 SRH131099:SRK131099 TBD131099:TBG131099 TKZ131099:TLC131099 TUV131099:TUY131099 UER131099:UEU131099 UON131099:UOQ131099 UYJ131099:UYM131099 VIF131099:VII131099 VSB131099:VSE131099 WBX131099:WCA131099 WLT131099:WLW131099 WVP131099:WVS131099 I196635:L196635 JD196635:JG196635 SZ196635:TC196635 ACV196635:ACY196635 AMR196635:AMU196635 AWN196635:AWQ196635 BGJ196635:BGM196635 BQF196635:BQI196635 CAB196635:CAE196635 CJX196635:CKA196635 CTT196635:CTW196635 DDP196635:DDS196635 DNL196635:DNO196635 DXH196635:DXK196635 EHD196635:EHG196635 EQZ196635:ERC196635 FAV196635:FAY196635 FKR196635:FKU196635 FUN196635:FUQ196635 GEJ196635:GEM196635 GOF196635:GOI196635 GYB196635:GYE196635 HHX196635:HIA196635 HRT196635:HRW196635 IBP196635:IBS196635 ILL196635:ILO196635 IVH196635:IVK196635 JFD196635:JFG196635 JOZ196635:JPC196635 JYV196635:JYY196635 KIR196635:KIU196635 KSN196635:KSQ196635 LCJ196635:LCM196635 LMF196635:LMI196635 LWB196635:LWE196635 MFX196635:MGA196635 MPT196635:MPW196635 MZP196635:MZS196635 NJL196635:NJO196635 NTH196635:NTK196635 ODD196635:ODG196635 OMZ196635:ONC196635 OWV196635:OWY196635 PGR196635:PGU196635 PQN196635:PQQ196635 QAJ196635:QAM196635 QKF196635:QKI196635 QUB196635:QUE196635 RDX196635:REA196635 RNT196635:RNW196635 RXP196635:RXS196635 SHL196635:SHO196635 SRH196635:SRK196635 TBD196635:TBG196635 TKZ196635:TLC196635 TUV196635:TUY196635 UER196635:UEU196635 UON196635:UOQ196635 UYJ196635:UYM196635 VIF196635:VII196635 VSB196635:VSE196635 WBX196635:WCA196635 WLT196635:WLW196635 WVP196635:WVS196635 I262171:L262171 JD262171:JG262171 SZ262171:TC262171 ACV262171:ACY262171 AMR262171:AMU262171 AWN262171:AWQ262171 BGJ262171:BGM262171 BQF262171:BQI262171 CAB262171:CAE262171 CJX262171:CKA262171 CTT262171:CTW262171 DDP262171:DDS262171 DNL262171:DNO262171 DXH262171:DXK262171 EHD262171:EHG262171 EQZ262171:ERC262171 FAV262171:FAY262171 FKR262171:FKU262171 FUN262171:FUQ262171 GEJ262171:GEM262171 GOF262171:GOI262171 GYB262171:GYE262171 HHX262171:HIA262171 HRT262171:HRW262171 IBP262171:IBS262171 ILL262171:ILO262171 IVH262171:IVK262171 JFD262171:JFG262171 JOZ262171:JPC262171 JYV262171:JYY262171 KIR262171:KIU262171 KSN262171:KSQ262171 LCJ262171:LCM262171 LMF262171:LMI262171 LWB262171:LWE262171 MFX262171:MGA262171 MPT262171:MPW262171 MZP262171:MZS262171 NJL262171:NJO262171 NTH262171:NTK262171 ODD262171:ODG262171 OMZ262171:ONC262171 OWV262171:OWY262171 PGR262171:PGU262171 PQN262171:PQQ262171 QAJ262171:QAM262171 QKF262171:QKI262171 QUB262171:QUE262171 RDX262171:REA262171 RNT262171:RNW262171 RXP262171:RXS262171 SHL262171:SHO262171 SRH262171:SRK262171 TBD262171:TBG262171 TKZ262171:TLC262171 TUV262171:TUY262171 UER262171:UEU262171 UON262171:UOQ262171 UYJ262171:UYM262171 VIF262171:VII262171 VSB262171:VSE262171 WBX262171:WCA262171 WLT262171:WLW262171 WVP262171:WVS262171 I327707:L327707 JD327707:JG327707 SZ327707:TC327707 ACV327707:ACY327707 AMR327707:AMU327707 AWN327707:AWQ327707 BGJ327707:BGM327707 BQF327707:BQI327707 CAB327707:CAE327707 CJX327707:CKA327707 CTT327707:CTW327707 DDP327707:DDS327707 DNL327707:DNO327707 DXH327707:DXK327707 EHD327707:EHG327707 EQZ327707:ERC327707 FAV327707:FAY327707 FKR327707:FKU327707 FUN327707:FUQ327707 GEJ327707:GEM327707 GOF327707:GOI327707 GYB327707:GYE327707 HHX327707:HIA327707 HRT327707:HRW327707 IBP327707:IBS327707 ILL327707:ILO327707 IVH327707:IVK327707 JFD327707:JFG327707 JOZ327707:JPC327707 JYV327707:JYY327707 KIR327707:KIU327707 KSN327707:KSQ327707 LCJ327707:LCM327707 LMF327707:LMI327707 LWB327707:LWE327707 MFX327707:MGA327707 MPT327707:MPW327707 MZP327707:MZS327707 NJL327707:NJO327707 NTH327707:NTK327707 ODD327707:ODG327707 OMZ327707:ONC327707 OWV327707:OWY327707 PGR327707:PGU327707 PQN327707:PQQ327707 QAJ327707:QAM327707 QKF327707:QKI327707 QUB327707:QUE327707 RDX327707:REA327707 RNT327707:RNW327707 RXP327707:RXS327707 SHL327707:SHO327707 SRH327707:SRK327707 TBD327707:TBG327707 TKZ327707:TLC327707 TUV327707:TUY327707 UER327707:UEU327707 UON327707:UOQ327707 UYJ327707:UYM327707 VIF327707:VII327707 VSB327707:VSE327707 WBX327707:WCA327707 WLT327707:WLW327707 WVP327707:WVS327707 I393243:L393243 JD393243:JG393243 SZ393243:TC393243 ACV393243:ACY393243 AMR393243:AMU393243 AWN393243:AWQ393243 BGJ393243:BGM393243 BQF393243:BQI393243 CAB393243:CAE393243 CJX393243:CKA393243 CTT393243:CTW393243 DDP393243:DDS393243 DNL393243:DNO393243 DXH393243:DXK393243 EHD393243:EHG393243 EQZ393243:ERC393243 FAV393243:FAY393243 FKR393243:FKU393243 FUN393243:FUQ393243 GEJ393243:GEM393243 GOF393243:GOI393243 GYB393243:GYE393243 HHX393243:HIA393243 HRT393243:HRW393243 IBP393243:IBS393243 ILL393243:ILO393243 IVH393243:IVK393243 JFD393243:JFG393243 JOZ393243:JPC393243 JYV393243:JYY393243 KIR393243:KIU393243 KSN393243:KSQ393243 LCJ393243:LCM393243 LMF393243:LMI393243 LWB393243:LWE393243 MFX393243:MGA393243 MPT393243:MPW393243 MZP393243:MZS393243 NJL393243:NJO393243 NTH393243:NTK393243 ODD393243:ODG393243 OMZ393243:ONC393243 OWV393243:OWY393243 PGR393243:PGU393243 PQN393243:PQQ393243 QAJ393243:QAM393243 QKF393243:QKI393243 QUB393243:QUE393243 RDX393243:REA393243 RNT393243:RNW393243 RXP393243:RXS393243 SHL393243:SHO393243 SRH393243:SRK393243 TBD393243:TBG393243 TKZ393243:TLC393243 TUV393243:TUY393243 UER393243:UEU393243 UON393243:UOQ393243 UYJ393243:UYM393243 VIF393243:VII393243 VSB393243:VSE393243 WBX393243:WCA393243 WLT393243:WLW393243 WVP393243:WVS393243 I458779:L458779 JD458779:JG458779 SZ458779:TC458779 ACV458779:ACY458779 AMR458779:AMU458779 AWN458779:AWQ458779 BGJ458779:BGM458779 BQF458779:BQI458779 CAB458779:CAE458779 CJX458779:CKA458779 CTT458779:CTW458779 DDP458779:DDS458779 DNL458779:DNO458779 DXH458779:DXK458779 EHD458779:EHG458779 EQZ458779:ERC458779 FAV458779:FAY458779 FKR458779:FKU458779 FUN458779:FUQ458779 GEJ458779:GEM458779 GOF458779:GOI458779 GYB458779:GYE458779 HHX458779:HIA458779 HRT458779:HRW458779 IBP458779:IBS458779 ILL458779:ILO458779 IVH458779:IVK458779 JFD458779:JFG458779 JOZ458779:JPC458779 JYV458779:JYY458779 KIR458779:KIU458779 KSN458779:KSQ458779 LCJ458779:LCM458779 LMF458779:LMI458779 LWB458779:LWE458779 MFX458779:MGA458779 MPT458779:MPW458779 MZP458779:MZS458779 NJL458779:NJO458779 NTH458779:NTK458779 ODD458779:ODG458779 OMZ458779:ONC458779 OWV458779:OWY458779 PGR458779:PGU458779 PQN458779:PQQ458779 QAJ458779:QAM458779 QKF458779:QKI458779 QUB458779:QUE458779 RDX458779:REA458779 RNT458779:RNW458779 RXP458779:RXS458779 SHL458779:SHO458779 SRH458779:SRK458779 TBD458779:TBG458779 TKZ458779:TLC458779 TUV458779:TUY458779 UER458779:UEU458779 UON458779:UOQ458779 UYJ458779:UYM458779 VIF458779:VII458779 VSB458779:VSE458779 WBX458779:WCA458779 WLT458779:WLW458779 WVP458779:WVS458779 I524315:L524315 JD524315:JG524315 SZ524315:TC524315 ACV524315:ACY524315 AMR524315:AMU524315 AWN524315:AWQ524315 BGJ524315:BGM524315 BQF524315:BQI524315 CAB524315:CAE524315 CJX524315:CKA524315 CTT524315:CTW524315 DDP524315:DDS524315 DNL524315:DNO524315 DXH524315:DXK524315 EHD524315:EHG524315 EQZ524315:ERC524315 FAV524315:FAY524315 FKR524315:FKU524315 FUN524315:FUQ524315 GEJ524315:GEM524315 GOF524315:GOI524315 GYB524315:GYE524315 HHX524315:HIA524315 HRT524315:HRW524315 IBP524315:IBS524315 ILL524315:ILO524315 IVH524315:IVK524315 JFD524315:JFG524315 JOZ524315:JPC524315 JYV524315:JYY524315 KIR524315:KIU524315 KSN524315:KSQ524315 LCJ524315:LCM524315 LMF524315:LMI524315 LWB524315:LWE524315 MFX524315:MGA524315 MPT524315:MPW524315 MZP524315:MZS524315 NJL524315:NJO524315 NTH524315:NTK524315 ODD524315:ODG524315 OMZ524315:ONC524315 OWV524315:OWY524315 PGR524315:PGU524315 PQN524315:PQQ524315 QAJ524315:QAM524315 QKF524315:QKI524315 QUB524315:QUE524315 RDX524315:REA524315 RNT524315:RNW524315 RXP524315:RXS524315 SHL524315:SHO524315 SRH524315:SRK524315 TBD524315:TBG524315 TKZ524315:TLC524315 TUV524315:TUY524315 UER524315:UEU524315 UON524315:UOQ524315 UYJ524315:UYM524315 VIF524315:VII524315 VSB524315:VSE524315 WBX524315:WCA524315 WLT524315:WLW524315 WVP524315:WVS524315 I589851:L589851 JD589851:JG589851 SZ589851:TC589851 ACV589851:ACY589851 AMR589851:AMU589851 AWN589851:AWQ589851 BGJ589851:BGM589851 BQF589851:BQI589851 CAB589851:CAE589851 CJX589851:CKA589851 CTT589851:CTW589851 DDP589851:DDS589851 DNL589851:DNO589851 DXH589851:DXK589851 EHD589851:EHG589851 EQZ589851:ERC589851 FAV589851:FAY589851 FKR589851:FKU589851 FUN589851:FUQ589851 GEJ589851:GEM589851 GOF589851:GOI589851 GYB589851:GYE589851 HHX589851:HIA589851 HRT589851:HRW589851 IBP589851:IBS589851 ILL589851:ILO589851 IVH589851:IVK589851 JFD589851:JFG589851 JOZ589851:JPC589851 JYV589851:JYY589851 KIR589851:KIU589851 KSN589851:KSQ589851 LCJ589851:LCM589851 LMF589851:LMI589851 LWB589851:LWE589851 MFX589851:MGA589851 MPT589851:MPW589851 MZP589851:MZS589851 NJL589851:NJO589851 NTH589851:NTK589851 ODD589851:ODG589851 OMZ589851:ONC589851 OWV589851:OWY589851 PGR589851:PGU589851 PQN589851:PQQ589851 QAJ589851:QAM589851 QKF589851:QKI589851 QUB589851:QUE589851 RDX589851:REA589851 RNT589851:RNW589851 RXP589851:RXS589851 SHL589851:SHO589851 SRH589851:SRK589851 TBD589851:TBG589851 TKZ589851:TLC589851 TUV589851:TUY589851 UER589851:UEU589851 UON589851:UOQ589851 UYJ589851:UYM589851 VIF589851:VII589851 VSB589851:VSE589851 WBX589851:WCA589851 WLT589851:WLW589851 WVP589851:WVS589851 I655387:L655387 JD655387:JG655387 SZ655387:TC655387 ACV655387:ACY655387 AMR655387:AMU655387 AWN655387:AWQ655387 BGJ655387:BGM655387 BQF655387:BQI655387 CAB655387:CAE655387 CJX655387:CKA655387 CTT655387:CTW655387 DDP655387:DDS655387 DNL655387:DNO655387 DXH655387:DXK655387 EHD655387:EHG655387 EQZ655387:ERC655387 FAV655387:FAY655387 FKR655387:FKU655387 FUN655387:FUQ655387 GEJ655387:GEM655387 GOF655387:GOI655387 GYB655387:GYE655387 HHX655387:HIA655387 HRT655387:HRW655387 IBP655387:IBS655387 ILL655387:ILO655387 IVH655387:IVK655387 JFD655387:JFG655387 JOZ655387:JPC655387 JYV655387:JYY655387 KIR655387:KIU655387 KSN655387:KSQ655387 LCJ655387:LCM655387 LMF655387:LMI655387 LWB655387:LWE655387 MFX655387:MGA655387 MPT655387:MPW655387 MZP655387:MZS655387 NJL655387:NJO655387 NTH655387:NTK655387 ODD655387:ODG655387 OMZ655387:ONC655387 OWV655387:OWY655387 PGR655387:PGU655387 PQN655387:PQQ655387 QAJ655387:QAM655387 QKF655387:QKI655387 QUB655387:QUE655387 RDX655387:REA655387 RNT655387:RNW655387 RXP655387:RXS655387 SHL655387:SHO655387 SRH655387:SRK655387 TBD655387:TBG655387 TKZ655387:TLC655387 TUV655387:TUY655387 UER655387:UEU655387 UON655387:UOQ655387 UYJ655387:UYM655387 VIF655387:VII655387 VSB655387:VSE655387 WBX655387:WCA655387 WLT655387:WLW655387 WVP655387:WVS655387 I720923:L720923 JD720923:JG720923 SZ720923:TC720923 ACV720923:ACY720923 AMR720923:AMU720923 AWN720923:AWQ720923 BGJ720923:BGM720923 BQF720923:BQI720923 CAB720923:CAE720923 CJX720923:CKA720923 CTT720923:CTW720923 DDP720923:DDS720923 DNL720923:DNO720923 DXH720923:DXK720923 EHD720923:EHG720923 EQZ720923:ERC720923 FAV720923:FAY720923 FKR720923:FKU720923 FUN720923:FUQ720923 GEJ720923:GEM720923 GOF720923:GOI720923 GYB720923:GYE720923 HHX720923:HIA720923 HRT720923:HRW720923 IBP720923:IBS720923 ILL720923:ILO720923 IVH720923:IVK720923 JFD720923:JFG720923 JOZ720923:JPC720923 JYV720923:JYY720923 KIR720923:KIU720923 KSN720923:KSQ720923 LCJ720923:LCM720923 LMF720923:LMI720923 LWB720923:LWE720923 MFX720923:MGA720923 MPT720923:MPW720923 MZP720923:MZS720923 NJL720923:NJO720923 NTH720923:NTK720923 ODD720923:ODG720923 OMZ720923:ONC720923 OWV720923:OWY720923 PGR720923:PGU720923 PQN720923:PQQ720923 QAJ720923:QAM720923 QKF720923:QKI720923 QUB720923:QUE720923 RDX720923:REA720923 RNT720923:RNW720923 RXP720923:RXS720923 SHL720923:SHO720923 SRH720923:SRK720923 TBD720923:TBG720923 TKZ720923:TLC720923 TUV720923:TUY720923 UER720923:UEU720923 UON720923:UOQ720923 UYJ720923:UYM720923 VIF720923:VII720923 VSB720923:VSE720923 WBX720923:WCA720923 WLT720923:WLW720923 WVP720923:WVS720923 I786459:L786459 JD786459:JG786459 SZ786459:TC786459 ACV786459:ACY786459 AMR786459:AMU786459 AWN786459:AWQ786459 BGJ786459:BGM786459 BQF786459:BQI786459 CAB786459:CAE786459 CJX786459:CKA786459 CTT786459:CTW786459 DDP786459:DDS786459 DNL786459:DNO786459 DXH786459:DXK786459 EHD786459:EHG786459 EQZ786459:ERC786459 FAV786459:FAY786459 FKR786459:FKU786459 FUN786459:FUQ786459 GEJ786459:GEM786459 GOF786459:GOI786459 GYB786459:GYE786459 HHX786459:HIA786459 HRT786459:HRW786459 IBP786459:IBS786459 ILL786459:ILO786459 IVH786459:IVK786459 JFD786459:JFG786459 JOZ786459:JPC786459 JYV786459:JYY786459 KIR786459:KIU786459 KSN786459:KSQ786459 LCJ786459:LCM786459 LMF786459:LMI786459 LWB786459:LWE786459 MFX786459:MGA786459 MPT786459:MPW786459 MZP786459:MZS786459 NJL786459:NJO786459 NTH786459:NTK786459 ODD786459:ODG786459 OMZ786459:ONC786459 OWV786459:OWY786459 PGR786459:PGU786459 PQN786459:PQQ786459 QAJ786459:QAM786459 QKF786459:QKI786459 QUB786459:QUE786459 RDX786459:REA786459 RNT786459:RNW786459 RXP786459:RXS786459 SHL786459:SHO786459 SRH786459:SRK786459 TBD786459:TBG786459 TKZ786459:TLC786459 TUV786459:TUY786459 UER786459:UEU786459 UON786459:UOQ786459 UYJ786459:UYM786459 VIF786459:VII786459 VSB786459:VSE786459 WBX786459:WCA786459 WLT786459:WLW786459 WVP786459:WVS786459 I851995:L851995 JD851995:JG851995 SZ851995:TC851995 ACV851995:ACY851995 AMR851995:AMU851995 AWN851995:AWQ851995 BGJ851995:BGM851995 BQF851995:BQI851995 CAB851995:CAE851995 CJX851995:CKA851995 CTT851995:CTW851995 DDP851995:DDS851995 DNL851995:DNO851995 DXH851995:DXK851995 EHD851995:EHG851995 EQZ851995:ERC851995 FAV851995:FAY851995 FKR851995:FKU851995 FUN851995:FUQ851995 GEJ851995:GEM851995 GOF851995:GOI851995 GYB851995:GYE851995 HHX851995:HIA851995 HRT851995:HRW851995 IBP851995:IBS851995 ILL851995:ILO851995 IVH851995:IVK851995 JFD851995:JFG851995 JOZ851995:JPC851995 JYV851995:JYY851995 KIR851995:KIU851995 KSN851995:KSQ851995 LCJ851995:LCM851995 LMF851995:LMI851995 LWB851995:LWE851995 MFX851995:MGA851995 MPT851995:MPW851995 MZP851995:MZS851995 NJL851995:NJO851995 NTH851995:NTK851995 ODD851995:ODG851995 OMZ851995:ONC851995 OWV851995:OWY851995 PGR851995:PGU851995 PQN851995:PQQ851995 QAJ851995:QAM851995 QKF851995:QKI851995 QUB851995:QUE851995 RDX851995:REA851995 RNT851995:RNW851995 RXP851995:RXS851995 SHL851995:SHO851995 SRH851995:SRK851995 TBD851995:TBG851995 TKZ851995:TLC851995 TUV851995:TUY851995 UER851995:UEU851995 UON851995:UOQ851995 UYJ851995:UYM851995 VIF851995:VII851995 VSB851995:VSE851995 WBX851995:WCA851995 WLT851995:WLW851995 WVP851995:WVS851995 I917531:L917531 JD917531:JG917531 SZ917531:TC917531 ACV917531:ACY917531 AMR917531:AMU917531 AWN917531:AWQ917531 BGJ917531:BGM917531 BQF917531:BQI917531 CAB917531:CAE917531 CJX917531:CKA917531 CTT917531:CTW917531 DDP917531:DDS917531 DNL917531:DNO917531 DXH917531:DXK917531 EHD917531:EHG917531 EQZ917531:ERC917531 FAV917531:FAY917531 FKR917531:FKU917531 FUN917531:FUQ917531 GEJ917531:GEM917531 GOF917531:GOI917531 GYB917531:GYE917531 HHX917531:HIA917531 HRT917531:HRW917531 IBP917531:IBS917531 ILL917531:ILO917531 IVH917531:IVK917531 JFD917531:JFG917531 JOZ917531:JPC917531 JYV917531:JYY917531 KIR917531:KIU917531 KSN917531:KSQ917531 LCJ917531:LCM917531 LMF917531:LMI917531 LWB917531:LWE917531 MFX917531:MGA917531 MPT917531:MPW917531 MZP917531:MZS917531 NJL917531:NJO917531 NTH917531:NTK917531 ODD917531:ODG917531 OMZ917531:ONC917531 OWV917531:OWY917531 PGR917531:PGU917531 PQN917531:PQQ917531 QAJ917531:QAM917531 QKF917531:QKI917531 QUB917531:QUE917531 RDX917531:REA917531 RNT917531:RNW917531 RXP917531:RXS917531 SHL917531:SHO917531 SRH917531:SRK917531 TBD917531:TBG917531 TKZ917531:TLC917531 TUV917531:TUY917531 UER917531:UEU917531 UON917531:UOQ917531 UYJ917531:UYM917531 VIF917531:VII917531 VSB917531:VSE917531 WBX917531:WCA917531 WLT917531:WLW917531 WVP917531:WVS917531 I983067:L983067 JD983067:JG983067 SZ983067:TC983067 ACV983067:ACY983067 AMR983067:AMU983067 AWN983067:AWQ983067 BGJ983067:BGM983067 BQF983067:BQI983067 CAB983067:CAE983067 CJX983067:CKA983067 CTT983067:CTW983067 DDP983067:DDS983067 DNL983067:DNO983067 DXH983067:DXK983067 EHD983067:EHG983067 EQZ983067:ERC983067 FAV983067:FAY983067 FKR983067:FKU983067 FUN983067:FUQ983067 GEJ983067:GEM983067 GOF983067:GOI983067 GYB983067:GYE983067 HHX983067:HIA983067 HRT983067:HRW983067 IBP983067:IBS983067 ILL983067:ILO983067 IVH983067:IVK983067 JFD983067:JFG983067 JOZ983067:JPC983067 JYV983067:JYY983067 KIR983067:KIU983067 KSN983067:KSQ983067 LCJ983067:LCM983067 LMF983067:LMI983067 LWB983067:LWE983067 MFX983067:MGA983067 MPT983067:MPW983067 MZP983067:MZS983067 NJL983067:NJO983067 NTH983067:NTK983067 ODD983067:ODG983067 OMZ983067:ONC983067 OWV983067:OWY983067 PGR983067:PGU983067 PQN983067:PQQ983067 QAJ983067:QAM983067 QKF983067:QKI983067 QUB983067:QUE983067 RDX983067:REA983067 RNT983067:RNW983067 RXP983067:RXS983067 SHL983067:SHO983067 SRH983067:SRK983067 TBD983067:TBG983067 TKZ983067:TLC983067 TUV983067:TUY983067 UER983067:UEU983067 UON983067:UOQ983067 UYJ983067:UYM983067 VIF983067:VII983067 VSB983067:VSE983067 WBX983067:WCA983067 WLT983067:WLW983067 WVP983067:WVS983067 SZ23:TC23 JD15:JG15 SZ15:TC15 ACV15:ACY15 AMR15:AMU15 AWN15:AWQ15 BGJ15:BGM15 BQF15:BQI15 CAB15:CAE15 CJX15:CKA15 CTT15:CTW15 DDP15:DDS15 DNL15:DNO15 DXH15:DXK15 EHD15:EHG15 EQZ15:ERC15 FAV15:FAY15 FKR15:FKU15 FUN15:FUQ15 GEJ15:GEM15 GOF15:GOI15 GYB15:GYE15 HHX15:HIA15 HRT15:HRW15 IBP15:IBS15 ILL15:ILO15 IVH15:IVK15 JFD15:JFG15 JOZ15:JPC15 JYV15:JYY15 KIR15:KIU15 KSN15:KSQ15 LCJ15:LCM15 LMF15:LMI15 LWB15:LWE15 MFX15:MGA15 MPT15:MPW15 MZP15:MZS15 NJL15:NJO15 NTH15:NTK15 ODD15:ODG15 OMZ15:ONC15 OWV15:OWY15 PGR15:PGU15 PQN15:PQQ15 QAJ15:QAM15 QKF15:QKI15 QUB15:QUE15 RDX15:REA15 RNT15:RNW15 RXP15:RXS15 SHL15:SHO15 SRH15:SRK15 TBD15:TBG15 TKZ15:TLC15 TUV15:TUY15 UER15:UEU15 UON15:UOQ15 UYJ15:UYM15 VIF15:VII15 VSB15:VSE15 WBX15:WCA15 WLT15:WLW15 WVP15:WVS15 I65556:L65556 JD65556:JG65556 SZ65556:TC65556 ACV65556:ACY65556 AMR65556:AMU65556 AWN65556:AWQ65556 BGJ65556:BGM65556 BQF65556:BQI65556 CAB65556:CAE65556 CJX65556:CKA65556 CTT65556:CTW65556 DDP65556:DDS65556 DNL65556:DNO65556 DXH65556:DXK65556 EHD65556:EHG65556 EQZ65556:ERC65556 FAV65556:FAY65556 FKR65556:FKU65556 FUN65556:FUQ65556 GEJ65556:GEM65556 GOF65556:GOI65556 GYB65556:GYE65556 HHX65556:HIA65556 HRT65556:HRW65556 IBP65556:IBS65556 ILL65556:ILO65556 IVH65556:IVK65556 JFD65556:JFG65556 JOZ65556:JPC65556 JYV65556:JYY65556 KIR65556:KIU65556 KSN65556:KSQ65556 LCJ65556:LCM65556 LMF65556:LMI65556 LWB65556:LWE65556 MFX65556:MGA65556 MPT65556:MPW65556 MZP65556:MZS65556 NJL65556:NJO65556 NTH65556:NTK65556 ODD65556:ODG65556 OMZ65556:ONC65556 OWV65556:OWY65556 PGR65556:PGU65556 PQN65556:PQQ65556 QAJ65556:QAM65556 QKF65556:QKI65556 QUB65556:QUE65556 RDX65556:REA65556 RNT65556:RNW65556 RXP65556:RXS65556 SHL65556:SHO65556 SRH65556:SRK65556 TBD65556:TBG65556 TKZ65556:TLC65556 TUV65556:TUY65556 UER65556:UEU65556 UON65556:UOQ65556 UYJ65556:UYM65556 VIF65556:VII65556 VSB65556:VSE65556 WBX65556:WCA65556 WLT65556:WLW65556 WVP65556:WVS65556 I131092:L131092 JD131092:JG131092 SZ131092:TC131092 ACV131092:ACY131092 AMR131092:AMU131092 AWN131092:AWQ131092 BGJ131092:BGM131092 BQF131092:BQI131092 CAB131092:CAE131092 CJX131092:CKA131092 CTT131092:CTW131092 DDP131092:DDS131092 DNL131092:DNO131092 DXH131092:DXK131092 EHD131092:EHG131092 EQZ131092:ERC131092 FAV131092:FAY131092 FKR131092:FKU131092 FUN131092:FUQ131092 GEJ131092:GEM131092 GOF131092:GOI131092 GYB131092:GYE131092 HHX131092:HIA131092 HRT131092:HRW131092 IBP131092:IBS131092 ILL131092:ILO131092 IVH131092:IVK131092 JFD131092:JFG131092 JOZ131092:JPC131092 JYV131092:JYY131092 KIR131092:KIU131092 KSN131092:KSQ131092 LCJ131092:LCM131092 LMF131092:LMI131092 LWB131092:LWE131092 MFX131092:MGA131092 MPT131092:MPW131092 MZP131092:MZS131092 NJL131092:NJO131092 NTH131092:NTK131092 ODD131092:ODG131092 OMZ131092:ONC131092 OWV131092:OWY131092 PGR131092:PGU131092 PQN131092:PQQ131092 QAJ131092:QAM131092 QKF131092:QKI131092 QUB131092:QUE131092 RDX131092:REA131092 RNT131092:RNW131092 RXP131092:RXS131092 SHL131092:SHO131092 SRH131092:SRK131092 TBD131092:TBG131092 TKZ131092:TLC131092 TUV131092:TUY131092 UER131092:UEU131092 UON131092:UOQ131092 UYJ131092:UYM131092 VIF131092:VII131092 VSB131092:VSE131092 WBX131092:WCA131092 WLT131092:WLW131092 WVP131092:WVS131092 I196628:L196628 JD196628:JG196628 SZ196628:TC196628 ACV196628:ACY196628 AMR196628:AMU196628 AWN196628:AWQ196628 BGJ196628:BGM196628 BQF196628:BQI196628 CAB196628:CAE196628 CJX196628:CKA196628 CTT196628:CTW196628 DDP196628:DDS196628 DNL196628:DNO196628 DXH196628:DXK196628 EHD196628:EHG196628 EQZ196628:ERC196628 FAV196628:FAY196628 FKR196628:FKU196628 FUN196628:FUQ196628 GEJ196628:GEM196628 GOF196628:GOI196628 GYB196628:GYE196628 HHX196628:HIA196628 HRT196628:HRW196628 IBP196628:IBS196628 ILL196628:ILO196628 IVH196628:IVK196628 JFD196628:JFG196628 JOZ196628:JPC196628 JYV196628:JYY196628 KIR196628:KIU196628 KSN196628:KSQ196628 LCJ196628:LCM196628 LMF196628:LMI196628 LWB196628:LWE196628 MFX196628:MGA196628 MPT196628:MPW196628 MZP196628:MZS196628 NJL196628:NJO196628 NTH196628:NTK196628 ODD196628:ODG196628 OMZ196628:ONC196628 OWV196628:OWY196628 PGR196628:PGU196628 PQN196628:PQQ196628 QAJ196628:QAM196628 QKF196628:QKI196628 QUB196628:QUE196628 RDX196628:REA196628 RNT196628:RNW196628 RXP196628:RXS196628 SHL196628:SHO196628 SRH196628:SRK196628 TBD196628:TBG196628 TKZ196628:TLC196628 TUV196628:TUY196628 UER196628:UEU196628 UON196628:UOQ196628 UYJ196628:UYM196628 VIF196628:VII196628 VSB196628:VSE196628 WBX196628:WCA196628 WLT196628:WLW196628 WVP196628:WVS196628 I262164:L262164 JD262164:JG262164 SZ262164:TC262164 ACV262164:ACY262164 AMR262164:AMU262164 AWN262164:AWQ262164 BGJ262164:BGM262164 BQF262164:BQI262164 CAB262164:CAE262164 CJX262164:CKA262164 CTT262164:CTW262164 DDP262164:DDS262164 DNL262164:DNO262164 DXH262164:DXK262164 EHD262164:EHG262164 EQZ262164:ERC262164 FAV262164:FAY262164 FKR262164:FKU262164 FUN262164:FUQ262164 GEJ262164:GEM262164 GOF262164:GOI262164 GYB262164:GYE262164 HHX262164:HIA262164 HRT262164:HRW262164 IBP262164:IBS262164 ILL262164:ILO262164 IVH262164:IVK262164 JFD262164:JFG262164 JOZ262164:JPC262164 JYV262164:JYY262164 KIR262164:KIU262164 KSN262164:KSQ262164 LCJ262164:LCM262164 LMF262164:LMI262164 LWB262164:LWE262164 MFX262164:MGA262164 MPT262164:MPW262164 MZP262164:MZS262164 NJL262164:NJO262164 NTH262164:NTK262164 ODD262164:ODG262164 OMZ262164:ONC262164 OWV262164:OWY262164 PGR262164:PGU262164 PQN262164:PQQ262164 QAJ262164:QAM262164 QKF262164:QKI262164 QUB262164:QUE262164 RDX262164:REA262164 RNT262164:RNW262164 RXP262164:RXS262164 SHL262164:SHO262164 SRH262164:SRK262164 TBD262164:TBG262164 TKZ262164:TLC262164 TUV262164:TUY262164 UER262164:UEU262164 UON262164:UOQ262164 UYJ262164:UYM262164 VIF262164:VII262164 VSB262164:VSE262164 WBX262164:WCA262164 WLT262164:WLW262164 WVP262164:WVS262164 I327700:L327700 JD327700:JG327700 SZ327700:TC327700 ACV327700:ACY327700 AMR327700:AMU327700 AWN327700:AWQ327700 BGJ327700:BGM327700 BQF327700:BQI327700 CAB327700:CAE327700 CJX327700:CKA327700 CTT327700:CTW327700 DDP327700:DDS327700 DNL327700:DNO327700 DXH327700:DXK327700 EHD327700:EHG327700 EQZ327700:ERC327700 FAV327700:FAY327700 FKR327700:FKU327700 FUN327700:FUQ327700 GEJ327700:GEM327700 GOF327700:GOI327700 GYB327700:GYE327700 HHX327700:HIA327700 HRT327700:HRW327700 IBP327700:IBS327700 ILL327700:ILO327700 IVH327700:IVK327700 JFD327700:JFG327700 JOZ327700:JPC327700 JYV327700:JYY327700 KIR327700:KIU327700 KSN327700:KSQ327700 LCJ327700:LCM327700 LMF327700:LMI327700 LWB327700:LWE327700 MFX327700:MGA327700 MPT327700:MPW327700 MZP327700:MZS327700 NJL327700:NJO327700 NTH327700:NTK327700 ODD327700:ODG327700 OMZ327700:ONC327700 OWV327700:OWY327700 PGR327700:PGU327700 PQN327700:PQQ327700 QAJ327700:QAM327700 QKF327700:QKI327700 QUB327700:QUE327700 RDX327700:REA327700 RNT327700:RNW327700 RXP327700:RXS327700 SHL327700:SHO327700 SRH327700:SRK327700 TBD327700:TBG327700 TKZ327700:TLC327700 TUV327700:TUY327700 UER327700:UEU327700 UON327700:UOQ327700 UYJ327700:UYM327700 VIF327700:VII327700 VSB327700:VSE327700 WBX327700:WCA327700 WLT327700:WLW327700 WVP327700:WVS327700 I393236:L393236 JD393236:JG393236 SZ393236:TC393236 ACV393236:ACY393236 AMR393236:AMU393236 AWN393236:AWQ393236 BGJ393236:BGM393236 BQF393236:BQI393236 CAB393236:CAE393236 CJX393236:CKA393236 CTT393236:CTW393236 DDP393236:DDS393236 DNL393236:DNO393236 DXH393236:DXK393236 EHD393236:EHG393236 EQZ393236:ERC393236 FAV393236:FAY393236 FKR393236:FKU393236 FUN393236:FUQ393236 GEJ393236:GEM393236 GOF393236:GOI393236 GYB393236:GYE393236 HHX393236:HIA393236 HRT393236:HRW393236 IBP393236:IBS393236 ILL393236:ILO393236 IVH393236:IVK393236 JFD393236:JFG393236 JOZ393236:JPC393236 JYV393236:JYY393236 KIR393236:KIU393236 KSN393236:KSQ393236 LCJ393236:LCM393236 LMF393236:LMI393236 LWB393236:LWE393236 MFX393236:MGA393236 MPT393236:MPW393236 MZP393236:MZS393236 NJL393236:NJO393236 NTH393236:NTK393236 ODD393236:ODG393236 OMZ393236:ONC393236 OWV393236:OWY393236 PGR393236:PGU393236 PQN393236:PQQ393236 QAJ393236:QAM393236 QKF393236:QKI393236 QUB393236:QUE393236 RDX393236:REA393236 RNT393236:RNW393236 RXP393236:RXS393236 SHL393236:SHO393236 SRH393236:SRK393236 TBD393236:TBG393236 TKZ393236:TLC393236 TUV393236:TUY393236 UER393236:UEU393236 UON393236:UOQ393236 UYJ393236:UYM393236 VIF393236:VII393236 VSB393236:VSE393236 WBX393236:WCA393236 WLT393236:WLW393236 WVP393236:WVS393236 I458772:L458772 JD458772:JG458772 SZ458772:TC458772 ACV458772:ACY458772 AMR458772:AMU458772 AWN458772:AWQ458772 BGJ458772:BGM458772 BQF458772:BQI458772 CAB458772:CAE458772 CJX458772:CKA458772 CTT458772:CTW458772 DDP458772:DDS458772 DNL458772:DNO458772 DXH458772:DXK458772 EHD458772:EHG458772 EQZ458772:ERC458772 FAV458772:FAY458772 FKR458772:FKU458772 FUN458772:FUQ458772 GEJ458772:GEM458772 GOF458772:GOI458772 GYB458772:GYE458772 HHX458772:HIA458772 HRT458772:HRW458772 IBP458772:IBS458772 ILL458772:ILO458772 IVH458772:IVK458772 JFD458772:JFG458772 JOZ458772:JPC458772 JYV458772:JYY458772 KIR458772:KIU458772 KSN458772:KSQ458772 LCJ458772:LCM458772 LMF458772:LMI458772 LWB458772:LWE458772 MFX458772:MGA458772 MPT458772:MPW458772 MZP458772:MZS458772 NJL458772:NJO458772 NTH458772:NTK458772 ODD458772:ODG458772 OMZ458772:ONC458772 OWV458772:OWY458772 PGR458772:PGU458772 PQN458772:PQQ458772 QAJ458772:QAM458772 QKF458772:QKI458772 QUB458772:QUE458772 RDX458772:REA458772 RNT458772:RNW458772 RXP458772:RXS458772 SHL458772:SHO458772 SRH458772:SRK458772 TBD458772:TBG458772 TKZ458772:TLC458772 TUV458772:TUY458772 UER458772:UEU458772 UON458772:UOQ458772 UYJ458772:UYM458772 VIF458772:VII458772 VSB458772:VSE458772 WBX458772:WCA458772 WLT458772:WLW458772 WVP458772:WVS458772 I524308:L524308 JD524308:JG524308 SZ524308:TC524308 ACV524308:ACY524308 AMR524308:AMU524308 AWN524308:AWQ524308 BGJ524308:BGM524308 BQF524308:BQI524308 CAB524308:CAE524308 CJX524308:CKA524308 CTT524308:CTW524308 DDP524308:DDS524308 DNL524308:DNO524308 DXH524308:DXK524308 EHD524308:EHG524308 EQZ524308:ERC524308 FAV524308:FAY524308 FKR524308:FKU524308 FUN524308:FUQ524308 GEJ524308:GEM524308 GOF524308:GOI524308 GYB524308:GYE524308 HHX524308:HIA524308 HRT524308:HRW524308 IBP524308:IBS524308 ILL524308:ILO524308 IVH524308:IVK524308 JFD524308:JFG524308 JOZ524308:JPC524308 JYV524308:JYY524308 KIR524308:KIU524308 KSN524308:KSQ524308 LCJ524308:LCM524308 LMF524308:LMI524308 LWB524308:LWE524308 MFX524308:MGA524308 MPT524308:MPW524308 MZP524308:MZS524308 NJL524308:NJO524308 NTH524308:NTK524308 ODD524308:ODG524308 OMZ524308:ONC524308 OWV524308:OWY524308 PGR524308:PGU524308 PQN524308:PQQ524308 QAJ524308:QAM524308 QKF524308:QKI524308 QUB524308:QUE524308 RDX524308:REA524308 RNT524308:RNW524308 RXP524308:RXS524308 SHL524308:SHO524308 SRH524308:SRK524308 TBD524308:TBG524308 TKZ524308:TLC524308 TUV524308:TUY524308 UER524308:UEU524308 UON524308:UOQ524308 UYJ524308:UYM524308 VIF524308:VII524308 VSB524308:VSE524308 WBX524308:WCA524308 WLT524308:WLW524308 WVP524308:WVS524308 I589844:L589844 JD589844:JG589844 SZ589844:TC589844 ACV589844:ACY589844 AMR589844:AMU589844 AWN589844:AWQ589844 BGJ589844:BGM589844 BQF589844:BQI589844 CAB589844:CAE589844 CJX589844:CKA589844 CTT589844:CTW589844 DDP589844:DDS589844 DNL589844:DNO589844 DXH589844:DXK589844 EHD589844:EHG589844 EQZ589844:ERC589844 FAV589844:FAY589844 FKR589844:FKU589844 FUN589844:FUQ589844 GEJ589844:GEM589844 GOF589844:GOI589844 GYB589844:GYE589844 HHX589844:HIA589844 HRT589844:HRW589844 IBP589844:IBS589844 ILL589844:ILO589844 IVH589844:IVK589844 JFD589844:JFG589844 JOZ589844:JPC589844 JYV589844:JYY589844 KIR589844:KIU589844 KSN589844:KSQ589844 LCJ589844:LCM589844 LMF589844:LMI589844 LWB589844:LWE589844 MFX589844:MGA589844 MPT589844:MPW589844 MZP589844:MZS589844 NJL589844:NJO589844 NTH589844:NTK589844 ODD589844:ODG589844 OMZ589844:ONC589844 OWV589844:OWY589844 PGR589844:PGU589844 PQN589844:PQQ589844 QAJ589844:QAM589844 QKF589844:QKI589844 QUB589844:QUE589844 RDX589844:REA589844 RNT589844:RNW589844 RXP589844:RXS589844 SHL589844:SHO589844 SRH589844:SRK589844 TBD589844:TBG589844 TKZ589844:TLC589844 TUV589844:TUY589844 UER589844:UEU589844 UON589844:UOQ589844 UYJ589844:UYM589844 VIF589844:VII589844 VSB589844:VSE589844 WBX589844:WCA589844 WLT589844:WLW589844 WVP589844:WVS589844 I655380:L655380 JD655380:JG655380 SZ655380:TC655380 ACV655380:ACY655380 AMR655380:AMU655380 AWN655380:AWQ655380 BGJ655380:BGM655380 BQF655380:BQI655380 CAB655380:CAE655380 CJX655380:CKA655380 CTT655380:CTW655380 DDP655380:DDS655380 DNL655380:DNO655380 DXH655380:DXK655380 EHD655380:EHG655380 EQZ655380:ERC655380 FAV655380:FAY655380 FKR655380:FKU655380 FUN655380:FUQ655380 GEJ655380:GEM655380 GOF655380:GOI655380 GYB655380:GYE655380 HHX655380:HIA655380 HRT655380:HRW655380 IBP655380:IBS655380 ILL655380:ILO655380 IVH655380:IVK655380 JFD655380:JFG655380 JOZ655380:JPC655380 JYV655380:JYY655380 KIR655380:KIU655380 KSN655380:KSQ655380 LCJ655380:LCM655380 LMF655380:LMI655380 LWB655380:LWE655380 MFX655380:MGA655380 MPT655380:MPW655380 MZP655380:MZS655380 NJL655380:NJO655380 NTH655380:NTK655380 ODD655380:ODG655380 OMZ655380:ONC655380 OWV655380:OWY655380 PGR655380:PGU655380 PQN655380:PQQ655380 QAJ655380:QAM655380 QKF655380:QKI655380 QUB655380:QUE655380 RDX655380:REA655380 RNT655380:RNW655380 RXP655380:RXS655380 SHL655380:SHO655380 SRH655380:SRK655380 TBD655380:TBG655380 TKZ655380:TLC655380 TUV655380:TUY655380 UER655380:UEU655380 UON655380:UOQ655380 UYJ655380:UYM655380 VIF655380:VII655380 VSB655380:VSE655380 WBX655380:WCA655380 WLT655380:WLW655380 WVP655380:WVS655380 I720916:L720916 JD720916:JG720916 SZ720916:TC720916 ACV720916:ACY720916 AMR720916:AMU720916 AWN720916:AWQ720916 BGJ720916:BGM720916 BQF720916:BQI720916 CAB720916:CAE720916 CJX720916:CKA720916 CTT720916:CTW720916 DDP720916:DDS720916 DNL720916:DNO720916 DXH720916:DXK720916 EHD720916:EHG720916 EQZ720916:ERC720916 FAV720916:FAY720916 FKR720916:FKU720916 FUN720916:FUQ720916 GEJ720916:GEM720916 GOF720916:GOI720916 GYB720916:GYE720916 HHX720916:HIA720916 HRT720916:HRW720916 IBP720916:IBS720916 ILL720916:ILO720916 IVH720916:IVK720916 JFD720916:JFG720916 JOZ720916:JPC720916 JYV720916:JYY720916 KIR720916:KIU720916 KSN720916:KSQ720916 LCJ720916:LCM720916 LMF720916:LMI720916 LWB720916:LWE720916 MFX720916:MGA720916 MPT720916:MPW720916 MZP720916:MZS720916 NJL720916:NJO720916 NTH720916:NTK720916 ODD720916:ODG720916 OMZ720916:ONC720916 OWV720916:OWY720916 PGR720916:PGU720916 PQN720916:PQQ720916 QAJ720916:QAM720916 QKF720916:QKI720916 QUB720916:QUE720916 RDX720916:REA720916 RNT720916:RNW720916 RXP720916:RXS720916 SHL720916:SHO720916 SRH720916:SRK720916 TBD720916:TBG720916 TKZ720916:TLC720916 TUV720916:TUY720916 UER720916:UEU720916 UON720916:UOQ720916 UYJ720916:UYM720916 VIF720916:VII720916 VSB720916:VSE720916 WBX720916:WCA720916 WLT720916:WLW720916 WVP720916:WVS720916 I786452:L786452 JD786452:JG786452 SZ786452:TC786452 ACV786452:ACY786452 AMR786452:AMU786452 AWN786452:AWQ786452 BGJ786452:BGM786452 BQF786452:BQI786452 CAB786452:CAE786452 CJX786452:CKA786452 CTT786452:CTW786452 DDP786452:DDS786452 DNL786452:DNO786452 DXH786452:DXK786452 EHD786452:EHG786452 EQZ786452:ERC786452 FAV786452:FAY786452 FKR786452:FKU786452 FUN786452:FUQ786452 GEJ786452:GEM786452 GOF786452:GOI786452 GYB786452:GYE786452 HHX786452:HIA786452 HRT786452:HRW786452 IBP786452:IBS786452 ILL786452:ILO786452 IVH786452:IVK786452 JFD786452:JFG786452 JOZ786452:JPC786452 JYV786452:JYY786452 KIR786452:KIU786452 KSN786452:KSQ786452 LCJ786452:LCM786452 LMF786452:LMI786452 LWB786452:LWE786452 MFX786452:MGA786452 MPT786452:MPW786452 MZP786452:MZS786452 NJL786452:NJO786452 NTH786452:NTK786452 ODD786452:ODG786452 OMZ786452:ONC786452 OWV786452:OWY786452 PGR786452:PGU786452 PQN786452:PQQ786452 QAJ786452:QAM786452 QKF786452:QKI786452 QUB786452:QUE786452 RDX786452:REA786452 RNT786452:RNW786452 RXP786452:RXS786452 SHL786452:SHO786452 SRH786452:SRK786452 TBD786452:TBG786452 TKZ786452:TLC786452 TUV786452:TUY786452 UER786452:UEU786452 UON786452:UOQ786452 UYJ786452:UYM786452 VIF786452:VII786452 VSB786452:VSE786452 WBX786452:WCA786452 WLT786452:WLW786452 WVP786452:WVS786452 I851988:L851988 JD851988:JG851988 SZ851988:TC851988 ACV851988:ACY851988 AMR851988:AMU851988 AWN851988:AWQ851988 BGJ851988:BGM851988 BQF851988:BQI851988 CAB851988:CAE851988 CJX851988:CKA851988 CTT851988:CTW851988 DDP851988:DDS851988 DNL851988:DNO851988 DXH851988:DXK851988 EHD851988:EHG851988 EQZ851988:ERC851988 FAV851988:FAY851988 FKR851988:FKU851988 FUN851988:FUQ851988 GEJ851988:GEM851988 GOF851988:GOI851988 GYB851988:GYE851988 HHX851988:HIA851988 HRT851988:HRW851988 IBP851988:IBS851988 ILL851988:ILO851988 IVH851988:IVK851988 JFD851988:JFG851988 JOZ851988:JPC851988 JYV851988:JYY851988 KIR851988:KIU851988 KSN851988:KSQ851988 LCJ851988:LCM851988 LMF851988:LMI851988 LWB851988:LWE851988 MFX851988:MGA851988 MPT851988:MPW851988 MZP851988:MZS851988 NJL851988:NJO851988 NTH851988:NTK851988 ODD851988:ODG851988 OMZ851988:ONC851988 OWV851988:OWY851988 PGR851988:PGU851988 PQN851988:PQQ851988 QAJ851988:QAM851988 QKF851988:QKI851988 QUB851988:QUE851988 RDX851988:REA851988 RNT851988:RNW851988 RXP851988:RXS851988 SHL851988:SHO851988 SRH851988:SRK851988 TBD851988:TBG851988 TKZ851988:TLC851988 TUV851988:TUY851988 UER851988:UEU851988 UON851988:UOQ851988 UYJ851988:UYM851988 VIF851988:VII851988 VSB851988:VSE851988 WBX851988:WCA851988 WLT851988:WLW851988 WVP851988:WVS851988 I917524:L917524 JD917524:JG917524 SZ917524:TC917524 ACV917524:ACY917524 AMR917524:AMU917524 AWN917524:AWQ917524 BGJ917524:BGM917524 BQF917524:BQI917524 CAB917524:CAE917524 CJX917524:CKA917524 CTT917524:CTW917524 DDP917524:DDS917524 DNL917524:DNO917524 DXH917524:DXK917524 EHD917524:EHG917524 EQZ917524:ERC917524 FAV917524:FAY917524 FKR917524:FKU917524 FUN917524:FUQ917524 GEJ917524:GEM917524 GOF917524:GOI917524 GYB917524:GYE917524 HHX917524:HIA917524 HRT917524:HRW917524 IBP917524:IBS917524 ILL917524:ILO917524 IVH917524:IVK917524 JFD917524:JFG917524 JOZ917524:JPC917524 JYV917524:JYY917524 KIR917524:KIU917524 KSN917524:KSQ917524 LCJ917524:LCM917524 LMF917524:LMI917524 LWB917524:LWE917524 MFX917524:MGA917524 MPT917524:MPW917524 MZP917524:MZS917524 NJL917524:NJO917524 NTH917524:NTK917524 ODD917524:ODG917524 OMZ917524:ONC917524 OWV917524:OWY917524 PGR917524:PGU917524 PQN917524:PQQ917524 QAJ917524:QAM917524 QKF917524:QKI917524 QUB917524:QUE917524 RDX917524:REA917524 RNT917524:RNW917524 RXP917524:RXS917524 SHL917524:SHO917524 SRH917524:SRK917524 TBD917524:TBG917524 TKZ917524:TLC917524 TUV917524:TUY917524 UER917524:UEU917524 UON917524:UOQ917524 UYJ917524:UYM917524 VIF917524:VII917524 VSB917524:VSE917524 WBX917524:WCA917524 WLT917524:WLW917524 WVP917524:WVS917524 I983060:L983060 JD983060:JG983060 SZ983060:TC983060 ACV983060:ACY983060 AMR983060:AMU983060 AWN983060:AWQ983060 BGJ983060:BGM983060 BQF983060:BQI983060 CAB983060:CAE983060 CJX983060:CKA983060 CTT983060:CTW983060 DDP983060:DDS983060 DNL983060:DNO983060 DXH983060:DXK983060 EHD983060:EHG983060 EQZ983060:ERC983060 FAV983060:FAY983060 FKR983060:FKU983060 FUN983060:FUQ983060 GEJ983060:GEM983060 GOF983060:GOI983060 GYB983060:GYE983060 HHX983060:HIA983060 HRT983060:HRW983060 IBP983060:IBS983060 ILL983060:ILO983060 IVH983060:IVK983060 JFD983060:JFG983060 JOZ983060:JPC983060 JYV983060:JYY983060 KIR983060:KIU983060 KSN983060:KSQ983060 LCJ983060:LCM983060 LMF983060:LMI983060 LWB983060:LWE983060 MFX983060:MGA983060 MPT983060:MPW983060 MZP983060:MZS983060 NJL983060:NJO983060 NTH983060:NTK983060 ODD983060:ODG983060 OMZ983060:ONC983060 OWV983060:OWY983060 PGR983060:PGU983060 PQN983060:PQQ983060 QAJ983060:QAM983060 QKF983060:QKI983060 QUB983060:QUE983060 RDX983060:REA983060 RNT983060:RNW983060 RXP983060:RXS983060 SHL983060:SHO983060 SRH983060:SRK983060 TBD983060:TBG983060 TKZ983060:TLC983060 TUV983060:TUY983060 UER983060:UEU983060 UON983060:UOQ983060 UYJ983060:UYM983060 VIF983060:VII983060 VSB983060:VSE983060 WBX983060:WCA983060 WLT983060:WLW983060 WVP983060:WVS983060 ACV23:ACY23 JD18:JG18 SZ18:TC18 ACV18:ACY18 AMR18:AMU18 AWN18:AWQ18 BGJ18:BGM18 BQF18:BQI18 CAB18:CAE18 CJX18:CKA18 CTT18:CTW18 DDP18:DDS18 DNL18:DNO18 DXH18:DXK18 EHD18:EHG18 EQZ18:ERC18 FAV18:FAY18 FKR18:FKU18 FUN18:FUQ18 GEJ18:GEM18 GOF18:GOI18 GYB18:GYE18 HHX18:HIA18 HRT18:HRW18 IBP18:IBS18 ILL18:ILO18 IVH18:IVK18 JFD18:JFG18 JOZ18:JPC18 JYV18:JYY18 KIR18:KIU18 KSN18:KSQ18 LCJ18:LCM18 LMF18:LMI18 LWB18:LWE18 MFX18:MGA18 MPT18:MPW18 MZP18:MZS18 NJL18:NJO18 NTH18:NTK18 ODD18:ODG18 OMZ18:ONC18 OWV18:OWY18 PGR18:PGU18 PQN18:PQQ18 QAJ18:QAM18 QKF18:QKI18 QUB18:QUE18 RDX18:REA18 RNT18:RNW18 RXP18:RXS18 SHL18:SHO18 SRH18:SRK18 TBD18:TBG18 TKZ18:TLC18 TUV18:TUY18 UER18:UEU18 UON18:UOQ18 UYJ18:UYM18 VIF18:VII18 VSB18:VSE18 WBX18:WCA18 WLT18:WLW18 WVP18:WVS18 I65558:L65558 JD65558:JG65558 SZ65558:TC65558 ACV65558:ACY65558 AMR65558:AMU65558 AWN65558:AWQ65558 BGJ65558:BGM65558 BQF65558:BQI65558 CAB65558:CAE65558 CJX65558:CKA65558 CTT65558:CTW65558 DDP65558:DDS65558 DNL65558:DNO65558 DXH65558:DXK65558 EHD65558:EHG65558 EQZ65558:ERC65558 FAV65558:FAY65558 FKR65558:FKU65558 FUN65558:FUQ65558 GEJ65558:GEM65558 GOF65558:GOI65558 GYB65558:GYE65558 HHX65558:HIA65558 HRT65558:HRW65558 IBP65558:IBS65558 ILL65558:ILO65558 IVH65558:IVK65558 JFD65558:JFG65558 JOZ65558:JPC65558 JYV65558:JYY65558 KIR65558:KIU65558 KSN65558:KSQ65558 LCJ65558:LCM65558 LMF65558:LMI65558 LWB65558:LWE65558 MFX65558:MGA65558 MPT65558:MPW65558 MZP65558:MZS65558 NJL65558:NJO65558 NTH65558:NTK65558 ODD65558:ODG65558 OMZ65558:ONC65558 OWV65558:OWY65558 PGR65558:PGU65558 PQN65558:PQQ65558 QAJ65558:QAM65558 QKF65558:QKI65558 QUB65558:QUE65558 RDX65558:REA65558 RNT65558:RNW65558 RXP65558:RXS65558 SHL65558:SHO65558 SRH65558:SRK65558 TBD65558:TBG65558 TKZ65558:TLC65558 TUV65558:TUY65558 UER65558:UEU65558 UON65558:UOQ65558 UYJ65558:UYM65558 VIF65558:VII65558 VSB65558:VSE65558 WBX65558:WCA65558 WLT65558:WLW65558 WVP65558:WVS65558 I131094:L131094 JD131094:JG131094 SZ131094:TC131094 ACV131094:ACY131094 AMR131094:AMU131094 AWN131094:AWQ131094 BGJ131094:BGM131094 BQF131094:BQI131094 CAB131094:CAE131094 CJX131094:CKA131094 CTT131094:CTW131094 DDP131094:DDS131094 DNL131094:DNO131094 DXH131094:DXK131094 EHD131094:EHG131094 EQZ131094:ERC131094 FAV131094:FAY131094 FKR131094:FKU131094 FUN131094:FUQ131094 GEJ131094:GEM131094 GOF131094:GOI131094 GYB131094:GYE131094 HHX131094:HIA131094 HRT131094:HRW131094 IBP131094:IBS131094 ILL131094:ILO131094 IVH131094:IVK131094 JFD131094:JFG131094 JOZ131094:JPC131094 JYV131094:JYY131094 KIR131094:KIU131094 KSN131094:KSQ131094 LCJ131094:LCM131094 LMF131094:LMI131094 LWB131094:LWE131094 MFX131094:MGA131094 MPT131094:MPW131094 MZP131094:MZS131094 NJL131094:NJO131094 NTH131094:NTK131094 ODD131094:ODG131094 OMZ131094:ONC131094 OWV131094:OWY131094 PGR131094:PGU131094 PQN131094:PQQ131094 QAJ131094:QAM131094 QKF131094:QKI131094 QUB131094:QUE131094 RDX131094:REA131094 RNT131094:RNW131094 RXP131094:RXS131094 SHL131094:SHO131094 SRH131094:SRK131094 TBD131094:TBG131094 TKZ131094:TLC131094 TUV131094:TUY131094 UER131094:UEU131094 UON131094:UOQ131094 UYJ131094:UYM131094 VIF131094:VII131094 VSB131094:VSE131094 WBX131094:WCA131094 WLT131094:WLW131094 WVP131094:WVS131094 I196630:L196630 JD196630:JG196630 SZ196630:TC196630 ACV196630:ACY196630 AMR196630:AMU196630 AWN196630:AWQ196630 BGJ196630:BGM196630 BQF196630:BQI196630 CAB196630:CAE196630 CJX196630:CKA196630 CTT196630:CTW196630 DDP196630:DDS196630 DNL196630:DNO196630 DXH196630:DXK196630 EHD196630:EHG196630 EQZ196630:ERC196630 FAV196630:FAY196630 FKR196630:FKU196630 FUN196630:FUQ196630 GEJ196630:GEM196630 GOF196630:GOI196630 GYB196630:GYE196630 HHX196630:HIA196630 HRT196630:HRW196630 IBP196630:IBS196630 ILL196630:ILO196630 IVH196630:IVK196630 JFD196630:JFG196630 JOZ196630:JPC196630 JYV196630:JYY196630 KIR196630:KIU196630 KSN196630:KSQ196630 LCJ196630:LCM196630 LMF196630:LMI196630 LWB196630:LWE196630 MFX196630:MGA196630 MPT196630:MPW196630 MZP196630:MZS196630 NJL196630:NJO196630 NTH196630:NTK196630 ODD196630:ODG196630 OMZ196630:ONC196630 OWV196630:OWY196630 PGR196630:PGU196630 PQN196630:PQQ196630 QAJ196630:QAM196630 QKF196630:QKI196630 QUB196630:QUE196630 RDX196630:REA196630 RNT196630:RNW196630 RXP196630:RXS196630 SHL196630:SHO196630 SRH196630:SRK196630 TBD196630:TBG196630 TKZ196630:TLC196630 TUV196630:TUY196630 UER196630:UEU196630 UON196630:UOQ196630 UYJ196630:UYM196630 VIF196630:VII196630 VSB196630:VSE196630 WBX196630:WCA196630 WLT196630:WLW196630 WVP196630:WVS196630 I262166:L262166 JD262166:JG262166 SZ262166:TC262166 ACV262166:ACY262166 AMR262166:AMU262166 AWN262166:AWQ262166 BGJ262166:BGM262166 BQF262166:BQI262166 CAB262166:CAE262166 CJX262166:CKA262166 CTT262166:CTW262166 DDP262166:DDS262166 DNL262166:DNO262166 DXH262166:DXK262166 EHD262166:EHG262166 EQZ262166:ERC262166 FAV262166:FAY262166 FKR262166:FKU262166 FUN262166:FUQ262166 GEJ262166:GEM262166 GOF262166:GOI262166 GYB262166:GYE262166 HHX262166:HIA262166 HRT262166:HRW262166 IBP262166:IBS262166 ILL262166:ILO262166 IVH262166:IVK262166 JFD262166:JFG262166 JOZ262166:JPC262166 JYV262166:JYY262166 KIR262166:KIU262166 KSN262166:KSQ262166 LCJ262166:LCM262166 LMF262166:LMI262166 LWB262166:LWE262166 MFX262166:MGA262166 MPT262166:MPW262166 MZP262166:MZS262166 NJL262166:NJO262166 NTH262166:NTK262166 ODD262166:ODG262166 OMZ262166:ONC262166 OWV262166:OWY262166 PGR262166:PGU262166 PQN262166:PQQ262166 QAJ262166:QAM262166 QKF262166:QKI262166 QUB262166:QUE262166 RDX262166:REA262166 RNT262166:RNW262166 RXP262166:RXS262166 SHL262166:SHO262166 SRH262166:SRK262166 TBD262166:TBG262166 TKZ262166:TLC262166 TUV262166:TUY262166 UER262166:UEU262166 UON262166:UOQ262166 UYJ262166:UYM262166 VIF262166:VII262166 VSB262166:VSE262166 WBX262166:WCA262166 WLT262166:WLW262166 WVP262166:WVS262166 I327702:L327702 JD327702:JG327702 SZ327702:TC327702 ACV327702:ACY327702 AMR327702:AMU327702 AWN327702:AWQ327702 BGJ327702:BGM327702 BQF327702:BQI327702 CAB327702:CAE327702 CJX327702:CKA327702 CTT327702:CTW327702 DDP327702:DDS327702 DNL327702:DNO327702 DXH327702:DXK327702 EHD327702:EHG327702 EQZ327702:ERC327702 FAV327702:FAY327702 FKR327702:FKU327702 FUN327702:FUQ327702 GEJ327702:GEM327702 GOF327702:GOI327702 GYB327702:GYE327702 HHX327702:HIA327702 HRT327702:HRW327702 IBP327702:IBS327702 ILL327702:ILO327702 IVH327702:IVK327702 JFD327702:JFG327702 JOZ327702:JPC327702 JYV327702:JYY327702 KIR327702:KIU327702 KSN327702:KSQ327702 LCJ327702:LCM327702 LMF327702:LMI327702 LWB327702:LWE327702 MFX327702:MGA327702 MPT327702:MPW327702 MZP327702:MZS327702 NJL327702:NJO327702 NTH327702:NTK327702 ODD327702:ODG327702 OMZ327702:ONC327702 OWV327702:OWY327702 PGR327702:PGU327702 PQN327702:PQQ327702 QAJ327702:QAM327702 QKF327702:QKI327702 QUB327702:QUE327702 RDX327702:REA327702 RNT327702:RNW327702 RXP327702:RXS327702 SHL327702:SHO327702 SRH327702:SRK327702 TBD327702:TBG327702 TKZ327702:TLC327702 TUV327702:TUY327702 UER327702:UEU327702 UON327702:UOQ327702 UYJ327702:UYM327702 VIF327702:VII327702 VSB327702:VSE327702 WBX327702:WCA327702 WLT327702:WLW327702 WVP327702:WVS327702 I393238:L393238 JD393238:JG393238 SZ393238:TC393238 ACV393238:ACY393238 AMR393238:AMU393238 AWN393238:AWQ393238 BGJ393238:BGM393238 BQF393238:BQI393238 CAB393238:CAE393238 CJX393238:CKA393238 CTT393238:CTW393238 DDP393238:DDS393238 DNL393238:DNO393238 DXH393238:DXK393238 EHD393238:EHG393238 EQZ393238:ERC393238 FAV393238:FAY393238 FKR393238:FKU393238 FUN393238:FUQ393238 GEJ393238:GEM393238 GOF393238:GOI393238 GYB393238:GYE393238 HHX393238:HIA393238 HRT393238:HRW393238 IBP393238:IBS393238 ILL393238:ILO393238 IVH393238:IVK393238 JFD393238:JFG393238 JOZ393238:JPC393238 JYV393238:JYY393238 KIR393238:KIU393238 KSN393238:KSQ393238 LCJ393238:LCM393238 LMF393238:LMI393238 LWB393238:LWE393238 MFX393238:MGA393238 MPT393238:MPW393238 MZP393238:MZS393238 NJL393238:NJO393238 NTH393238:NTK393238 ODD393238:ODG393238 OMZ393238:ONC393238 OWV393238:OWY393238 PGR393238:PGU393238 PQN393238:PQQ393238 QAJ393238:QAM393238 QKF393238:QKI393238 QUB393238:QUE393238 RDX393238:REA393238 RNT393238:RNW393238 RXP393238:RXS393238 SHL393238:SHO393238 SRH393238:SRK393238 TBD393238:TBG393238 TKZ393238:TLC393238 TUV393238:TUY393238 UER393238:UEU393238 UON393238:UOQ393238 UYJ393238:UYM393238 VIF393238:VII393238 VSB393238:VSE393238 WBX393238:WCA393238 WLT393238:WLW393238 WVP393238:WVS393238 I458774:L458774 JD458774:JG458774 SZ458774:TC458774 ACV458774:ACY458774 AMR458774:AMU458774 AWN458774:AWQ458774 BGJ458774:BGM458774 BQF458774:BQI458774 CAB458774:CAE458774 CJX458774:CKA458774 CTT458774:CTW458774 DDP458774:DDS458774 DNL458774:DNO458774 DXH458774:DXK458774 EHD458774:EHG458774 EQZ458774:ERC458774 FAV458774:FAY458774 FKR458774:FKU458774 FUN458774:FUQ458774 GEJ458774:GEM458774 GOF458774:GOI458774 GYB458774:GYE458774 HHX458774:HIA458774 HRT458774:HRW458774 IBP458774:IBS458774 ILL458774:ILO458774 IVH458774:IVK458774 JFD458774:JFG458774 JOZ458774:JPC458774 JYV458774:JYY458774 KIR458774:KIU458774 KSN458774:KSQ458774 LCJ458774:LCM458774 LMF458774:LMI458774 LWB458774:LWE458774 MFX458774:MGA458774 MPT458774:MPW458774 MZP458774:MZS458774 NJL458774:NJO458774 NTH458774:NTK458774 ODD458774:ODG458774 OMZ458774:ONC458774 OWV458774:OWY458774 PGR458774:PGU458774 PQN458774:PQQ458774 QAJ458774:QAM458774 QKF458774:QKI458774 QUB458774:QUE458774 RDX458774:REA458774 RNT458774:RNW458774 RXP458774:RXS458774 SHL458774:SHO458774 SRH458774:SRK458774 TBD458774:TBG458774 TKZ458774:TLC458774 TUV458774:TUY458774 UER458774:UEU458774 UON458774:UOQ458774 UYJ458774:UYM458774 VIF458774:VII458774 VSB458774:VSE458774 WBX458774:WCA458774 WLT458774:WLW458774 WVP458774:WVS458774 I524310:L524310 JD524310:JG524310 SZ524310:TC524310 ACV524310:ACY524310 AMR524310:AMU524310 AWN524310:AWQ524310 BGJ524310:BGM524310 BQF524310:BQI524310 CAB524310:CAE524310 CJX524310:CKA524310 CTT524310:CTW524310 DDP524310:DDS524310 DNL524310:DNO524310 DXH524310:DXK524310 EHD524310:EHG524310 EQZ524310:ERC524310 FAV524310:FAY524310 FKR524310:FKU524310 FUN524310:FUQ524310 GEJ524310:GEM524310 GOF524310:GOI524310 GYB524310:GYE524310 HHX524310:HIA524310 HRT524310:HRW524310 IBP524310:IBS524310 ILL524310:ILO524310 IVH524310:IVK524310 JFD524310:JFG524310 JOZ524310:JPC524310 JYV524310:JYY524310 KIR524310:KIU524310 KSN524310:KSQ524310 LCJ524310:LCM524310 LMF524310:LMI524310 LWB524310:LWE524310 MFX524310:MGA524310 MPT524310:MPW524310 MZP524310:MZS524310 NJL524310:NJO524310 NTH524310:NTK524310 ODD524310:ODG524310 OMZ524310:ONC524310 OWV524310:OWY524310 PGR524310:PGU524310 PQN524310:PQQ524310 QAJ524310:QAM524310 QKF524310:QKI524310 QUB524310:QUE524310 RDX524310:REA524310 RNT524310:RNW524310 RXP524310:RXS524310 SHL524310:SHO524310 SRH524310:SRK524310 TBD524310:TBG524310 TKZ524310:TLC524310 TUV524310:TUY524310 UER524310:UEU524310 UON524310:UOQ524310 UYJ524310:UYM524310 VIF524310:VII524310 VSB524310:VSE524310 WBX524310:WCA524310 WLT524310:WLW524310 WVP524310:WVS524310 I589846:L589846 JD589846:JG589846 SZ589846:TC589846 ACV589846:ACY589846 AMR589846:AMU589846 AWN589846:AWQ589846 BGJ589846:BGM589846 BQF589846:BQI589846 CAB589846:CAE589846 CJX589846:CKA589846 CTT589846:CTW589846 DDP589846:DDS589846 DNL589846:DNO589846 DXH589846:DXK589846 EHD589846:EHG589846 EQZ589846:ERC589846 FAV589846:FAY589846 FKR589846:FKU589846 FUN589846:FUQ589846 GEJ589846:GEM589846 GOF589846:GOI589846 GYB589846:GYE589846 HHX589846:HIA589846 HRT589846:HRW589846 IBP589846:IBS589846 ILL589846:ILO589846 IVH589846:IVK589846 JFD589846:JFG589846 JOZ589846:JPC589846 JYV589846:JYY589846 KIR589846:KIU589846 KSN589846:KSQ589846 LCJ589846:LCM589846 LMF589846:LMI589846 LWB589846:LWE589846 MFX589846:MGA589846 MPT589846:MPW589846 MZP589846:MZS589846 NJL589846:NJO589846 NTH589846:NTK589846 ODD589846:ODG589846 OMZ589846:ONC589846 OWV589846:OWY589846 PGR589846:PGU589846 PQN589846:PQQ589846 QAJ589846:QAM589846 QKF589846:QKI589846 QUB589846:QUE589846 RDX589846:REA589846 RNT589846:RNW589846 RXP589846:RXS589846 SHL589846:SHO589846 SRH589846:SRK589846 TBD589846:TBG589846 TKZ589846:TLC589846 TUV589846:TUY589846 UER589846:UEU589846 UON589846:UOQ589846 UYJ589846:UYM589846 VIF589846:VII589846 VSB589846:VSE589846 WBX589846:WCA589846 WLT589846:WLW589846 WVP589846:WVS589846 I655382:L655382 JD655382:JG655382 SZ655382:TC655382 ACV655382:ACY655382 AMR655382:AMU655382 AWN655382:AWQ655382 BGJ655382:BGM655382 BQF655382:BQI655382 CAB655382:CAE655382 CJX655382:CKA655382 CTT655382:CTW655382 DDP655382:DDS655382 DNL655382:DNO655382 DXH655382:DXK655382 EHD655382:EHG655382 EQZ655382:ERC655382 FAV655382:FAY655382 FKR655382:FKU655382 FUN655382:FUQ655382 GEJ655382:GEM655382 GOF655382:GOI655382 GYB655382:GYE655382 HHX655382:HIA655382 HRT655382:HRW655382 IBP655382:IBS655382 ILL655382:ILO655382 IVH655382:IVK655382 JFD655382:JFG655382 JOZ655382:JPC655382 JYV655382:JYY655382 KIR655382:KIU655382 KSN655382:KSQ655382 LCJ655382:LCM655382 LMF655382:LMI655382 LWB655382:LWE655382 MFX655382:MGA655382 MPT655382:MPW655382 MZP655382:MZS655382 NJL655382:NJO655382 NTH655382:NTK655382 ODD655382:ODG655382 OMZ655382:ONC655382 OWV655382:OWY655382 PGR655382:PGU655382 PQN655382:PQQ655382 QAJ655382:QAM655382 QKF655382:QKI655382 QUB655382:QUE655382 RDX655382:REA655382 RNT655382:RNW655382 RXP655382:RXS655382 SHL655382:SHO655382 SRH655382:SRK655382 TBD655382:TBG655382 TKZ655382:TLC655382 TUV655382:TUY655382 UER655382:UEU655382 UON655382:UOQ655382 UYJ655382:UYM655382 VIF655382:VII655382 VSB655382:VSE655382 WBX655382:WCA655382 WLT655382:WLW655382 WVP655382:WVS655382 I720918:L720918 JD720918:JG720918 SZ720918:TC720918 ACV720918:ACY720918 AMR720918:AMU720918 AWN720918:AWQ720918 BGJ720918:BGM720918 BQF720918:BQI720918 CAB720918:CAE720918 CJX720918:CKA720918 CTT720918:CTW720918 DDP720918:DDS720918 DNL720918:DNO720918 DXH720918:DXK720918 EHD720918:EHG720918 EQZ720918:ERC720918 FAV720918:FAY720918 FKR720918:FKU720918 FUN720918:FUQ720918 GEJ720918:GEM720918 GOF720918:GOI720918 GYB720918:GYE720918 HHX720918:HIA720918 HRT720918:HRW720918 IBP720918:IBS720918 ILL720918:ILO720918 IVH720918:IVK720918 JFD720918:JFG720918 JOZ720918:JPC720918 JYV720918:JYY720918 KIR720918:KIU720918 KSN720918:KSQ720918 LCJ720918:LCM720918 LMF720918:LMI720918 LWB720918:LWE720918 MFX720918:MGA720918 MPT720918:MPW720918 MZP720918:MZS720918 NJL720918:NJO720918 NTH720918:NTK720918 ODD720918:ODG720918 OMZ720918:ONC720918 OWV720918:OWY720918 PGR720918:PGU720918 PQN720918:PQQ720918 QAJ720918:QAM720918 QKF720918:QKI720918 QUB720918:QUE720918 RDX720918:REA720918 RNT720918:RNW720918 RXP720918:RXS720918 SHL720918:SHO720918 SRH720918:SRK720918 TBD720918:TBG720918 TKZ720918:TLC720918 TUV720918:TUY720918 UER720918:UEU720918 UON720918:UOQ720918 UYJ720918:UYM720918 VIF720918:VII720918 VSB720918:VSE720918 WBX720918:WCA720918 WLT720918:WLW720918 WVP720918:WVS720918 I786454:L786454 JD786454:JG786454 SZ786454:TC786454 ACV786454:ACY786454 AMR786454:AMU786454 AWN786454:AWQ786454 BGJ786454:BGM786454 BQF786454:BQI786454 CAB786454:CAE786454 CJX786454:CKA786454 CTT786454:CTW786454 DDP786454:DDS786454 DNL786454:DNO786454 DXH786454:DXK786454 EHD786454:EHG786454 EQZ786454:ERC786454 FAV786454:FAY786454 FKR786454:FKU786454 FUN786454:FUQ786454 GEJ786454:GEM786454 GOF786454:GOI786454 GYB786454:GYE786454 HHX786454:HIA786454 HRT786454:HRW786454 IBP786454:IBS786454 ILL786454:ILO786454 IVH786454:IVK786454 JFD786454:JFG786454 JOZ786454:JPC786454 JYV786454:JYY786454 KIR786454:KIU786454 KSN786454:KSQ786454 LCJ786454:LCM786454 LMF786454:LMI786454 LWB786454:LWE786454 MFX786454:MGA786454 MPT786454:MPW786454 MZP786454:MZS786454 NJL786454:NJO786454 NTH786454:NTK786454 ODD786454:ODG786454 OMZ786454:ONC786454 OWV786454:OWY786454 PGR786454:PGU786454 PQN786454:PQQ786454 QAJ786454:QAM786454 QKF786454:QKI786454 QUB786454:QUE786454 RDX786454:REA786454 RNT786454:RNW786454 RXP786454:RXS786454 SHL786454:SHO786454 SRH786454:SRK786454 TBD786454:TBG786454 TKZ786454:TLC786454 TUV786454:TUY786454 UER786454:UEU786454 UON786454:UOQ786454 UYJ786454:UYM786454 VIF786454:VII786454 VSB786454:VSE786454 WBX786454:WCA786454 WLT786454:WLW786454 WVP786454:WVS786454 I851990:L851990 JD851990:JG851990 SZ851990:TC851990 ACV851990:ACY851990 AMR851990:AMU851990 AWN851990:AWQ851990 BGJ851990:BGM851990 BQF851990:BQI851990 CAB851990:CAE851990 CJX851990:CKA851990 CTT851990:CTW851990 DDP851990:DDS851990 DNL851990:DNO851990 DXH851990:DXK851990 EHD851990:EHG851990 EQZ851990:ERC851990 FAV851990:FAY851990 FKR851990:FKU851990 FUN851990:FUQ851990 GEJ851990:GEM851990 GOF851990:GOI851990 GYB851990:GYE851990 HHX851990:HIA851990 HRT851990:HRW851990 IBP851990:IBS851990 ILL851990:ILO851990 IVH851990:IVK851990 JFD851990:JFG851990 JOZ851990:JPC851990 JYV851990:JYY851990 KIR851990:KIU851990 KSN851990:KSQ851990 LCJ851990:LCM851990 LMF851990:LMI851990 LWB851990:LWE851990 MFX851990:MGA851990 MPT851990:MPW851990 MZP851990:MZS851990 NJL851990:NJO851990 NTH851990:NTK851990 ODD851990:ODG851990 OMZ851990:ONC851990 OWV851990:OWY851990 PGR851990:PGU851990 PQN851990:PQQ851990 QAJ851990:QAM851990 QKF851990:QKI851990 QUB851990:QUE851990 RDX851990:REA851990 RNT851990:RNW851990 RXP851990:RXS851990 SHL851990:SHO851990 SRH851990:SRK851990 TBD851990:TBG851990 TKZ851990:TLC851990 TUV851990:TUY851990 UER851990:UEU851990 UON851990:UOQ851990 UYJ851990:UYM851990 VIF851990:VII851990 VSB851990:VSE851990 WBX851990:WCA851990 WLT851990:WLW851990 WVP851990:WVS851990 I917526:L917526 JD917526:JG917526 SZ917526:TC917526 ACV917526:ACY917526 AMR917526:AMU917526 AWN917526:AWQ917526 BGJ917526:BGM917526 BQF917526:BQI917526 CAB917526:CAE917526 CJX917526:CKA917526 CTT917526:CTW917526 DDP917526:DDS917526 DNL917526:DNO917526 DXH917526:DXK917526 EHD917526:EHG917526 EQZ917526:ERC917526 FAV917526:FAY917526 FKR917526:FKU917526 FUN917526:FUQ917526 GEJ917526:GEM917526 GOF917526:GOI917526 GYB917526:GYE917526 HHX917526:HIA917526 HRT917526:HRW917526 IBP917526:IBS917526 ILL917526:ILO917526 IVH917526:IVK917526 JFD917526:JFG917526 JOZ917526:JPC917526 JYV917526:JYY917526 KIR917526:KIU917526 KSN917526:KSQ917526 LCJ917526:LCM917526 LMF917526:LMI917526 LWB917526:LWE917526 MFX917526:MGA917526 MPT917526:MPW917526 MZP917526:MZS917526 NJL917526:NJO917526 NTH917526:NTK917526 ODD917526:ODG917526 OMZ917526:ONC917526 OWV917526:OWY917526 PGR917526:PGU917526 PQN917526:PQQ917526 QAJ917526:QAM917526 QKF917526:QKI917526 QUB917526:QUE917526 RDX917526:REA917526 RNT917526:RNW917526 RXP917526:RXS917526 SHL917526:SHO917526 SRH917526:SRK917526 TBD917526:TBG917526 TKZ917526:TLC917526 TUV917526:TUY917526 UER917526:UEU917526 UON917526:UOQ917526 UYJ917526:UYM917526 VIF917526:VII917526 VSB917526:VSE917526 WBX917526:WCA917526 WLT917526:WLW917526 WVP917526:WVS917526 I983062:L983062 JD983062:JG983062 SZ983062:TC983062 ACV983062:ACY983062 AMR983062:AMU983062 AWN983062:AWQ983062 BGJ983062:BGM983062 BQF983062:BQI983062 CAB983062:CAE983062 CJX983062:CKA983062 CTT983062:CTW983062 DDP983062:DDS983062 DNL983062:DNO983062 DXH983062:DXK983062 EHD983062:EHG983062 EQZ983062:ERC983062 FAV983062:FAY983062 FKR983062:FKU983062 FUN983062:FUQ983062 GEJ983062:GEM983062 GOF983062:GOI983062 GYB983062:GYE983062 HHX983062:HIA983062 HRT983062:HRW983062 IBP983062:IBS983062 ILL983062:ILO983062 IVH983062:IVK983062 JFD983062:JFG983062 JOZ983062:JPC983062 JYV983062:JYY983062 KIR983062:KIU983062 KSN983062:KSQ983062 LCJ983062:LCM983062 LMF983062:LMI983062 LWB983062:LWE983062 MFX983062:MGA983062 MPT983062:MPW983062 MZP983062:MZS983062 NJL983062:NJO983062 NTH983062:NTK983062 ODD983062:ODG983062 OMZ983062:ONC983062 OWV983062:OWY983062 PGR983062:PGU983062 PQN983062:PQQ983062 QAJ983062:QAM983062 QKF983062:QKI983062 QUB983062:QUE983062 RDX983062:REA983062 RNT983062:RNW983062 RXP983062:RXS983062 SHL983062:SHO983062 SRH983062:SRK983062 TBD983062:TBG983062 TKZ983062:TLC983062 TUV983062:TUY983062 UER983062:UEU983062 UON983062:UOQ983062 UYJ983062:UYM983062 VIF983062:VII983062 VSB983062:VSE983062 WBX983062:WCA983062 WLT983062:WLW983062 WVP983062:WVS983062 AMR23:AMU23 IX9:JA9 ST9:SW9 ACP9:ACS9 AML9:AMO9 AWH9:AWK9 BGD9:BGG9 BPZ9:BQC9 BZV9:BZY9 CJR9:CJU9 CTN9:CTQ9 DDJ9:DDM9 DNF9:DNI9 DXB9:DXE9 EGX9:EHA9 EQT9:EQW9 FAP9:FAS9 FKL9:FKO9 FUH9:FUK9 GED9:GEG9 GNZ9:GOC9 GXV9:GXY9 HHR9:HHU9 HRN9:HRQ9 IBJ9:IBM9 ILF9:ILI9 IVB9:IVE9 JEX9:JFA9 JOT9:JOW9 JYP9:JYS9 KIL9:KIO9 KSH9:KSK9 LCD9:LCG9 LLZ9:LMC9 LVV9:LVY9 MFR9:MFU9 MPN9:MPQ9 MZJ9:MZM9 NJF9:NJI9 NTB9:NTE9 OCX9:ODA9 OMT9:OMW9 OWP9:OWS9 PGL9:PGO9 PQH9:PQK9 QAD9:QAG9 QJZ9:QKC9 QTV9:QTY9 RDR9:RDU9 RNN9:RNQ9 RXJ9:RXM9 SHF9:SHI9 SRB9:SRE9 TAX9:TBA9 TKT9:TKW9 TUP9:TUS9 UEL9:UEO9 UOH9:UOK9 UYD9:UYG9 VHZ9:VIC9 VRV9:VRY9 WBR9:WBU9 WLN9:WLQ9 WVJ9:WVM9 C65550:F65550 IX65550:JA65550 ST65550:SW65550 ACP65550:ACS65550 AML65550:AMO65550 AWH65550:AWK65550 BGD65550:BGG65550 BPZ65550:BQC65550 BZV65550:BZY65550 CJR65550:CJU65550 CTN65550:CTQ65550 DDJ65550:DDM65550 DNF65550:DNI65550 DXB65550:DXE65550 EGX65550:EHA65550 EQT65550:EQW65550 FAP65550:FAS65550 FKL65550:FKO65550 FUH65550:FUK65550 GED65550:GEG65550 GNZ65550:GOC65550 GXV65550:GXY65550 HHR65550:HHU65550 HRN65550:HRQ65550 IBJ65550:IBM65550 ILF65550:ILI65550 IVB65550:IVE65550 JEX65550:JFA65550 JOT65550:JOW65550 JYP65550:JYS65550 KIL65550:KIO65550 KSH65550:KSK65550 LCD65550:LCG65550 LLZ65550:LMC65550 LVV65550:LVY65550 MFR65550:MFU65550 MPN65550:MPQ65550 MZJ65550:MZM65550 NJF65550:NJI65550 NTB65550:NTE65550 OCX65550:ODA65550 OMT65550:OMW65550 OWP65550:OWS65550 PGL65550:PGO65550 PQH65550:PQK65550 QAD65550:QAG65550 QJZ65550:QKC65550 QTV65550:QTY65550 RDR65550:RDU65550 RNN65550:RNQ65550 RXJ65550:RXM65550 SHF65550:SHI65550 SRB65550:SRE65550 TAX65550:TBA65550 TKT65550:TKW65550 TUP65550:TUS65550 UEL65550:UEO65550 UOH65550:UOK65550 UYD65550:UYG65550 VHZ65550:VIC65550 VRV65550:VRY65550 WBR65550:WBU65550 WLN65550:WLQ65550 WVJ65550:WVM65550 C131086:F131086 IX131086:JA131086 ST131086:SW131086 ACP131086:ACS131086 AML131086:AMO131086 AWH131086:AWK131086 BGD131086:BGG131086 BPZ131086:BQC131086 BZV131086:BZY131086 CJR131086:CJU131086 CTN131086:CTQ131086 DDJ131086:DDM131086 DNF131086:DNI131086 DXB131086:DXE131086 EGX131086:EHA131086 EQT131086:EQW131086 FAP131086:FAS131086 FKL131086:FKO131086 FUH131086:FUK131086 GED131086:GEG131086 GNZ131086:GOC131086 GXV131086:GXY131086 HHR131086:HHU131086 HRN131086:HRQ131086 IBJ131086:IBM131086 ILF131086:ILI131086 IVB131086:IVE131086 JEX131086:JFA131086 JOT131086:JOW131086 JYP131086:JYS131086 KIL131086:KIO131086 KSH131086:KSK131086 LCD131086:LCG131086 LLZ131086:LMC131086 LVV131086:LVY131086 MFR131086:MFU131086 MPN131086:MPQ131086 MZJ131086:MZM131086 NJF131086:NJI131086 NTB131086:NTE131086 OCX131086:ODA131086 OMT131086:OMW131086 OWP131086:OWS131086 PGL131086:PGO131086 PQH131086:PQK131086 QAD131086:QAG131086 QJZ131086:QKC131086 QTV131086:QTY131086 RDR131086:RDU131086 RNN131086:RNQ131086 RXJ131086:RXM131086 SHF131086:SHI131086 SRB131086:SRE131086 TAX131086:TBA131086 TKT131086:TKW131086 TUP131086:TUS131086 UEL131086:UEO131086 UOH131086:UOK131086 UYD131086:UYG131086 VHZ131086:VIC131086 VRV131086:VRY131086 WBR131086:WBU131086 WLN131086:WLQ131086 WVJ131086:WVM131086 C196622:F196622 IX196622:JA196622 ST196622:SW196622 ACP196622:ACS196622 AML196622:AMO196622 AWH196622:AWK196622 BGD196622:BGG196622 BPZ196622:BQC196622 BZV196622:BZY196622 CJR196622:CJU196622 CTN196622:CTQ196622 DDJ196622:DDM196622 DNF196622:DNI196622 DXB196622:DXE196622 EGX196622:EHA196622 EQT196622:EQW196622 FAP196622:FAS196622 FKL196622:FKO196622 FUH196622:FUK196622 GED196622:GEG196622 GNZ196622:GOC196622 GXV196622:GXY196622 HHR196622:HHU196622 HRN196622:HRQ196622 IBJ196622:IBM196622 ILF196622:ILI196622 IVB196622:IVE196622 JEX196622:JFA196622 JOT196622:JOW196622 JYP196622:JYS196622 KIL196622:KIO196622 KSH196622:KSK196622 LCD196622:LCG196622 LLZ196622:LMC196622 LVV196622:LVY196622 MFR196622:MFU196622 MPN196622:MPQ196622 MZJ196622:MZM196622 NJF196622:NJI196622 NTB196622:NTE196622 OCX196622:ODA196622 OMT196622:OMW196622 OWP196622:OWS196622 PGL196622:PGO196622 PQH196622:PQK196622 QAD196622:QAG196622 QJZ196622:QKC196622 QTV196622:QTY196622 RDR196622:RDU196622 RNN196622:RNQ196622 RXJ196622:RXM196622 SHF196622:SHI196622 SRB196622:SRE196622 TAX196622:TBA196622 TKT196622:TKW196622 TUP196622:TUS196622 UEL196622:UEO196622 UOH196622:UOK196622 UYD196622:UYG196622 VHZ196622:VIC196622 VRV196622:VRY196622 WBR196622:WBU196622 WLN196622:WLQ196622 WVJ196622:WVM196622 C262158:F262158 IX262158:JA262158 ST262158:SW262158 ACP262158:ACS262158 AML262158:AMO262158 AWH262158:AWK262158 BGD262158:BGG262158 BPZ262158:BQC262158 BZV262158:BZY262158 CJR262158:CJU262158 CTN262158:CTQ262158 DDJ262158:DDM262158 DNF262158:DNI262158 DXB262158:DXE262158 EGX262158:EHA262158 EQT262158:EQW262158 FAP262158:FAS262158 FKL262158:FKO262158 FUH262158:FUK262158 GED262158:GEG262158 GNZ262158:GOC262158 GXV262158:GXY262158 HHR262158:HHU262158 HRN262158:HRQ262158 IBJ262158:IBM262158 ILF262158:ILI262158 IVB262158:IVE262158 JEX262158:JFA262158 JOT262158:JOW262158 JYP262158:JYS262158 KIL262158:KIO262158 KSH262158:KSK262158 LCD262158:LCG262158 LLZ262158:LMC262158 LVV262158:LVY262158 MFR262158:MFU262158 MPN262158:MPQ262158 MZJ262158:MZM262158 NJF262158:NJI262158 NTB262158:NTE262158 OCX262158:ODA262158 OMT262158:OMW262158 OWP262158:OWS262158 PGL262158:PGO262158 PQH262158:PQK262158 QAD262158:QAG262158 QJZ262158:QKC262158 QTV262158:QTY262158 RDR262158:RDU262158 RNN262158:RNQ262158 RXJ262158:RXM262158 SHF262158:SHI262158 SRB262158:SRE262158 TAX262158:TBA262158 TKT262158:TKW262158 TUP262158:TUS262158 UEL262158:UEO262158 UOH262158:UOK262158 UYD262158:UYG262158 VHZ262158:VIC262158 VRV262158:VRY262158 WBR262158:WBU262158 WLN262158:WLQ262158 WVJ262158:WVM262158 C327694:F327694 IX327694:JA327694 ST327694:SW327694 ACP327694:ACS327694 AML327694:AMO327694 AWH327694:AWK327694 BGD327694:BGG327694 BPZ327694:BQC327694 BZV327694:BZY327694 CJR327694:CJU327694 CTN327694:CTQ327694 DDJ327694:DDM327694 DNF327694:DNI327694 DXB327694:DXE327694 EGX327694:EHA327694 EQT327694:EQW327694 FAP327694:FAS327694 FKL327694:FKO327694 FUH327694:FUK327694 GED327694:GEG327694 GNZ327694:GOC327694 GXV327694:GXY327694 HHR327694:HHU327694 HRN327694:HRQ327694 IBJ327694:IBM327694 ILF327694:ILI327694 IVB327694:IVE327694 JEX327694:JFA327694 JOT327694:JOW327694 JYP327694:JYS327694 KIL327694:KIO327694 KSH327694:KSK327694 LCD327694:LCG327694 LLZ327694:LMC327694 LVV327694:LVY327694 MFR327694:MFU327694 MPN327694:MPQ327694 MZJ327694:MZM327694 NJF327694:NJI327694 NTB327694:NTE327694 OCX327694:ODA327694 OMT327694:OMW327694 OWP327694:OWS327694 PGL327694:PGO327694 PQH327694:PQK327694 QAD327694:QAG327694 QJZ327694:QKC327694 QTV327694:QTY327694 RDR327694:RDU327694 RNN327694:RNQ327694 RXJ327694:RXM327694 SHF327694:SHI327694 SRB327694:SRE327694 TAX327694:TBA327694 TKT327694:TKW327694 TUP327694:TUS327694 UEL327694:UEO327694 UOH327694:UOK327694 UYD327694:UYG327694 VHZ327694:VIC327694 VRV327694:VRY327694 WBR327694:WBU327694 WLN327694:WLQ327694 WVJ327694:WVM327694 C393230:F393230 IX393230:JA393230 ST393230:SW393230 ACP393230:ACS393230 AML393230:AMO393230 AWH393230:AWK393230 BGD393230:BGG393230 BPZ393230:BQC393230 BZV393230:BZY393230 CJR393230:CJU393230 CTN393230:CTQ393230 DDJ393230:DDM393230 DNF393230:DNI393230 DXB393230:DXE393230 EGX393230:EHA393230 EQT393230:EQW393230 FAP393230:FAS393230 FKL393230:FKO393230 FUH393230:FUK393230 GED393230:GEG393230 GNZ393230:GOC393230 GXV393230:GXY393230 HHR393230:HHU393230 HRN393230:HRQ393230 IBJ393230:IBM393230 ILF393230:ILI393230 IVB393230:IVE393230 JEX393230:JFA393230 JOT393230:JOW393230 JYP393230:JYS393230 KIL393230:KIO393230 KSH393230:KSK393230 LCD393230:LCG393230 LLZ393230:LMC393230 LVV393230:LVY393230 MFR393230:MFU393230 MPN393230:MPQ393230 MZJ393230:MZM393230 NJF393230:NJI393230 NTB393230:NTE393230 OCX393230:ODA393230 OMT393230:OMW393230 OWP393230:OWS393230 PGL393230:PGO393230 PQH393230:PQK393230 QAD393230:QAG393230 QJZ393230:QKC393230 QTV393230:QTY393230 RDR393230:RDU393230 RNN393230:RNQ393230 RXJ393230:RXM393230 SHF393230:SHI393230 SRB393230:SRE393230 TAX393230:TBA393230 TKT393230:TKW393230 TUP393230:TUS393230 UEL393230:UEO393230 UOH393230:UOK393230 UYD393230:UYG393230 VHZ393230:VIC393230 VRV393230:VRY393230 WBR393230:WBU393230 WLN393230:WLQ393230 WVJ393230:WVM393230 C458766:F458766 IX458766:JA458766 ST458766:SW458766 ACP458766:ACS458766 AML458766:AMO458766 AWH458766:AWK458766 BGD458766:BGG458766 BPZ458766:BQC458766 BZV458766:BZY458766 CJR458766:CJU458766 CTN458766:CTQ458766 DDJ458766:DDM458766 DNF458766:DNI458766 DXB458766:DXE458766 EGX458766:EHA458766 EQT458766:EQW458766 FAP458766:FAS458766 FKL458766:FKO458766 FUH458766:FUK458766 GED458766:GEG458766 GNZ458766:GOC458766 GXV458766:GXY458766 HHR458766:HHU458766 HRN458766:HRQ458766 IBJ458766:IBM458766 ILF458766:ILI458766 IVB458766:IVE458766 JEX458766:JFA458766 JOT458766:JOW458766 JYP458766:JYS458766 KIL458766:KIO458766 KSH458766:KSK458766 LCD458766:LCG458766 LLZ458766:LMC458766 LVV458766:LVY458766 MFR458766:MFU458766 MPN458766:MPQ458766 MZJ458766:MZM458766 NJF458766:NJI458766 NTB458766:NTE458766 OCX458766:ODA458766 OMT458766:OMW458766 OWP458766:OWS458766 PGL458766:PGO458766 PQH458766:PQK458766 QAD458766:QAG458766 QJZ458766:QKC458766 QTV458766:QTY458766 RDR458766:RDU458766 RNN458766:RNQ458766 RXJ458766:RXM458766 SHF458766:SHI458766 SRB458766:SRE458766 TAX458766:TBA458766 TKT458766:TKW458766 TUP458766:TUS458766 UEL458766:UEO458766 UOH458766:UOK458766 UYD458766:UYG458766 VHZ458766:VIC458766 VRV458766:VRY458766 WBR458766:WBU458766 WLN458766:WLQ458766 WVJ458766:WVM458766 C524302:F524302 IX524302:JA524302 ST524302:SW524302 ACP524302:ACS524302 AML524302:AMO524302 AWH524302:AWK524302 BGD524302:BGG524302 BPZ524302:BQC524302 BZV524302:BZY524302 CJR524302:CJU524302 CTN524302:CTQ524302 DDJ524302:DDM524302 DNF524302:DNI524302 DXB524302:DXE524302 EGX524302:EHA524302 EQT524302:EQW524302 FAP524302:FAS524302 FKL524302:FKO524302 FUH524302:FUK524302 GED524302:GEG524302 GNZ524302:GOC524302 GXV524302:GXY524302 HHR524302:HHU524302 HRN524302:HRQ524302 IBJ524302:IBM524302 ILF524302:ILI524302 IVB524302:IVE524302 JEX524302:JFA524302 JOT524302:JOW524302 JYP524302:JYS524302 KIL524302:KIO524302 KSH524302:KSK524302 LCD524302:LCG524302 LLZ524302:LMC524302 LVV524302:LVY524302 MFR524302:MFU524302 MPN524302:MPQ524302 MZJ524302:MZM524302 NJF524302:NJI524302 NTB524302:NTE524302 OCX524302:ODA524302 OMT524302:OMW524302 OWP524302:OWS524302 PGL524302:PGO524302 PQH524302:PQK524302 QAD524302:QAG524302 QJZ524302:QKC524302 QTV524302:QTY524302 RDR524302:RDU524302 RNN524302:RNQ524302 RXJ524302:RXM524302 SHF524302:SHI524302 SRB524302:SRE524302 TAX524302:TBA524302 TKT524302:TKW524302 TUP524302:TUS524302 UEL524302:UEO524302 UOH524302:UOK524302 UYD524302:UYG524302 VHZ524302:VIC524302 VRV524302:VRY524302 WBR524302:WBU524302 WLN524302:WLQ524302 WVJ524302:WVM524302 C589838:F589838 IX589838:JA589838 ST589838:SW589838 ACP589838:ACS589838 AML589838:AMO589838 AWH589838:AWK589838 BGD589838:BGG589838 BPZ589838:BQC589838 BZV589838:BZY589838 CJR589838:CJU589838 CTN589838:CTQ589838 DDJ589838:DDM589838 DNF589838:DNI589838 DXB589838:DXE589838 EGX589838:EHA589838 EQT589838:EQW589838 FAP589838:FAS589838 FKL589838:FKO589838 FUH589838:FUK589838 GED589838:GEG589838 GNZ589838:GOC589838 GXV589838:GXY589838 HHR589838:HHU589838 HRN589838:HRQ589838 IBJ589838:IBM589838 ILF589838:ILI589838 IVB589838:IVE589838 JEX589838:JFA589838 JOT589838:JOW589838 JYP589838:JYS589838 KIL589838:KIO589838 KSH589838:KSK589838 LCD589838:LCG589838 LLZ589838:LMC589838 LVV589838:LVY589838 MFR589838:MFU589838 MPN589838:MPQ589838 MZJ589838:MZM589838 NJF589838:NJI589838 NTB589838:NTE589838 OCX589838:ODA589838 OMT589838:OMW589838 OWP589838:OWS589838 PGL589838:PGO589838 PQH589838:PQK589838 QAD589838:QAG589838 QJZ589838:QKC589838 QTV589838:QTY589838 RDR589838:RDU589838 RNN589838:RNQ589838 RXJ589838:RXM589838 SHF589838:SHI589838 SRB589838:SRE589838 TAX589838:TBA589838 TKT589838:TKW589838 TUP589838:TUS589838 UEL589838:UEO589838 UOH589838:UOK589838 UYD589838:UYG589838 VHZ589838:VIC589838 VRV589838:VRY589838 WBR589838:WBU589838 WLN589838:WLQ589838 WVJ589838:WVM589838 C655374:F655374 IX655374:JA655374 ST655374:SW655374 ACP655374:ACS655374 AML655374:AMO655374 AWH655374:AWK655374 BGD655374:BGG655374 BPZ655374:BQC655374 BZV655374:BZY655374 CJR655374:CJU655374 CTN655374:CTQ655374 DDJ655374:DDM655374 DNF655374:DNI655374 DXB655374:DXE655374 EGX655374:EHA655374 EQT655374:EQW655374 FAP655374:FAS655374 FKL655374:FKO655374 FUH655374:FUK655374 GED655374:GEG655374 GNZ655374:GOC655374 GXV655374:GXY655374 HHR655374:HHU655374 HRN655374:HRQ655374 IBJ655374:IBM655374 ILF655374:ILI655374 IVB655374:IVE655374 JEX655374:JFA655374 JOT655374:JOW655374 JYP655374:JYS655374 KIL655374:KIO655374 KSH655374:KSK655374 LCD655374:LCG655374 LLZ655374:LMC655374 LVV655374:LVY655374 MFR655374:MFU655374 MPN655374:MPQ655374 MZJ655374:MZM655374 NJF655374:NJI655374 NTB655374:NTE655374 OCX655374:ODA655374 OMT655374:OMW655374 OWP655374:OWS655374 PGL655374:PGO655374 PQH655374:PQK655374 QAD655374:QAG655374 QJZ655374:QKC655374 QTV655374:QTY655374 RDR655374:RDU655374 RNN655374:RNQ655374 RXJ655374:RXM655374 SHF655374:SHI655374 SRB655374:SRE655374 TAX655374:TBA655374 TKT655374:TKW655374 TUP655374:TUS655374 UEL655374:UEO655374 UOH655374:UOK655374 UYD655374:UYG655374 VHZ655374:VIC655374 VRV655374:VRY655374 WBR655374:WBU655374 WLN655374:WLQ655374 WVJ655374:WVM655374 C720910:F720910 IX720910:JA720910 ST720910:SW720910 ACP720910:ACS720910 AML720910:AMO720910 AWH720910:AWK720910 BGD720910:BGG720910 BPZ720910:BQC720910 BZV720910:BZY720910 CJR720910:CJU720910 CTN720910:CTQ720910 DDJ720910:DDM720910 DNF720910:DNI720910 DXB720910:DXE720910 EGX720910:EHA720910 EQT720910:EQW720910 FAP720910:FAS720910 FKL720910:FKO720910 FUH720910:FUK720910 GED720910:GEG720910 GNZ720910:GOC720910 GXV720910:GXY720910 HHR720910:HHU720910 HRN720910:HRQ720910 IBJ720910:IBM720910 ILF720910:ILI720910 IVB720910:IVE720910 JEX720910:JFA720910 JOT720910:JOW720910 JYP720910:JYS720910 KIL720910:KIO720910 KSH720910:KSK720910 LCD720910:LCG720910 LLZ720910:LMC720910 LVV720910:LVY720910 MFR720910:MFU720910 MPN720910:MPQ720910 MZJ720910:MZM720910 NJF720910:NJI720910 NTB720910:NTE720910 OCX720910:ODA720910 OMT720910:OMW720910 OWP720910:OWS720910 PGL720910:PGO720910 PQH720910:PQK720910 QAD720910:QAG720910 QJZ720910:QKC720910 QTV720910:QTY720910 RDR720910:RDU720910 RNN720910:RNQ720910 RXJ720910:RXM720910 SHF720910:SHI720910 SRB720910:SRE720910 TAX720910:TBA720910 TKT720910:TKW720910 TUP720910:TUS720910 UEL720910:UEO720910 UOH720910:UOK720910 UYD720910:UYG720910 VHZ720910:VIC720910 VRV720910:VRY720910 WBR720910:WBU720910 WLN720910:WLQ720910 WVJ720910:WVM720910 C786446:F786446 IX786446:JA786446 ST786446:SW786446 ACP786446:ACS786446 AML786446:AMO786446 AWH786446:AWK786446 BGD786446:BGG786446 BPZ786446:BQC786446 BZV786446:BZY786446 CJR786446:CJU786446 CTN786446:CTQ786446 DDJ786446:DDM786446 DNF786446:DNI786446 DXB786446:DXE786446 EGX786446:EHA786446 EQT786446:EQW786446 FAP786446:FAS786446 FKL786446:FKO786446 FUH786446:FUK786446 GED786446:GEG786446 GNZ786446:GOC786446 GXV786446:GXY786446 HHR786446:HHU786446 HRN786446:HRQ786446 IBJ786446:IBM786446 ILF786446:ILI786446 IVB786446:IVE786446 JEX786446:JFA786446 JOT786446:JOW786446 JYP786446:JYS786446 KIL786446:KIO786446 KSH786446:KSK786446 LCD786446:LCG786446 LLZ786446:LMC786446 LVV786446:LVY786446 MFR786446:MFU786446 MPN786446:MPQ786446 MZJ786446:MZM786446 NJF786446:NJI786446 NTB786446:NTE786446 OCX786446:ODA786446 OMT786446:OMW786446 OWP786446:OWS786446 PGL786446:PGO786446 PQH786446:PQK786446 QAD786446:QAG786446 QJZ786446:QKC786446 QTV786446:QTY786446 RDR786446:RDU786446 RNN786446:RNQ786446 RXJ786446:RXM786446 SHF786446:SHI786446 SRB786446:SRE786446 TAX786446:TBA786446 TKT786446:TKW786446 TUP786446:TUS786446 UEL786446:UEO786446 UOH786446:UOK786446 UYD786446:UYG786446 VHZ786446:VIC786446 VRV786446:VRY786446 WBR786446:WBU786446 WLN786446:WLQ786446 WVJ786446:WVM786446 C851982:F851982 IX851982:JA851982 ST851982:SW851982 ACP851982:ACS851982 AML851982:AMO851982 AWH851982:AWK851982 BGD851982:BGG851982 BPZ851982:BQC851982 BZV851982:BZY851982 CJR851982:CJU851982 CTN851982:CTQ851982 DDJ851982:DDM851982 DNF851982:DNI851982 DXB851982:DXE851982 EGX851982:EHA851982 EQT851982:EQW851982 FAP851982:FAS851982 FKL851982:FKO851982 FUH851982:FUK851982 GED851982:GEG851982 GNZ851982:GOC851982 GXV851982:GXY851982 HHR851982:HHU851982 HRN851982:HRQ851982 IBJ851982:IBM851982 ILF851982:ILI851982 IVB851982:IVE851982 JEX851982:JFA851982 JOT851982:JOW851982 JYP851982:JYS851982 KIL851982:KIO851982 KSH851982:KSK851982 LCD851982:LCG851982 LLZ851982:LMC851982 LVV851982:LVY851982 MFR851982:MFU851982 MPN851982:MPQ851982 MZJ851982:MZM851982 NJF851982:NJI851982 NTB851982:NTE851982 OCX851982:ODA851982 OMT851982:OMW851982 OWP851982:OWS851982 PGL851982:PGO851982 PQH851982:PQK851982 QAD851982:QAG851982 QJZ851982:QKC851982 QTV851982:QTY851982 RDR851982:RDU851982 RNN851982:RNQ851982 RXJ851982:RXM851982 SHF851982:SHI851982 SRB851982:SRE851982 TAX851982:TBA851982 TKT851982:TKW851982 TUP851982:TUS851982 UEL851982:UEO851982 UOH851982:UOK851982 UYD851982:UYG851982 VHZ851982:VIC851982 VRV851982:VRY851982 WBR851982:WBU851982 WLN851982:WLQ851982 WVJ851982:WVM851982 C917518:F917518 IX917518:JA917518 ST917518:SW917518 ACP917518:ACS917518 AML917518:AMO917518 AWH917518:AWK917518 BGD917518:BGG917518 BPZ917518:BQC917518 BZV917518:BZY917518 CJR917518:CJU917518 CTN917518:CTQ917518 DDJ917518:DDM917518 DNF917518:DNI917518 DXB917518:DXE917518 EGX917518:EHA917518 EQT917518:EQW917518 FAP917518:FAS917518 FKL917518:FKO917518 FUH917518:FUK917518 GED917518:GEG917518 GNZ917518:GOC917518 GXV917518:GXY917518 HHR917518:HHU917518 HRN917518:HRQ917518 IBJ917518:IBM917518 ILF917518:ILI917518 IVB917518:IVE917518 JEX917518:JFA917518 JOT917518:JOW917518 JYP917518:JYS917518 KIL917518:KIO917518 KSH917518:KSK917518 LCD917518:LCG917518 LLZ917518:LMC917518 LVV917518:LVY917518 MFR917518:MFU917518 MPN917518:MPQ917518 MZJ917518:MZM917518 NJF917518:NJI917518 NTB917518:NTE917518 OCX917518:ODA917518 OMT917518:OMW917518 OWP917518:OWS917518 PGL917518:PGO917518 PQH917518:PQK917518 QAD917518:QAG917518 QJZ917518:QKC917518 QTV917518:QTY917518 RDR917518:RDU917518 RNN917518:RNQ917518 RXJ917518:RXM917518 SHF917518:SHI917518 SRB917518:SRE917518 TAX917518:TBA917518 TKT917518:TKW917518 TUP917518:TUS917518 UEL917518:UEO917518 UOH917518:UOK917518 UYD917518:UYG917518 VHZ917518:VIC917518 VRV917518:VRY917518 WBR917518:WBU917518 WLN917518:WLQ917518 WVJ917518:WVM917518 C983054:F983054 IX983054:JA983054 ST983054:SW983054 ACP983054:ACS983054 AML983054:AMO983054 AWH983054:AWK983054 BGD983054:BGG983054 BPZ983054:BQC983054 BZV983054:BZY983054 CJR983054:CJU983054 CTN983054:CTQ983054 DDJ983054:DDM983054 DNF983054:DNI983054 DXB983054:DXE983054 EGX983054:EHA983054 EQT983054:EQW983054 FAP983054:FAS983054 FKL983054:FKO983054 FUH983054:FUK983054 GED983054:GEG983054 GNZ983054:GOC983054 GXV983054:GXY983054 HHR983054:HHU983054 HRN983054:HRQ983054 IBJ983054:IBM983054 ILF983054:ILI983054 IVB983054:IVE983054 JEX983054:JFA983054 JOT983054:JOW983054 JYP983054:JYS983054 KIL983054:KIO983054 KSH983054:KSK983054 LCD983054:LCG983054 LLZ983054:LMC983054 LVV983054:LVY983054 MFR983054:MFU983054 MPN983054:MPQ983054 MZJ983054:MZM983054 NJF983054:NJI983054 NTB983054:NTE983054 OCX983054:ODA983054 OMT983054:OMW983054 OWP983054:OWS983054 PGL983054:PGO983054 PQH983054:PQK983054 QAD983054:QAG983054 QJZ983054:QKC983054 QTV983054:QTY983054 RDR983054:RDU983054 RNN983054:RNQ983054 RXJ983054:RXM983054 SHF983054:SHI983054 SRB983054:SRE983054 TAX983054:TBA983054 TKT983054:TKW983054 TUP983054:TUS983054 UEL983054:UEO983054 UOH983054:UOK983054 UYD983054:UYG983054 VHZ983054:VIC983054 VRV983054:VRY983054 WBR983054:WBU983054 WLN983054:WLQ983054 WVJ983054:WVM983054">
      <formula1>$L$70:$L$71</formula1>
    </dataValidation>
    <dataValidation type="list" allowBlank="1" showInputMessage="1" showErrorMessage="1" sqref="WVI983085 WVJ38 WLN38 WBR38 VRV38 VHZ38 UYD38 UOH38 UEL38 TUP38 TKT38 TAX38 SRB38 SHF38 RXJ38 RNN38 RDR38 QTV38 QJZ38 QAD38 PQH38 PGL38 OWP38 OMT38 OCX38 NTB38 NJF38 MZJ38 MPN38 MFR38 LVV38 LLZ38 LCD38 KSH38 KIL38 JYP38 JOT38 JEX38 IVB38 ILF38 IBJ38 HRN38 HHR38 GXV38 GNZ38 GED38 FUH38 FKL38 FAP38 EQT38 EGX38 DXB38 DNF38 DDJ38 CTN38 CJR38 BZV38 BPZ38 BGD38 AWH38 AML38 ACP38 ST38 IX38 VRU983085 VHY983085 UYC983085 UOG983085 UEK983085 TUO983085 TKS983085 TAW983085 SRA983085 SHE983085 RXI983085 RNM983085 RDQ983085 QTU983085 QJY983085 QAC983085 PQG983085 PGK983085 OWO983085 OMS983085 OCW983085 NTA983085 NJE983085 MZI983085 MPM983085 MFQ983085 LVU983085 LLY983085 LCC983085 KSG983085 KIK983085 JYO983085 JOS983085 JEW983085 IVA983085 ILE983085 IBI983085 HRM983085 HHQ983085 GXU983085 GNY983085 GEC983085 FUG983085 FKK983085 FAO983085 EQS983085 EGW983085 DXA983085 DNE983085 DDI983085 CTM983085 CJQ983085 BZU983085 BPY983085 BGC983085 AWG983085 AMK983085 ACO983085 SS983085 IW983085 B983085 WVI917549 WLM917549 WBQ917549 VRU917549 VHY917549 UYC917549 UOG917549 UEK917549 TUO917549 TKS917549 TAW917549 SRA917549 SHE917549 RXI917549 RNM917549 RDQ917549 QTU917549 QJY917549 QAC917549 PQG917549 PGK917549 OWO917549 OMS917549 OCW917549 NTA917549 NJE917549 MZI917549 MPM917549 MFQ917549 LVU917549 LLY917549 LCC917549 KSG917549 KIK917549 JYO917549 JOS917549 JEW917549 IVA917549 ILE917549 IBI917549 HRM917549 HHQ917549 GXU917549 GNY917549 GEC917549 FUG917549 FKK917549 FAO917549 EQS917549 EGW917549 DXA917549 DNE917549 DDI917549 CTM917549 CJQ917549 BZU917549 BPY917549 BGC917549 AWG917549 AMK917549 ACO917549 SS917549 IW917549 B917549 WVI852013 WLM852013 WBQ852013 VRU852013 VHY852013 UYC852013 UOG852013 UEK852013 TUO852013 TKS852013 TAW852013 SRA852013 SHE852013 RXI852013 RNM852013 RDQ852013 QTU852013 QJY852013 QAC852013 PQG852013 PGK852013 OWO852013 OMS852013 OCW852013 NTA852013 NJE852013 MZI852013 MPM852013 MFQ852013 LVU852013 LLY852013 LCC852013 KSG852013 KIK852013 JYO852013 JOS852013 JEW852013 IVA852013 ILE852013 IBI852013 HRM852013 HHQ852013 GXU852013 GNY852013 GEC852013 FUG852013 FKK852013 FAO852013 EQS852013 EGW852013 DXA852013 DNE852013 DDI852013 CTM852013 CJQ852013 BZU852013 BPY852013 BGC852013 AWG852013 AMK852013 ACO852013 SS852013 IW852013 B852013 WVI786477 WLM786477 WBQ786477 VRU786477 VHY786477 UYC786477 UOG786477 UEK786477 TUO786477 TKS786477 TAW786477 SRA786477 SHE786477 RXI786477 RNM786477 RDQ786477 QTU786477 QJY786477 QAC786477 PQG786477 PGK786477 OWO786477 OMS786477 OCW786477 NTA786477 NJE786477 MZI786477 MPM786477 MFQ786477 LVU786477 LLY786477 LCC786477 KSG786477 KIK786477 JYO786477 JOS786477 JEW786477 IVA786477 ILE786477 IBI786477 HRM786477 HHQ786477 GXU786477 GNY786477 GEC786477 FUG786477 FKK786477 FAO786477 EQS786477 EGW786477 DXA786477 DNE786477 DDI786477 CTM786477 CJQ786477 BZU786477 BPY786477 BGC786477 AWG786477 AMK786477 ACO786477 SS786477 IW786477 B786477 WVI720941 WLM720941 WBQ720941 VRU720941 VHY720941 UYC720941 UOG720941 UEK720941 TUO720941 TKS720941 TAW720941 SRA720941 SHE720941 RXI720941 RNM720941 RDQ720941 QTU720941 QJY720941 QAC720941 PQG720941 PGK720941 OWO720941 OMS720941 OCW720941 NTA720941 NJE720941 MZI720941 MPM720941 MFQ720941 LVU720941 LLY720941 LCC720941 KSG720941 KIK720941 JYO720941 JOS720941 JEW720941 IVA720941 ILE720941 IBI720941 HRM720941 HHQ720941 GXU720941 GNY720941 GEC720941 FUG720941 FKK720941 FAO720941 EQS720941 EGW720941 DXA720941 DNE720941 DDI720941 CTM720941 CJQ720941 BZU720941 BPY720941 BGC720941 AWG720941 AMK720941 ACO720941 SS720941 IW720941 B720941 WVI655405 WLM655405 WBQ655405 VRU655405 VHY655405 UYC655405 UOG655405 UEK655405 TUO655405 TKS655405 TAW655405 SRA655405 SHE655405 RXI655405 RNM655405 RDQ655405 QTU655405 QJY655405 QAC655405 PQG655405 PGK655405 OWO655405 OMS655405 OCW655405 NTA655405 NJE655405 MZI655405 MPM655405 MFQ655405 LVU655405 LLY655405 LCC655405 KSG655405 KIK655405 JYO655405 JOS655405 JEW655405 IVA655405 ILE655405 IBI655405 HRM655405 HHQ655405 GXU655405 GNY655405 GEC655405 FUG655405 FKK655405 FAO655405 EQS655405 EGW655405 DXA655405 DNE655405 DDI655405 CTM655405 CJQ655405 BZU655405 BPY655405 BGC655405 AWG655405 AMK655405 ACO655405 SS655405 IW655405 B655405 WVI589869 WLM589869 WBQ589869 VRU589869 VHY589869 UYC589869 UOG589869 UEK589869 TUO589869 TKS589869 TAW589869 SRA589869 SHE589869 RXI589869 RNM589869 RDQ589869 QTU589869 QJY589869 QAC589869 PQG589869 PGK589869 OWO589869 OMS589869 OCW589869 NTA589869 NJE589869 MZI589869 MPM589869 MFQ589869 LVU589869 LLY589869 LCC589869 KSG589869 KIK589869 JYO589869 JOS589869 JEW589869 IVA589869 ILE589869 IBI589869 HRM589869 HHQ589869 GXU589869 GNY589869 GEC589869 FUG589869 FKK589869 FAO589869 EQS589869 EGW589869 DXA589869 DNE589869 DDI589869 CTM589869 CJQ589869 BZU589869 BPY589869 BGC589869 AWG589869 AMK589869 ACO589869 SS589869 IW589869 B589869 WVI524333 WLM524333 WBQ524333 VRU524333 VHY524333 UYC524333 UOG524333 UEK524333 TUO524333 TKS524333 TAW524333 SRA524333 SHE524333 RXI524333 RNM524333 RDQ524333 QTU524333 QJY524333 QAC524333 PQG524333 PGK524333 OWO524333 OMS524333 OCW524333 NTA524333 NJE524333 MZI524333 MPM524333 MFQ524333 LVU524333 LLY524333 LCC524333 KSG524333 KIK524333 JYO524333 JOS524333 JEW524333 IVA524333 ILE524333 IBI524333 HRM524333 HHQ524333 GXU524333 GNY524333 GEC524333 FUG524333 FKK524333 FAO524333 EQS524333 EGW524333 DXA524333 DNE524333 DDI524333 CTM524333 CJQ524333 BZU524333 BPY524333 BGC524333 AWG524333 AMK524333 ACO524333 SS524333 IW524333 B524333 WVI458797 WLM458797 WBQ458797 VRU458797 VHY458797 UYC458797 UOG458797 UEK458797 TUO458797 TKS458797 TAW458797 SRA458797 SHE458797 RXI458797 RNM458797 RDQ458797 QTU458797 QJY458797 QAC458797 PQG458797 PGK458797 OWO458797 OMS458797 OCW458797 NTA458797 NJE458797 MZI458797 MPM458797 MFQ458797 LVU458797 LLY458797 LCC458797 KSG458797 KIK458797 JYO458797 JOS458797 JEW458797 IVA458797 ILE458797 IBI458797 HRM458797 HHQ458797 GXU458797 GNY458797 GEC458797 FUG458797 FKK458797 FAO458797 EQS458797 EGW458797 DXA458797 DNE458797 DDI458797 CTM458797 CJQ458797 BZU458797 BPY458797 BGC458797 AWG458797 AMK458797 ACO458797 SS458797 IW458797 B458797 WVI393261 WLM393261 WBQ393261 VRU393261 VHY393261 UYC393261 UOG393261 UEK393261 TUO393261 TKS393261 TAW393261 SRA393261 SHE393261 RXI393261 RNM393261 RDQ393261 QTU393261 QJY393261 QAC393261 PQG393261 PGK393261 OWO393261 OMS393261 OCW393261 NTA393261 NJE393261 MZI393261 MPM393261 MFQ393261 LVU393261 LLY393261 LCC393261 KSG393261 KIK393261 JYO393261 JOS393261 JEW393261 IVA393261 ILE393261 IBI393261 HRM393261 HHQ393261 GXU393261 GNY393261 GEC393261 FUG393261 FKK393261 FAO393261 EQS393261 EGW393261 DXA393261 DNE393261 DDI393261 CTM393261 CJQ393261 BZU393261 BPY393261 BGC393261 AWG393261 AMK393261 ACO393261 SS393261 IW393261 B393261 WVI327725 WLM327725 WBQ327725 VRU327725 VHY327725 UYC327725 UOG327725 UEK327725 TUO327725 TKS327725 TAW327725 SRA327725 SHE327725 RXI327725 RNM327725 RDQ327725 QTU327725 QJY327725 QAC327725 PQG327725 PGK327725 OWO327725 OMS327725 OCW327725 NTA327725 NJE327725 MZI327725 MPM327725 MFQ327725 LVU327725 LLY327725 LCC327725 KSG327725 KIK327725 JYO327725 JOS327725 JEW327725 IVA327725 ILE327725 IBI327725 HRM327725 HHQ327725 GXU327725 GNY327725 GEC327725 FUG327725 FKK327725 FAO327725 EQS327725 EGW327725 DXA327725 DNE327725 DDI327725 CTM327725 CJQ327725 BZU327725 BPY327725 BGC327725 AWG327725 AMK327725 ACO327725 SS327725 IW327725 B327725 WVI262189 WLM262189 WBQ262189 VRU262189 VHY262189 UYC262189 UOG262189 UEK262189 TUO262189 TKS262189 TAW262189 SRA262189 SHE262189 RXI262189 RNM262189 RDQ262189 QTU262189 QJY262189 QAC262189 PQG262189 PGK262189 OWO262189 OMS262189 OCW262189 NTA262189 NJE262189 MZI262189 MPM262189 MFQ262189 LVU262189 LLY262189 LCC262189 KSG262189 KIK262189 JYO262189 JOS262189 JEW262189 IVA262189 ILE262189 IBI262189 HRM262189 HHQ262189 GXU262189 GNY262189 GEC262189 FUG262189 FKK262189 FAO262189 EQS262189 EGW262189 DXA262189 DNE262189 DDI262189 CTM262189 CJQ262189 BZU262189 BPY262189 BGC262189 AWG262189 AMK262189 ACO262189 SS262189 IW262189 B262189 WVI196653 WLM196653 WBQ196653 VRU196653 VHY196653 UYC196653 UOG196653 UEK196653 TUO196653 TKS196653 TAW196653 SRA196653 SHE196653 RXI196653 RNM196653 RDQ196653 QTU196653 QJY196653 QAC196653 PQG196653 PGK196653 OWO196653 OMS196653 OCW196653 NTA196653 NJE196653 MZI196653 MPM196653 MFQ196653 LVU196653 LLY196653 LCC196653 KSG196653 KIK196653 JYO196653 JOS196653 JEW196653 IVA196653 ILE196653 IBI196653 HRM196653 HHQ196653 GXU196653 GNY196653 GEC196653 FUG196653 FKK196653 FAO196653 EQS196653 EGW196653 DXA196653 DNE196653 DDI196653 CTM196653 CJQ196653 BZU196653 BPY196653 BGC196653 AWG196653 AMK196653 ACO196653 SS196653 IW196653 B196653 WVI131117 WLM131117 WBQ131117 VRU131117 VHY131117 UYC131117 UOG131117 UEK131117 TUO131117 TKS131117 TAW131117 SRA131117 SHE131117 RXI131117 RNM131117 RDQ131117 QTU131117 QJY131117 QAC131117 PQG131117 PGK131117 OWO131117 OMS131117 OCW131117 NTA131117 NJE131117 MZI131117 MPM131117 MFQ131117 LVU131117 LLY131117 LCC131117 KSG131117 KIK131117 JYO131117 JOS131117 JEW131117 IVA131117 ILE131117 IBI131117 HRM131117 HHQ131117 GXU131117 GNY131117 GEC131117 FUG131117 FKK131117 FAO131117 EQS131117 EGW131117 DXA131117 DNE131117 DDI131117 CTM131117 CJQ131117 BZU131117 BPY131117 BGC131117 AWG131117 AMK131117 ACO131117 SS131117 IW131117 B131117 WVI65581 WLM65581 WBQ65581 VRU65581 VHY65581 UYC65581 UOG65581 UEK65581 TUO65581 TKS65581 TAW65581 SRA65581 SHE65581 RXI65581 RNM65581 RDQ65581 QTU65581 QJY65581 QAC65581 PQG65581 PGK65581 OWO65581 OMS65581 OCW65581 NTA65581 NJE65581 MZI65581 MPM65581 MFQ65581 LVU65581 LLY65581 LCC65581 KSG65581 KIK65581 JYO65581 JOS65581 JEW65581 IVA65581 ILE65581 IBI65581 HRM65581 HHQ65581 GXU65581 GNY65581 GEC65581 FUG65581 FKK65581 FAO65581 EQS65581 EGW65581 DXA65581 DNE65581 DDI65581 CTM65581 CJQ65581 BZU65581 BPY65581 BGC65581 AWG65581 AMK65581 ACO65581 SS65581 IW65581 B65581 WBQ983085 WVI983077 WLM983077 WBQ983077 VRU983077 VHY983077 UYC983077 UOG983077 UEK983077 TUO983077 TKS983077 TAW983077 SRA983077 SHE983077 RXI983077 RNM983077 RDQ983077 QTU983077 QJY983077 QAC983077 PQG983077 PGK983077 OWO983077 OMS983077 OCW983077 NTA983077 NJE983077 MZI983077 MPM983077 MFQ983077 LVU983077 LLY983077 LCC983077 KSG983077 KIK983077 JYO983077 JOS983077 JEW983077 IVA983077 ILE983077 IBI983077 HRM983077 HHQ983077 GXU983077 GNY983077 GEC983077 FUG983077 FKK983077 FAO983077 EQS983077 EGW983077 DXA983077 DNE983077 DDI983077 CTM983077 CJQ983077 BZU983077 BPY983077 BGC983077 AWG983077 AMK983077 ACO983077 SS983077 IW983077 B983077 WVI917541 WLM917541 WBQ917541 VRU917541 VHY917541 UYC917541 UOG917541 UEK917541 TUO917541 TKS917541 TAW917541 SRA917541 SHE917541 RXI917541 RNM917541 RDQ917541 QTU917541 QJY917541 QAC917541 PQG917541 PGK917541 OWO917541 OMS917541 OCW917541 NTA917541 NJE917541 MZI917541 MPM917541 MFQ917541 LVU917541 LLY917541 LCC917541 KSG917541 KIK917541 JYO917541 JOS917541 JEW917541 IVA917541 ILE917541 IBI917541 HRM917541 HHQ917541 GXU917541 GNY917541 GEC917541 FUG917541 FKK917541 FAO917541 EQS917541 EGW917541 DXA917541 DNE917541 DDI917541 CTM917541 CJQ917541 BZU917541 BPY917541 BGC917541 AWG917541 AMK917541 ACO917541 SS917541 IW917541 B917541 WVI852005 WLM852005 WBQ852005 VRU852005 VHY852005 UYC852005 UOG852005 UEK852005 TUO852005 TKS852005 TAW852005 SRA852005 SHE852005 RXI852005 RNM852005 RDQ852005 QTU852005 QJY852005 QAC852005 PQG852005 PGK852005 OWO852005 OMS852005 OCW852005 NTA852005 NJE852005 MZI852005 MPM852005 MFQ852005 LVU852005 LLY852005 LCC852005 KSG852005 KIK852005 JYO852005 JOS852005 JEW852005 IVA852005 ILE852005 IBI852005 HRM852005 HHQ852005 GXU852005 GNY852005 GEC852005 FUG852005 FKK852005 FAO852005 EQS852005 EGW852005 DXA852005 DNE852005 DDI852005 CTM852005 CJQ852005 BZU852005 BPY852005 BGC852005 AWG852005 AMK852005 ACO852005 SS852005 IW852005 B852005 WVI786469 WLM786469 WBQ786469 VRU786469 VHY786469 UYC786469 UOG786469 UEK786469 TUO786469 TKS786469 TAW786469 SRA786469 SHE786469 RXI786469 RNM786469 RDQ786469 QTU786469 QJY786469 QAC786469 PQG786469 PGK786469 OWO786469 OMS786469 OCW786469 NTA786469 NJE786469 MZI786469 MPM786469 MFQ786469 LVU786469 LLY786469 LCC786469 KSG786469 KIK786469 JYO786469 JOS786469 JEW786469 IVA786469 ILE786469 IBI786469 HRM786469 HHQ786469 GXU786469 GNY786469 GEC786469 FUG786469 FKK786469 FAO786469 EQS786469 EGW786469 DXA786469 DNE786469 DDI786469 CTM786469 CJQ786469 BZU786469 BPY786469 BGC786469 AWG786469 AMK786469 ACO786469 SS786469 IW786469 B786469 WVI720933 WLM720933 WBQ720933 VRU720933 VHY720933 UYC720933 UOG720933 UEK720933 TUO720933 TKS720933 TAW720933 SRA720933 SHE720933 RXI720933 RNM720933 RDQ720933 QTU720933 QJY720933 QAC720933 PQG720933 PGK720933 OWO720933 OMS720933 OCW720933 NTA720933 NJE720933 MZI720933 MPM720933 MFQ720933 LVU720933 LLY720933 LCC720933 KSG720933 KIK720933 JYO720933 JOS720933 JEW720933 IVA720933 ILE720933 IBI720933 HRM720933 HHQ720933 GXU720933 GNY720933 GEC720933 FUG720933 FKK720933 FAO720933 EQS720933 EGW720933 DXA720933 DNE720933 DDI720933 CTM720933 CJQ720933 BZU720933 BPY720933 BGC720933 AWG720933 AMK720933 ACO720933 SS720933 IW720933 B720933 WVI655397 WLM655397 WBQ655397 VRU655397 VHY655397 UYC655397 UOG655397 UEK655397 TUO655397 TKS655397 TAW655397 SRA655397 SHE655397 RXI655397 RNM655397 RDQ655397 QTU655397 QJY655397 QAC655397 PQG655397 PGK655397 OWO655397 OMS655397 OCW655397 NTA655397 NJE655397 MZI655397 MPM655397 MFQ655397 LVU655397 LLY655397 LCC655397 KSG655397 KIK655397 JYO655397 JOS655397 JEW655397 IVA655397 ILE655397 IBI655397 HRM655397 HHQ655397 GXU655397 GNY655397 GEC655397 FUG655397 FKK655397 FAO655397 EQS655397 EGW655397 DXA655397 DNE655397 DDI655397 CTM655397 CJQ655397 BZU655397 BPY655397 BGC655397 AWG655397 AMK655397 ACO655397 SS655397 IW655397 B655397 WVI589861 WLM589861 WBQ589861 VRU589861 VHY589861 UYC589861 UOG589861 UEK589861 TUO589861 TKS589861 TAW589861 SRA589861 SHE589861 RXI589861 RNM589861 RDQ589861 QTU589861 QJY589861 QAC589861 PQG589861 PGK589861 OWO589861 OMS589861 OCW589861 NTA589861 NJE589861 MZI589861 MPM589861 MFQ589861 LVU589861 LLY589861 LCC589861 KSG589861 KIK589861 JYO589861 JOS589861 JEW589861 IVA589861 ILE589861 IBI589861 HRM589861 HHQ589861 GXU589861 GNY589861 GEC589861 FUG589861 FKK589861 FAO589861 EQS589861 EGW589861 DXA589861 DNE589861 DDI589861 CTM589861 CJQ589861 BZU589861 BPY589861 BGC589861 AWG589861 AMK589861 ACO589861 SS589861 IW589861 B589861 WVI524325 WLM524325 WBQ524325 VRU524325 VHY524325 UYC524325 UOG524325 UEK524325 TUO524325 TKS524325 TAW524325 SRA524325 SHE524325 RXI524325 RNM524325 RDQ524325 QTU524325 QJY524325 QAC524325 PQG524325 PGK524325 OWO524325 OMS524325 OCW524325 NTA524325 NJE524325 MZI524325 MPM524325 MFQ524325 LVU524325 LLY524325 LCC524325 KSG524325 KIK524325 JYO524325 JOS524325 JEW524325 IVA524325 ILE524325 IBI524325 HRM524325 HHQ524325 GXU524325 GNY524325 GEC524325 FUG524325 FKK524325 FAO524325 EQS524325 EGW524325 DXA524325 DNE524325 DDI524325 CTM524325 CJQ524325 BZU524325 BPY524325 BGC524325 AWG524325 AMK524325 ACO524325 SS524325 IW524325 B524325 WVI458789 WLM458789 WBQ458789 VRU458789 VHY458789 UYC458789 UOG458789 UEK458789 TUO458789 TKS458789 TAW458789 SRA458789 SHE458789 RXI458789 RNM458789 RDQ458789 QTU458789 QJY458789 QAC458789 PQG458789 PGK458789 OWO458789 OMS458789 OCW458789 NTA458789 NJE458789 MZI458789 MPM458789 MFQ458789 LVU458789 LLY458789 LCC458789 KSG458789 KIK458789 JYO458789 JOS458789 JEW458789 IVA458789 ILE458789 IBI458789 HRM458789 HHQ458789 GXU458789 GNY458789 GEC458789 FUG458789 FKK458789 FAO458789 EQS458789 EGW458789 DXA458789 DNE458789 DDI458789 CTM458789 CJQ458789 BZU458789 BPY458789 BGC458789 AWG458789 AMK458789 ACO458789 SS458789 IW458789 B458789 WVI393253 WLM393253 WBQ393253 VRU393253 VHY393253 UYC393253 UOG393253 UEK393253 TUO393253 TKS393253 TAW393253 SRA393253 SHE393253 RXI393253 RNM393253 RDQ393253 QTU393253 QJY393253 QAC393253 PQG393253 PGK393253 OWO393253 OMS393253 OCW393253 NTA393253 NJE393253 MZI393253 MPM393253 MFQ393253 LVU393253 LLY393253 LCC393253 KSG393253 KIK393253 JYO393253 JOS393253 JEW393253 IVA393253 ILE393253 IBI393253 HRM393253 HHQ393253 GXU393253 GNY393253 GEC393253 FUG393253 FKK393253 FAO393253 EQS393253 EGW393253 DXA393253 DNE393253 DDI393253 CTM393253 CJQ393253 BZU393253 BPY393253 BGC393253 AWG393253 AMK393253 ACO393253 SS393253 IW393253 B393253 WVI327717 WLM327717 WBQ327717 VRU327717 VHY327717 UYC327717 UOG327717 UEK327717 TUO327717 TKS327717 TAW327717 SRA327717 SHE327717 RXI327717 RNM327717 RDQ327717 QTU327717 QJY327717 QAC327717 PQG327717 PGK327717 OWO327717 OMS327717 OCW327717 NTA327717 NJE327717 MZI327717 MPM327717 MFQ327717 LVU327717 LLY327717 LCC327717 KSG327717 KIK327717 JYO327717 JOS327717 JEW327717 IVA327717 ILE327717 IBI327717 HRM327717 HHQ327717 GXU327717 GNY327717 GEC327717 FUG327717 FKK327717 FAO327717 EQS327717 EGW327717 DXA327717 DNE327717 DDI327717 CTM327717 CJQ327717 BZU327717 BPY327717 BGC327717 AWG327717 AMK327717 ACO327717 SS327717 IW327717 B327717 WVI262181 WLM262181 WBQ262181 VRU262181 VHY262181 UYC262181 UOG262181 UEK262181 TUO262181 TKS262181 TAW262181 SRA262181 SHE262181 RXI262181 RNM262181 RDQ262181 QTU262181 QJY262181 QAC262181 PQG262181 PGK262181 OWO262181 OMS262181 OCW262181 NTA262181 NJE262181 MZI262181 MPM262181 MFQ262181 LVU262181 LLY262181 LCC262181 KSG262181 KIK262181 JYO262181 JOS262181 JEW262181 IVA262181 ILE262181 IBI262181 HRM262181 HHQ262181 GXU262181 GNY262181 GEC262181 FUG262181 FKK262181 FAO262181 EQS262181 EGW262181 DXA262181 DNE262181 DDI262181 CTM262181 CJQ262181 BZU262181 BPY262181 BGC262181 AWG262181 AMK262181 ACO262181 SS262181 IW262181 B262181 WVI196645 WLM196645 WBQ196645 VRU196645 VHY196645 UYC196645 UOG196645 UEK196645 TUO196645 TKS196645 TAW196645 SRA196645 SHE196645 RXI196645 RNM196645 RDQ196645 QTU196645 QJY196645 QAC196645 PQG196645 PGK196645 OWO196645 OMS196645 OCW196645 NTA196645 NJE196645 MZI196645 MPM196645 MFQ196645 LVU196645 LLY196645 LCC196645 KSG196645 KIK196645 JYO196645 JOS196645 JEW196645 IVA196645 ILE196645 IBI196645 HRM196645 HHQ196645 GXU196645 GNY196645 GEC196645 FUG196645 FKK196645 FAO196645 EQS196645 EGW196645 DXA196645 DNE196645 DDI196645 CTM196645 CJQ196645 BZU196645 BPY196645 BGC196645 AWG196645 AMK196645 ACO196645 SS196645 IW196645 B196645 WVI131109 WLM131109 WBQ131109 VRU131109 VHY131109 UYC131109 UOG131109 UEK131109 TUO131109 TKS131109 TAW131109 SRA131109 SHE131109 RXI131109 RNM131109 RDQ131109 QTU131109 QJY131109 QAC131109 PQG131109 PGK131109 OWO131109 OMS131109 OCW131109 NTA131109 NJE131109 MZI131109 MPM131109 MFQ131109 LVU131109 LLY131109 LCC131109 KSG131109 KIK131109 JYO131109 JOS131109 JEW131109 IVA131109 ILE131109 IBI131109 HRM131109 HHQ131109 GXU131109 GNY131109 GEC131109 FUG131109 FKK131109 FAO131109 EQS131109 EGW131109 DXA131109 DNE131109 DDI131109 CTM131109 CJQ131109 BZU131109 BPY131109 BGC131109 AWG131109 AMK131109 ACO131109 SS131109 IW131109 B131109 WVI65573 WLM65573 WBQ65573 VRU65573 VHY65573 UYC65573 UOG65573 UEK65573 TUO65573 TKS65573 TAW65573 SRA65573 SHE65573 RXI65573 RNM65573 RDQ65573 QTU65573 QJY65573 QAC65573 PQG65573 PGK65573 OWO65573 OMS65573 OCW65573 NTA65573 NJE65573 MZI65573 MPM65573 MFQ65573 LVU65573 LLY65573 LCC65573 KSG65573 KIK65573 JYO65573 JOS65573 JEW65573 IVA65573 ILE65573 IBI65573 HRM65573 HHQ65573 GXU65573 GNY65573 GEC65573 FUG65573 FKK65573 FAO65573 EQS65573 EGW65573 DXA65573 DNE65573 DDI65573 CTM65573 CJQ65573 BZU65573 BPY65573 BGC65573 AWG65573 AMK65573 ACO65573 SS65573 IW65573 B65573 WVJ33 WLN33 WBR33 VRV33 VHZ33 UYD33 UOH33 UEL33 TUP33 TKT33 TAX33 SRB33 SHF33 RXJ33 RNN33 RDR33 QTV33 QJZ33 QAD33 PQH33 PGL33 OWP33 OMT33 OCX33 NTB33 NJF33 MZJ33 MPN33 MFR33 LVV33 LLZ33 LCD33 KSH33 KIL33 JYP33 JOT33 JEX33 IVB33 ILF33 IBJ33 HRN33 HHR33 GXV33 GNZ33 GED33 FUH33 FKL33 FAP33 EQT33 EGX33 DXB33 DNF33 DDJ33 CTN33 CJR33 BZV33 BPZ33 BGD33 AWH33 AML33 ACP33 ST33 IX33 WLM983085 WVI983081 WLM983081 WBQ983081 VRU983081 VHY983081 UYC983081 UOG983081 UEK983081 TUO983081 TKS983081 TAW983081 SRA983081 SHE983081 RXI983081 RNM983081 RDQ983081 QTU983081 QJY983081 QAC983081 PQG983081 PGK983081 OWO983081 OMS983081 OCW983081 NTA983081 NJE983081 MZI983081 MPM983081 MFQ983081 LVU983081 LLY983081 LCC983081 KSG983081 KIK983081 JYO983081 JOS983081 JEW983081 IVA983081 ILE983081 IBI983081 HRM983081 HHQ983081 GXU983081 GNY983081 GEC983081 FUG983081 FKK983081 FAO983081 EQS983081 EGW983081 DXA983081 DNE983081 DDI983081 CTM983081 CJQ983081 BZU983081 BPY983081 BGC983081 AWG983081 AMK983081 ACO983081 SS983081 IW983081 B983081 WVI917545 WLM917545 WBQ917545 VRU917545 VHY917545 UYC917545 UOG917545 UEK917545 TUO917545 TKS917545 TAW917545 SRA917545 SHE917545 RXI917545 RNM917545 RDQ917545 QTU917545 QJY917545 QAC917545 PQG917545 PGK917545 OWO917545 OMS917545 OCW917545 NTA917545 NJE917545 MZI917545 MPM917545 MFQ917545 LVU917545 LLY917545 LCC917545 KSG917545 KIK917545 JYO917545 JOS917545 JEW917545 IVA917545 ILE917545 IBI917545 HRM917545 HHQ917545 GXU917545 GNY917545 GEC917545 FUG917545 FKK917545 FAO917545 EQS917545 EGW917545 DXA917545 DNE917545 DDI917545 CTM917545 CJQ917545 BZU917545 BPY917545 BGC917545 AWG917545 AMK917545 ACO917545 SS917545 IW917545 B917545 WVI852009 WLM852009 WBQ852009 VRU852009 VHY852009 UYC852009 UOG852009 UEK852009 TUO852009 TKS852009 TAW852009 SRA852009 SHE852009 RXI852009 RNM852009 RDQ852009 QTU852009 QJY852009 QAC852009 PQG852009 PGK852009 OWO852009 OMS852009 OCW852009 NTA852009 NJE852009 MZI852009 MPM852009 MFQ852009 LVU852009 LLY852009 LCC852009 KSG852009 KIK852009 JYO852009 JOS852009 JEW852009 IVA852009 ILE852009 IBI852009 HRM852009 HHQ852009 GXU852009 GNY852009 GEC852009 FUG852009 FKK852009 FAO852009 EQS852009 EGW852009 DXA852009 DNE852009 DDI852009 CTM852009 CJQ852009 BZU852009 BPY852009 BGC852009 AWG852009 AMK852009 ACO852009 SS852009 IW852009 B852009 WVI786473 WLM786473 WBQ786473 VRU786473 VHY786473 UYC786473 UOG786473 UEK786473 TUO786473 TKS786473 TAW786473 SRA786473 SHE786473 RXI786473 RNM786473 RDQ786473 QTU786473 QJY786473 QAC786473 PQG786473 PGK786473 OWO786473 OMS786473 OCW786473 NTA786473 NJE786473 MZI786473 MPM786473 MFQ786473 LVU786473 LLY786473 LCC786473 KSG786473 KIK786473 JYO786473 JOS786473 JEW786473 IVA786473 ILE786473 IBI786473 HRM786473 HHQ786473 GXU786473 GNY786473 GEC786473 FUG786473 FKK786473 FAO786473 EQS786473 EGW786473 DXA786473 DNE786473 DDI786473 CTM786473 CJQ786473 BZU786473 BPY786473 BGC786473 AWG786473 AMK786473 ACO786473 SS786473 IW786473 B786473 WVI720937 WLM720937 WBQ720937 VRU720937 VHY720937 UYC720937 UOG720937 UEK720937 TUO720937 TKS720937 TAW720937 SRA720937 SHE720937 RXI720937 RNM720937 RDQ720937 QTU720937 QJY720937 QAC720937 PQG720937 PGK720937 OWO720937 OMS720937 OCW720937 NTA720937 NJE720937 MZI720937 MPM720937 MFQ720937 LVU720937 LLY720937 LCC720937 KSG720937 KIK720937 JYO720937 JOS720937 JEW720937 IVA720937 ILE720937 IBI720937 HRM720937 HHQ720937 GXU720937 GNY720937 GEC720937 FUG720937 FKK720937 FAO720937 EQS720937 EGW720937 DXA720937 DNE720937 DDI720937 CTM720937 CJQ720937 BZU720937 BPY720937 BGC720937 AWG720937 AMK720937 ACO720937 SS720937 IW720937 B720937 WVI655401 WLM655401 WBQ655401 VRU655401 VHY655401 UYC655401 UOG655401 UEK655401 TUO655401 TKS655401 TAW655401 SRA655401 SHE655401 RXI655401 RNM655401 RDQ655401 QTU655401 QJY655401 QAC655401 PQG655401 PGK655401 OWO655401 OMS655401 OCW655401 NTA655401 NJE655401 MZI655401 MPM655401 MFQ655401 LVU655401 LLY655401 LCC655401 KSG655401 KIK655401 JYO655401 JOS655401 JEW655401 IVA655401 ILE655401 IBI655401 HRM655401 HHQ655401 GXU655401 GNY655401 GEC655401 FUG655401 FKK655401 FAO655401 EQS655401 EGW655401 DXA655401 DNE655401 DDI655401 CTM655401 CJQ655401 BZU655401 BPY655401 BGC655401 AWG655401 AMK655401 ACO655401 SS655401 IW655401 B655401 WVI589865 WLM589865 WBQ589865 VRU589865 VHY589865 UYC589865 UOG589865 UEK589865 TUO589865 TKS589865 TAW589865 SRA589865 SHE589865 RXI589865 RNM589865 RDQ589865 QTU589865 QJY589865 QAC589865 PQG589865 PGK589865 OWO589865 OMS589865 OCW589865 NTA589865 NJE589865 MZI589865 MPM589865 MFQ589865 LVU589865 LLY589865 LCC589865 KSG589865 KIK589865 JYO589865 JOS589865 JEW589865 IVA589865 ILE589865 IBI589865 HRM589865 HHQ589865 GXU589865 GNY589865 GEC589865 FUG589865 FKK589865 FAO589865 EQS589865 EGW589865 DXA589865 DNE589865 DDI589865 CTM589865 CJQ589865 BZU589865 BPY589865 BGC589865 AWG589865 AMK589865 ACO589865 SS589865 IW589865 B589865 WVI524329 WLM524329 WBQ524329 VRU524329 VHY524329 UYC524329 UOG524329 UEK524329 TUO524329 TKS524329 TAW524329 SRA524329 SHE524329 RXI524329 RNM524329 RDQ524329 QTU524329 QJY524329 QAC524329 PQG524329 PGK524329 OWO524329 OMS524329 OCW524329 NTA524329 NJE524329 MZI524329 MPM524329 MFQ524329 LVU524329 LLY524329 LCC524329 KSG524329 KIK524329 JYO524329 JOS524329 JEW524329 IVA524329 ILE524329 IBI524329 HRM524329 HHQ524329 GXU524329 GNY524329 GEC524329 FUG524329 FKK524329 FAO524329 EQS524329 EGW524329 DXA524329 DNE524329 DDI524329 CTM524329 CJQ524329 BZU524329 BPY524329 BGC524329 AWG524329 AMK524329 ACO524329 SS524329 IW524329 B524329 WVI458793 WLM458793 WBQ458793 VRU458793 VHY458793 UYC458793 UOG458793 UEK458793 TUO458793 TKS458793 TAW458793 SRA458793 SHE458793 RXI458793 RNM458793 RDQ458793 QTU458793 QJY458793 QAC458793 PQG458793 PGK458793 OWO458793 OMS458793 OCW458793 NTA458793 NJE458793 MZI458793 MPM458793 MFQ458793 LVU458793 LLY458793 LCC458793 KSG458793 KIK458793 JYO458793 JOS458793 JEW458793 IVA458793 ILE458793 IBI458793 HRM458793 HHQ458793 GXU458793 GNY458793 GEC458793 FUG458793 FKK458793 FAO458793 EQS458793 EGW458793 DXA458793 DNE458793 DDI458793 CTM458793 CJQ458793 BZU458793 BPY458793 BGC458793 AWG458793 AMK458793 ACO458793 SS458793 IW458793 B458793 WVI393257 WLM393257 WBQ393257 VRU393257 VHY393257 UYC393257 UOG393257 UEK393257 TUO393257 TKS393257 TAW393257 SRA393257 SHE393257 RXI393257 RNM393257 RDQ393257 QTU393257 QJY393257 QAC393257 PQG393257 PGK393257 OWO393257 OMS393257 OCW393257 NTA393257 NJE393257 MZI393257 MPM393257 MFQ393257 LVU393257 LLY393257 LCC393257 KSG393257 KIK393257 JYO393257 JOS393257 JEW393257 IVA393257 ILE393257 IBI393257 HRM393257 HHQ393257 GXU393257 GNY393257 GEC393257 FUG393257 FKK393257 FAO393257 EQS393257 EGW393257 DXA393257 DNE393257 DDI393257 CTM393257 CJQ393257 BZU393257 BPY393257 BGC393257 AWG393257 AMK393257 ACO393257 SS393257 IW393257 B393257 WVI327721 WLM327721 WBQ327721 VRU327721 VHY327721 UYC327721 UOG327721 UEK327721 TUO327721 TKS327721 TAW327721 SRA327721 SHE327721 RXI327721 RNM327721 RDQ327721 QTU327721 QJY327721 QAC327721 PQG327721 PGK327721 OWO327721 OMS327721 OCW327721 NTA327721 NJE327721 MZI327721 MPM327721 MFQ327721 LVU327721 LLY327721 LCC327721 KSG327721 KIK327721 JYO327721 JOS327721 JEW327721 IVA327721 ILE327721 IBI327721 HRM327721 HHQ327721 GXU327721 GNY327721 GEC327721 FUG327721 FKK327721 FAO327721 EQS327721 EGW327721 DXA327721 DNE327721 DDI327721 CTM327721 CJQ327721 BZU327721 BPY327721 BGC327721 AWG327721 AMK327721 ACO327721 SS327721 IW327721 B327721 WVI262185 WLM262185 WBQ262185 VRU262185 VHY262185 UYC262185 UOG262185 UEK262185 TUO262185 TKS262185 TAW262185 SRA262185 SHE262185 RXI262185 RNM262185 RDQ262185 QTU262185 QJY262185 QAC262185 PQG262185 PGK262185 OWO262185 OMS262185 OCW262185 NTA262185 NJE262185 MZI262185 MPM262185 MFQ262185 LVU262185 LLY262185 LCC262185 KSG262185 KIK262185 JYO262185 JOS262185 JEW262185 IVA262185 ILE262185 IBI262185 HRM262185 HHQ262185 GXU262185 GNY262185 GEC262185 FUG262185 FKK262185 FAO262185 EQS262185 EGW262185 DXA262185 DNE262185 DDI262185 CTM262185 CJQ262185 BZU262185 BPY262185 BGC262185 AWG262185 AMK262185 ACO262185 SS262185 IW262185 B262185 WVI196649 WLM196649 WBQ196649 VRU196649 VHY196649 UYC196649 UOG196649 UEK196649 TUO196649 TKS196649 TAW196649 SRA196649 SHE196649 RXI196649 RNM196649 RDQ196649 QTU196649 QJY196649 QAC196649 PQG196649 PGK196649 OWO196649 OMS196649 OCW196649 NTA196649 NJE196649 MZI196649 MPM196649 MFQ196649 LVU196649 LLY196649 LCC196649 KSG196649 KIK196649 JYO196649 JOS196649 JEW196649 IVA196649 ILE196649 IBI196649 HRM196649 HHQ196649 GXU196649 GNY196649 GEC196649 FUG196649 FKK196649 FAO196649 EQS196649 EGW196649 DXA196649 DNE196649 DDI196649 CTM196649 CJQ196649 BZU196649 BPY196649 BGC196649 AWG196649 AMK196649 ACO196649 SS196649 IW196649 B196649 WVI131113 WLM131113 WBQ131113 VRU131113 VHY131113 UYC131113 UOG131113 UEK131113 TUO131113 TKS131113 TAW131113 SRA131113 SHE131113 RXI131113 RNM131113 RDQ131113 QTU131113 QJY131113 QAC131113 PQG131113 PGK131113 OWO131113 OMS131113 OCW131113 NTA131113 NJE131113 MZI131113 MPM131113 MFQ131113 LVU131113 LLY131113 LCC131113 KSG131113 KIK131113 JYO131113 JOS131113 JEW131113 IVA131113 ILE131113 IBI131113 HRM131113 HHQ131113 GXU131113 GNY131113 GEC131113 FUG131113 FKK131113 FAO131113 EQS131113 EGW131113 DXA131113 DNE131113 DDI131113 CTM131113 CJQ131113 BZU131113 BPY131113 BGC131113 AWG131113 AMK131113 ACO131113 SS131113 IW131113 B131113 WVI65577 WLM65577 WBQ65577 VRU65577 VHY65577 UYC65577 UOG65577 UEK65577 TUO65577 TKS65577 TAW65577 SRA65577 SHE65577 RXI65577 RNM65577 RDQ65577 QTU65577 QJY65577 QAC65577 PQG65577 PGK65577 OWO65577 OMS65577 OCW65577 NTA65577 NJE65577 MZI65577 MPM65577 MFQ65577 LVU65577 LLY65577 LCC65577 KSG65577 KIK65577 JYO65577 JOS65577 JEW65577 IVA65577 ILE65577 IBI65577 HRM65577 HHQ65577 GXU65577 GNY65577 GEC65577 FUG65577 FKK65577 FAO65577 EQS65577 EGW65577 DXA65577 DNE65577 DDI65577 CTM65577 CJQ65577 BZU65577 BPY65577 BGC65577 AWG65577 AMK65577 ACO65577 SS65577 IW65577 B65577 WVJ43 WLN43 WBR43 VRV43 VHZ43 UYD43 UOH43 UEL43 TUP43 TKT43 TAX43 SRB43 SHF43 RXJ43 RNN43 RDR43 QTV43 QJZ43 QAD43 PQH43 PGL43 OWP43 OMT43 OCX43 NTB43 NJF43 MZJ43 MPN43 MFR43 LVV43 LLZ43 LCD43 KSH43 KIL43 JYP43 JOT43 JEX43 IVB43 ILF43 IBJ43 HRN43 HHR43 GXV43 GNZ43 GED43 FUH43 FKL43 FAP43 EQT43 EGX43 DXB43 DNF43 DDJ43 CTN43 CJR43 BZV43 BPZ43 BGD43 AWH43 AML43 ACP43 ST43 IX43">
      <formula1>$I$70:$I$72</formula1>
    </dataValidation>
    <dataValidation type="list" allowBlank="1" showInputMessage="1" showErrorMessage="1" sqref="WVL983071:WVM983073 WLP983071:WLQ983073 WBT983071:WBU983073 VRX983071:VRY983073 VIB983071:VIC983073 UYF983071:UYG983073 UOJ983071:UOK983073 UEN983071:UEO983073 TUR983071:TUS983073 TKV983071:TKW983073 TAZ983071:TBA983073 SRD983071:SRE983073 SHH983071:SHI983073 RXL983071:RXM983073 RNP983071:RNQ983073 RDT983071:RDU983073 QTX983071:QTY983073 QKB983071:QKC983073 QAF983071:QAG983073 PQJ983071:PQK983073 PGN983071:PGO983073 OWR983071:OWS983073 OMV983071:OMW983073 OCZ983071:ODA983073 NTD983071:NTE983073 NJH983071:NJI983073 MZL983071:MZM983073 MPP983071:MPQ983073 MFT983071:MFU983073 LVX983071:LVY983073 LMB983071:LMC983073 LCF983071:LCG983073 KSJ983071:KSK983073 KIN983071:KIO983073 JYR983071:JYS983073 JOV983071:JOW983073 JEZ983071:JFA983073 IVD983071:IVE983073 ILH983071:ILI983073 IBL983071:IBM983073 HRP983071:HRQ983073 HHT983071:HHU983073 GXX983071:GXY983073 GOB983071:GOC983073 GEF983071:GEG983073 FUJ983071:FUK983073 FKN983071:FKO983073 FAR983071:FAS983073 EQV983071:EQW983073 EGZ983071:EHA983073 DXD983071:DXE983073 DNH983071:DNI983073 DDL983071:DDM983073 CTP983071:CTQ983073 CJT983071:CJU983073 BZX983071:BZY983073 BQB983071:BQC983073 BGF983071:BGG983073 AWJ983071:AWK983073 AMN983071:AMO983073 ACR983071:ACS983073 SV983071:SW983073 IZ983071:JA983073 E983071:F983073 WVL917535:WVM917537 WLP917535:WLQ917537 WBT917535:WBU917537 VRX917535:VRY917537 VIB917535:VIC917537 UYF917535:UYG917537 UOJ917535:UOK917537 UEN917535:UEO917537 TUR917535:TUS917537 TKV917535:TKW917537 TAZ917535:TBA917537 SRD917535:SRE917537 SHH917535:SHI917537 RXL917535:RXM917537 RNP917535:RNQ917537 RDT917535:RDU917537 QTX917535:QTY917537 QKB917535:QKC917537 QAF917535:QAG917537 PQJ917535:PQK917537 PGN917535:PGO917537 OWR917535:OWS917537 OMV917535:OMW917537 OCZ917535:ODA917537 NTD917535:NTE917537 NJH917535:NJI917537 MZL917535:MZM917537 MPP917535:MPQ917537 MFT917535:MFU917537 LVX917535:LVY917537 LMB917535:LMC917537 LCF917535:LCG917537 KSJ917535:KSK917537 KIN917535:KIO917537 JYR917535:JYS917537 JOV917535:JOW917537 JEZ917535:JFA917537 IVD917535:IVE917537 ILH917535:ILI917537 IBL917535:IBM917537 HRP917535:HRQ917537 HHT917535:HHU917537 GXX917535:GXY917537 GOB917535:GOC917537 GEF917535:GEG917537 FUJ917535:FUK917537 FKN917535:FKO917537 FAR917535:FAS917537 EQV917535:EQW917537 EGZ917535:EHA917537 DXD917535:DXE917537 DNH917535:DNI917537 DDL917535:DDM917537 CTP917535:CTQ917537 CJT917535:CJU917537 BZX917535:BZY917537 BQB917535:BQC917537 BGF917535:BGG917537 AWJ917535:AWK917537 AMN917535:AMO917537 ACR917535:ACS917537 SV917535:SW917537 IZ917535:JA917537 E917535:F917537 WVL851999:WVM852001 WLP851999:WLQ852001 WBT851999:WBU852001 VRX851999:VRY852001 VIB851999:VIC852001 UYF851999:UYG852001 UOJ851999:UOK852001 UEN851999:UEO852001 TUR851999:TUS852001 TKV851999:TKW852001 TAZ851999:TBA852001 SRD851999:SRE852001 SHH851999:SHI852001 RXL851999:RXM852001 RNP851999:RNQ852001 RDT851999:RDU852001 QTX851999:QTY852001 QKB851999:QKC852001 QAF851999:QAG852001 PQJ851999:PQK852001 PGN851999:PGO852001 OWR851999:OWS852001 OMV851999:OMW852001 OCZ851999:ODA852001 NTD851999:NTE852001 NJH851999:NJI852001 MZL851999:MZM852001 MPP851999:MPQ852001 MFT851999:MFU852001 LVX851999:LVY852001 LMB851999:LMC852001 LCF851999:LCG852001 KSJ851999:KSK852001 KIN851999:KIO852001 JYR851999:JYS852001 JOV851999:JOW852001 JEZ851999:JFA852001 IVD851999:IVE852001 ILH851999:ILI852001 IBL851999:IBM852001 HRP851999:HRQ852001 HHT851999:HHU852001 GXX851999:GXY852001 GOB851999:GOC852001 GEF851999:GEG852001 FUJ851999:FUK852001 FKN851999:FKO852001 FAR851999:FAS852001 EQV851999:EQW852001 EGZ851999:EHA852001 DXD851999:DXE852001 DNH851999:DNI852001 DDL851999:DDM852001 CTP851999:CTQ852001 CJT851999:CJU852001 BZX851999:BZY852001 BQB851999:BQC852001 BGF851999:BGG852001 AWJ851999:AWK852001 AMN851999:AMO852001 ACR851999:ACS852001 SV851999:SW852001 IZ851999:JA852001 E851999:F852001 WVL786463:WVM786465 WLP786463:WLQ786465 WBT786463:WBU786465 VRX786463:VRY786465 VIB786463:VIC786465 UYF786463:UYG786465 UOJ786463:UOK786465 UEN786463:UEO786465 TUR786463:TUS786465 TKV786463:TKW786465 TAZ786463:TBA786465 SRD786463:SRE786465 SHH786463:SHI786465 RXL786463:RXM786465 RNP786463:RNQ786465 RDT786463:RDU786465 QTX786463:QTY786465 QKB786463:QKC786465 QAF786463:QAG786465 PQJ786463:PQK786465 PGN786463:PGO786465 OWR786463:OWS786465 OMV786463:OMW786465 OCZ786463:ODA786465 NTD786463:NTE786465 NJH786463:NJI786465 MZL786463:MZM786465 MPP786463:MPQ786465 MFT786463:MFU786465 LVX786463:LVY786465 LMB786463:LMC786465 LCF786463:LCG786465 KSJ786463:KSK786465 KIN786463:KIO786465 JYR786463:JYS786465 JOV786463:JOW786465 JEZ786463:JFA786465 IVD786463:IVE786465 ILH786463:ILI786465 IBL786463:IBM786465 HRP786463:HRQ786465 HHT786463:HHU786465 GXX786463:GXY786465 GOB786463:GOC786465 GEF786463:GEG786465 FUJ786463:FUK786465 FKN786463:FKO786465 FAR786463:FAS786465 EQV786463:EQW786465 EGZ786463:EHA786465 DXD786463:DXE786465 DNH786463:DNI786465 DDL786463:DDM786465 CTP786463:CTQ786465 CJT786463:CJU786465 BZX786463:BZY786465 BQB786463:BQC786465 BGF786463:BGG786465 AWJ786463:AWK786465 AMN786463:AMO786465 ACR786463:ACS786465 SV786463:SW786465 IZ786463:JA786465 E786463:F786465 WVL720927:WVM720929 WLP720927:WLQ720929 WBT720927:WBU720929 VRX720927:VRY720929 VIB720927:VIC720929 UYF720927:UYG720929 UOJ720927:UOK720929 UEN720927:UEO720929 TUR720927:TUS720929 TKV720927:TKW720929 TAZ720927:TBA720929 SRD720927:SRE720929 SHH720927:SHI720929 RXL720927:RXM720929 RNP720927:RNQ720929 RDT720927:RDU720929 QTX720927:QTY720929 QKB720927:QKC720929 QAF720927:QAG720929 PQJ720927:PQK720929 PGN720927:PGO720929 OWR720927:OWS720929 OMV720927:OMW720929 OCZ720927:ODA720929 NTD720927:NTE720929 NJH720927:NJI720929 MZL720927:MZM720929 MPP720927:MPQ720929 MFT720927:MFU720929 LVX720927:LVY720929 LMB720927:LMC720929 LCF720927:LCG720929 KSJ720927:KSK720929 KIN720927:KIO720929 JYR720927:JYS720929 JOV720927:JOW720929 JEZ720927:JFA720929 IVD720927:IVE720929 ILH720927:ILI720929 IBL720927:IBM720929 HRP720927:HRQ720929 HHT720927:HHU720929 GXX720927:GXY720929 GOB720927:GOC720929 GEF720927:GEG720929 FUJ720927:FUK720929 FKN720927:FKO720929 FAR720927:FAS720929 EQV720927:EQW720929 EGZ720927:EHA720929 DXD720927:DXE720929 DNH720927:DNI720929 DDL720927:DDM720929 CTP720927:CTQ720929 CJT720927:CJU720929 BZX720927:BZY720929 BQB720927:BQC720929 BGF720927:BGG720929 AWJ720927:AWK720929 AMN720927:AMO720929 ACR720927:ACS720929 SV720927:SW720929 IZ720927:JA720929 E720927:F720929 WVL655391:WVM655393 WLP655391:WLQ655393 WBT655391:WBU655393 VRX655391:VRY655393 VIB655391:VIC655393 UYF655391:UYG655393 UOJ655391:UOK655393 UEN655391:UEO655393 TUR655391:TUS655393 TKV655391:TKW655393 TAZ655391:TBA655393 SRD655391:SRE655393 SHH655391:SHI655393 RXL655391:RXM655393 RNP655391:RNQ655393 RDT655391:RDU655393 QTX655391:QTY655393 QKB655391:QKC655393 QAF655391:QAG655393 PQJ655391:PQK655393 PGN655391:PGO655393 OWR655391:OWS655393 OMV655391:OMW655393 OCZ655391:ODA655393 NTD655391:NTE655393 NJH655391:NJI655393 MZL655391:MZM655393 MPP655391:MPQ655393 MFT655391:MFU655393 LVX655391:LVY655393 LMB655391:LMC655393 LCF655391:LCG655393 KSJ655391:KSK655393 KIN655391:KIO655393 JYR655391:JYS655393 JOV655391:JOW655393 JEZ655391:JFA655393 IVD655391:IVE655393 ILH655391:ILI655393 IBL655391:IBM655393 HRP655391:HRQ655393 HHT655391:HHU655393 GXX655391:GXY655393 GOB655391:GOC655393 GEF655391:GEG655393 FUJ655391:FUK655393 FKN655391:FKO655393 FAR655391:FAS655393 EQV655391:EQW655393 EGZ655391:EHA655393 DXD655391:DXE655393 DNH655391:DNI655393 DDL655391:DDM655393 CTP655391:CTQ655393 CJT655391:CJU655393 BZX655391:BZY655393 BQB655391:BQC655393 BGF655391:BGG655393 AWJ655391:AWK655393 AMN655391:AMO655393 ACR655391:ACS655393 SV655391:SW655393 IZ655391:JA655393 E655391:F655393 WVL589855:WVM589857 WLP589855:WLQ589857 WBT589855:WBU589857 VRX589855:VRY589857 VIB589855:VIC589857 UYF589855:UYG589857 UOJ589855:UOK589857 UEN589855:UEO589857 TUR589855:TUS589857 TKV589855:TKW589857 TAZ589855:TBA589857 SRD589855:SRE589857 SHH589855:SHI589857 RXL589855:RXM589857 RNP589855:RNQ589857 RDT589855:RDU589857 QTX589855:QTY589857 QKB589855:QKC589857 QAF589855:QAG589857 PQJ589855:PQK589857 PGN589855:PGO589857 OWR589855:OWS589857 OMV589855:OMW589857 OCZ589855:ODA589857 NTD589855:NTE589857 NJH589855:NJI589857 MZL589855:MZM589857 MPP589855:MPQ589857 MFT589855:MFU589857 LVX589855:LVY589857 LMB589855:LMC589857 LCF589855:LCG589857 KSJ589855:KSK589857 KIN589855:KIO589857 JYR589855:JYS589857 JOV589855:JOW589857 JEZ589855:JFA589857 IVD589855:IVE589857 ILH589855:ILI589857 IBL589855:IBM589857 HRP589855:HRQ589857 HHT589855:HHU589857 GXX589855:GXY589857 GOB589855:GOC589857 GEF589855:GEG589857 FUJ589855:FUK589857 FKN589855:FKO589857 FAR589855:FAS589857 EQV589855:EQW589857 EGZ589855:EHA589857 DXD589855:DXE589857 DNH589855:DNI589857 DDL589855:DDM589857 CTP589855:CTQ589857 CJT589855:CJU589857 BZX589855:BZY589857 BQB589855:BQC589857 BGF589855:BGG589857 AWJ589855:AWK589857 AMN589855:AMO589857 ACR589855:ACS589857 SV589855:SW589857 IZ589855:JA589857 E589855:F589857 WVL524319:WVM524321 WLP524319:WLQ524321 WBT524319:WBU524321 VRX524319:VRY524321 VIB524319:VIC524321 UYF524319:UYG524321 UOJ524319:UOK524321 UEN524319:UEO524321 TUR524319:TUS524321 TKV524319:TKW524321 TAZ524319:TBA524321 SRD524319:SRE524321 SHH524319:SHI524321 RXL524319:RXM524321 RNP524319:RNQ524321 RDT524319:RDU524321 QTX524319:QTY524321 QKB524319:QKC524321 QAF524319:QAG524321 PQJ524319:PQK524321 PGN524319:PGO524321 OWR524319:OWS524321 OMV524319:OMW524321 OCZ524319:ODA524321 NTD524319:NTE524321 NJH524319:NJI524321 MZL524319:MZM524321 MPP524319:MPQ524321 MFT524319:MFU524321 LVX524319:LVY524321 LMB524319:LMC524321 LCF524319:LCG524321 KSJ524319:KSK524321 KIN524319:KIO524321 JYR524319:JYS524321 JOV524319:JOW524321 JEZ524319:JFA524321 IVD524319:IVE524321 ILH524319:ILI524321 IBL524319:IBM524321 HRP524319:HRQ524321 HHT524319:HHU524321 GXX524319:GXY524321 GOB524319:GOC524321 GEF524319:GEG524321 FUJ524319:FUK524321 FKN524319:FKO524321 FAR524319:FAS524321 EQV524319:EQW524321 EGZ524319:EHA524321 DXD524319:DXE524321 DNH524319:DNI524321 DDL524319:DDM524321 CTP524319:CTQ524321 CJT524319:CJU524321 BZX524319:BZY524321 BQB524319:BQC524321 BGF524319:BGG524321 AWJ524319:AWK524321 AMN524319:AMO524321 ACR524319:ACS524321 SV524319:SW524321 IZ524319:JA524321 E524319:F524321 WVL458783:WVM458785 WLP458783:WLQ458785 WBT458783:WBU458785 VRX458783:VRY458785 VIB458783:VIC458785 UYF458783:UYG458785 UOJ458783:UOK458785 UEN458783:UEO458785 TUR458783:TUS458785 TKV458783:TKW458785 TAZ458783:TBA458785 SRD458783:SRE458785 SHH458783:SHI458785 RXL458783:RXM458785 RNP458783:RNQ458785 RDT458783:RDU458785 QTX458783:QTY458785 QKB458783:QKC458785 QAF458783:QAG458785 PQJ458783:PQK458785 PGN458783:PGO458785 OWR458783:OWS458785 OMV458783:OMW458785 OCZ458783:ODA458785 NTD458783:NTE458785 NJH458783:NJI458785 MZL458783:MZM458785 MPP458783:MPQ458785 MFT458783:MFU458785 LVX458783:LVY458785 LMB458783:LMC458785 LCF458783:LCG458785 KSJ458783:KSK458785 KIN458783:KIO458785 JYR458783:JYS458785 JOV458783:JOW458785 JEZ458783:JFA458785 IVD458783:IVE458785 ILH458783:ILI458785 IBL458783:IBM458785 HRP458783:HRQ458785 HHT458783:HHU458785 GXX458783:GXY458785 GOB458783:GOC458785 GEF458783:GEG458785 FUJ458783:FUK458785 FKN458783:FKO458785 FAR458783:FAS458785 EQV458783:EQW458785 EGZ458783:EHA458785 DXD458783:DXE458785 DNH458783:DNI458785 DDL458783:DDM458785 CTP458783:CTQ458785 CJT458783:CJU458785 BZX458783:BZY458785 BQB458783:BQC458785 BGF458783:BGG458785 AWJ458783:AWK458785 AMN458783:AMO458785 ACR458783:ACS458785 SV458783:SW458785 IZ458783:JA458785 E458783:F458785 WVL393247:WVM393249 WLP393247:WLQ393249 WBT393247:WBU393249 VRX393247:VRY393249 VIB393247:VIC393249 UYF393247:UYG393249 UOJ393247:UOK393249 UEN393247:UEO393249 TUR393247:TUS393249 TKV393247:TKW393249 TAZ393247:TBA393249 SRD393247:SRE393249 SHH393247:SHI393249 RXL393247:RXM393249 RNP393247:RNQ393249 RDT393247:RDU393249 QTX393247:QTY393249 QKB393247:QKC393249 QAF393247:QAG393249 PQJ393247:PQK393249 PGN393247:PGO393249 OWR393247:OWS393249 OMV393247:OMW393249 OCZ393247:ODA393249 NTD393247:NTE393249 NJH393247:NJI393249 MZL393247:MZM393249 MPP393247:MPQ393249 MFT393247:MFU393249 LVX393247:LVY393249 LMB393247:LMC393249 LCF393247:LCG393249 KSJ393247:KSK393249 KIN393247:KIO393249 JYR393247:JYS393249 JOV393247:JOW393249 JEZ393247:JFA393249 IVD393247:IVE393249 ILH393247:ILI393249 IBL393247:IBM393249 HRP393247:HRQ393249 HHT393247:HHU393249 GXX393247:GXY393249 GOB393247:GOC393249 GEF393247:GEG393249 FUJ393247:FUK393249 FKN393247:FKO393249 FAR393247:FAS393249 EQV393247:EQW393249 EGZ393247:EHA393249 DXD393247:DXE393249 DNH393247:DNI393249 DDL393247:DDM393249 CTP393247:CTQ393249 CJT393247:CJU393249 BZX393247:BZY393249 BQB393247:BQC393249 BGF393247:BGG393249 AWJ393247:AWK393249 AMN393247:AMO393249 ACR393247:ACS393249 SV393247:SW393249 IZ393247:JA393249 E393247:F393249 WVL327711:WVM327713 WLP327711:WLQ327713 WBT327711:WBU327713 VRX327711:VRY327713 VIB327711:VIC327713 UYF327711:UYG327713 UOJ327711:UOK327713 UEN327711:UEO327713 TUR327711:TUS327713 TKV327711:TKW327713 TAZ327711:TBA327713 SRD327711:SRE327713 SHH327711:SHI327713 RXL327711:RXM327713 RNP327711:RNQ327713 RDT327711:RDU327713 QTX327711:QTY327713 QKB327711:QKC327713 QAF327711:QAG327713 PQJ327711:PQK327713 PGN327711:PGO327713 OWR327711:OWS327713 OMV327711:OMW327713 OCZ327711:ODA327713 NTD327711:NTE327713 NJH327711:NJI327713 MZL327711:MZM327713 MPP327711:MPQ327713 MFT327711:MFU327713 LVX327711:LVY327713 LMB327711:LMC327713 LCF327711:LCG327713 KSJ327711:KSK327713 KIN327711:KIO327713 JYR327711:JYS327713 JOV327711:JOW327713 JEZ327711:JFA327713 IVD327711:IVE327713 ILH327711:ILI327713 IBL327711:IBM327713 HRP327711:HRQ327713 HHT327711:HHU327713 GXX327711:GXY327713 GOB327711:GOC327713 GEF327711:GEG327713 FUJ327711:FUK327713 FKN327711:FKO327713 FAR327711:FAS327713 EQV327711:EQW327713 EGZ327711:EHA327713 DXD327711:DXE327713 DNH327711:DNI327713 DDL327711:DDM327713 CTP327711:CTQ327713 CJT327711:CJU327713 BZX327711:BZY327713 BQB327711:BQC327713 BGF327711:BGG327713 AWJ327711:AWK327713 AMN327711:AMO327713 ACR327711:ACS327713 SV327711:SW327713 IZ327711:JA327713 E327711:F327713 WVL262175:WVM262177 WLP262175:WLQ262177 WBT262175:WBU262177 VRX262175:VRY262177 VIB262175:VIC262177 UYF262175:UYG262177 UOJ262175:UOK262177 UEN262175:UEO262177 TUR262175:TUS262177 TKV262175:TKW262177 TAZ262175:TBA262177 SRD262175:SRE262177 SHH262175:SHI262177 RXL262175:RXM262177 RNP262175:RNQ262177 RDT262175:RDU262177 QTX262175:QTY262177 QKB262175:QKC262177 QAF262175:QAG262177 PQJ262175:PQK262177 PGN262175:PGO262177 OWR262175:OWS262177 OMV262175:OMW262177 OCZ262175:ODA262177 NTD262175:NTE262177 NJH262175:NJI262177 MZL262175:MZM262177 MPP262175:MPQ262177 MFT262175:MFU262177 LVX262175:LVY262177 LMB262175:LMC262177 LCF262175:LCG262177 KSJ262175:KSK262177 KIN262175:KIO262177 JYR262175:JYS262177 JOV262175:JOW262177 JEZ262175:JFA262177 IVD262175:IVE262177 ILH262175:ILI262177 IBL262175:IBM262177 HRP262175:HRQ262177 HHT262175:HHU262177 GXX262175:GXY262177 GOB262175:GOC262177 GEF262175:GEG262177 FUJ262175:FUK262177 FKN262175:FKO262177 FAR262175:FAS262177 EQV262175:EQW262177 EGZ262175:EHA262177 DXD262175:DXE262177 DNH262175:DNI262177 DDL262175:DDM262177 CTP262175:CTQ262177 CJT262175:CJU262177 BZX262175:BZY262177 BQB262175:BQC262177 BGF262175:BGG262177 AWJ262175:AWK262177 AMN262175:AMO262177 ACR262175:ACS262177 SV262175:SW262177 IZ262175:JA262177 E262175:F262177 WVL196639:WVM196641 WLP196639:WLQ196641 WBT196639:WBU196641 VRX196639:VRY196641 VIB196639:VIC196641 UYF196639:UYG196641 UOJ196639:UOK196641 UEN196639:UEO196641 TUR196639:TUS196641 TKV196639:TKW196641 TAZ196639:TBA196641 SRD196639:SRE196641 SHH196639:SHI196641 RXL196639:RXM196641 RNP196639:RNQ196641 RDT196639:RDU196641 QTX196639:QTY196641 QKB196639:QKC196641 QAF196639:QAG196641 PQJ196639:PQK196641 PGN196639:PGO196641 OWR196639:OWS196641 OMV196639:OMW196641 OCZ196639:ODA196641 NTD196639:NTE196641 NJH196639:NJI196641 MZL196639:MZM196641 MPP196639:MPQ196641 MFT196639:MFU196641 LVX196639:LVY196641 LMB196639:LMC196641 LCF196639:LCG196641 KSJ196639:KSK196641 KIN196639:KIO196641 JYR196639:JYS196641 JOV196639:JOW196641 JEZ196639:JFA196641 IVD196639:IVE196641 ILH196639:ILI196641 IBL196639:IBM196641 HRP196639:HRQ196641 HHT196639:HHU196641 GXX196639:GXY196641 GOB196639:GOC196641 GEF196639:GEG196641 FUJ196639:FUK196641 FKN196639:FKO196641 FAR196639:FAS196641 EQV196639:EQW196641 EGZ196639:EHA196641 DXD196639:DXE196641 DNH196639:DNI196641 DDL196639:DDM196641 CTP196639:CTQ196641 CJT196639:CJU196641 BZX196639:BZY196641 BQB196639:BQC196641 BGF196639:BGG196641 AWJ196639:AWK196641 AMN196639:AMO196641 ACR196639:ACS196641 SV196639:SW196641 IZ196639:JA196641 E196639:F196641 WVL131103:WVM131105 WLP131103:WLQ131105 WBT131103:WBU131105 VRX131103:VRY131105 VIB131103:VIC131105 UYF131103:UYG131105 UOJ131103:UOK131105 UEN131103:UEO131105 TUR131103:TUS131105 TKV131103:TKW131105 TAZ131103:TBA131105 SRD131103:SRE131105 SHH131103:SHI131105 RXL131103:RXM131105 RNP131103:RNQ131105 RDT131103:RDU131105 QTX131103:QTY131105 QKB131103:QKC131105 QAF131103:QAG131105 PQJ131103:PQK131105 PGN131103:PGO131105 OWR131103:OWS131105 OMV131103:OMW131105 OCZ131103:ODA131105 NTD131103:NTE131105 NJH131103:NJI131105 MZL131103:MZM131105 MPP131103:MPQ131105 MFT131103:MFU131105 LVX131103:LVY131105 LMB131103:LMC131105 LCF131103:LCG131105 KSJ131103:KSK131105 KIN131103:KIO131105 JYR131103:JYS131105 JOV131103:JOW131105 JEZ131103:JFA131105 IVD131103:IVE131105 ILH131103:ILI131105 IBL131103:IBM131105 HRP131103:HRQ131105 HHT131103:HHU131105 GXX131103:GXY131105 GOB131103:GOC131105 GEF131103:GEG131105 FUJ131103:FUK131105 FKN131103:FKO131105 FAR131103:FAS131105 EQV131103:EQW131105 EGZ131103:EHA131105 DXD131103:DXE131105 DNH131103:DNI131105 DDL131103:DDM131105 CTP131103:CTQ131105 CJT131103:CJU131105 BZX131103:BZY131105 BQB131103:BQC131105 BGF131103:BGG131105 AWJ131103:AWK131105 AMN131103:AMO131105 ACR131103:ACS131105 SV131103:SW131105 IZ131103:JA131105 E131103:F131105 WVL65567:WVM65569 WLP65567:WLQ65569 WBT65567:WBU65569 VRX65567:VRY65569 VIB65567:VIC65569 UYF65567:UYG65569 UOJ65567:UOK65569 UEN65567:UEO65569 TUR65567:TUS65569 TKV65567:TKW65569 TAZ65567:TBA65569 SRD65567:SRE65569 SHH65567:SHI65569 RXL65567:RXM65569 RNP65567:RNQ65569 RDT65567:RDU65569 QTX65567:QTY65569 QKB65567:QKC65569 QAF65567:QAG65569 PQJ65567:PQK65569 PGN65567:PGO65569 OWR65567:OWS65569 OMV65567:OMW65569 OCZ65567:ODA65569 NTD65567:NTE65569 NJH65567:NJI65569 MZL65567:MZM65569 MPP65567:MPQ65569 MFT65567:MFU65569 LVX65567:LVY65569 LMB65567:LMC65569 LCF65567:LCG65569 KSJ65567:KSK65569 KIN65567:KIO65569 JYR65567:JYS65569 JOV65567:JOW65569 JEZ65567:JFA65569 IVD65567:IVE65569 ILH65567:ILI65569 IBL65567:IBM65569 HRP65567:HRQ65569 HHT65567:HHU65569 GXX65567:GXY65569 GOB65567:GOC65569 GEF65567:GEG65569 FUJ65567:FUK65569 FKN65567:FKO65569 FAR65567:FAS65569 EQV65567:EQW65569 EGZ65567:EHA65569 DXD65567:DXE65569 DNH65567:DNI65569 DDL65567:DDM65569 CTP65567:CTQ65569 CJT65567:CJU65569 BZX65567:BZY65569 BQB65567:BQC65569 BGF65567:BGG65569 AWJ65567:AWK65569 AMN65567:AMO65569 ACR65567:ACS65569 SV65567:SW65569 IZ65567:JA65569 E65567:F65569 WVL29:WVM29 WLP29:WLQ29 WBT29:WBU29 VRX29:VRY29 VIB29:VIC29 UYF29:UYG29 UOJ29:UOK29 UEN29:UEO29 TUR29:TUS29 TKV29:TKW29 TAZ29:TBA29 SRD29:SRE29 SHH29:SHI29 RXL29:RXM29 RNP29:RNQ29 RDT29:RDU29 QTX29:QTY29 QKB29:QKC29 QAF29:QAG29 PQJ29:PQK29 PGN29:PGO29 OWR29:OWS29 OMV29:OMW29 OCZ29:ODA29 NTD29:NTE29 NJH29:NJI29 MZL29:MZM29 MPP29:MPQ29 MFT29:MFU29 LVX29:LVY29 LMB29:LMC29 LCF29:LCG29 KSJ29:KSK29 KIN29:KIO29 JYR29:JYS29 JOV29:JOW29 JEZ29:JFA29 IVD29:IVE29 ILH29:ILI29 IBL29:IBM29 HRP29:HRQ29 HHT29:HHU29 GXX29:GXY29 GOB29:GOC29 GEF29:GEG29 FUJ29:FUK29 FKN29:FKO29 FAR29:FAS29 EQV29:EQW29 EGZ29:EHA29 DXD29:DXE29 DNH29:DNI29 DDL29:DDM29 CTP29:CTQ29 CJT29:CJU29 BZX29:BZY29 BQB29:BQC29 BGF29:BGG29 AWJ29:AWK29 AMN29:AMO29 ACR29:ACS29 SV29:SW29 IZ29:JA29">
      <formula1>$H$70:$H$74</formula1>
    </dataValidation>
    <dataValidation type="list" allowBlank="1" showInputMessage="1" showErrorMessage="1" sqref="JD14:JG14 SZ14:TC14 ACV14:ACY14 AMR14:AMU14 AWN14:AWQ14 BGJ14:BGM14 BQF14:BQI14 CAB14:CAE14 CJX14:CKA14 CTT14:CTW14 DDP14:DDS14 DNL14:DNO14 DXH14:DXK14 EHD14:EHG14 EQZ14:ERC14 FAV14:FAY14 FKR14:FKU14 FUN14:FUQ14 GEJ14:GEM14 GOF14:GOI14 GYB14:GYE14 HHX14:HIA14 HRT14:HRW14 IBP14:IBS14 ILL14:ILO14 IVH14:IVK14 JFD14:JFG14 JOZ14:JPC14 JYV14:JYY14 KIR14:KIU14 KSN14:KSQ14 LCJ14:LCM14 LMF14:LMI14 LWB14:LWE14 MFX14:MGA14 MPT14:MPW14 MZP14:MZS14 NJL14:NJO14 NTH14:NTK14 ODD14:ODG14 OMZ14:ONC14 OWV14:OWY14 PGR14:PGU14 PQN14:PQQ14 QAJ14:QAM14 QKF14:QKI14 QUB14:QUE14 RDX14:REA14 RNT14:RNW14 RXP14:RXS14 SHL14:SHO14 SRH14:SRK14 TBD14:TBG14 TKZ14:TLC14 TUV14:TUY14 UER14:UEU14 UON14:UOQ14 UYJ14:UYM14 VIF14:VII14 VSB14:VSE14 WBX14:WCA14 WLT14:WLW14 WVP14:WVS14 I65555:L65555 JD65555:JG65555 SZ65555:TC65555 ACV65555:ACY65555 AMR65555:AMU65555 AWN65555:AWQ65555 BGJ65555:BGM65555 BQF65555:BQI65555 CAB65555:CAE65555 CJX65555:CKA65555 CTT65555:CTW65555 DDP65555:DDS65555 DNL65555:DNO65555 DXH65555:DXK65555 EHD65555:EHG65555 EQZ65555:ERC65555 FAV65555:FAY65555 FKR65555:FKU65555 FUN65555:FUQ65555 GEJ65555:GEM65555 GOF65555:GOI65555 GYB65555:GYE65555 HHX65555:HIA65555 HRT65555:HRW65555 IBP65555:IBS65555 ILL65555:ILO65555 IVH65555:IVK65555 JFD65555:JFG65555 JOZ65555:JPC65555 JYV65555:JYY65555 KIR65555:KIU65555 KSN65555:KSQ65555 LCJ65555:LCM65555 LMF65555:LMI65555 LWB65555:LWE65555 MFX65555:MGA65555 MPT65555:MPW65555 MZP65555:MZS65555 NJL65555:NJO65555 NTH65555:NTK65555 ODD65555:ODG65555 OMZ65555:ONC65555 OWV65555:OWY65555 PGR65555:PGU65555 PQN65555:PQQ65555 QAJ65555:QAM65555 QKF65555:QKI65555 QUB65555:QUE65555 RDX65555:REA65555 RNT65555:RNW65555 RXP65555:RXS65555 SHL65555:SHO65555 SRH65555:SRK65555 TBD65555:TBG65555 TKZ65555:TLC65555 TUV65555:TUY65555 UER65555:UEU65555 UON65555:UOQ65555 UYJ65555:UYM65555 VIF65555:VII65555 VSB65555:VSE65555 WBX65555:WCA65555 WLT65555:WLW65555 WVP65555:WVS65555 I131091:L131091 JD131091:JG131091 SZ131091:TC131091 ACV131091:ACY131091 AMR131091:AMU131091 AWN131091:AWQ131091 BGJ131091:BGM131091 BQF131091:BQI131091 CAB131091:CAE131091 CJX131091:CKA131091 CTT131091:CTW131091 DDP131091:DDS131091 DNL131091:DNO131091 DXH131091:DXK131091 EHD131091:EHG131091 EQZ131091:ERC131091 FAV131091:FAY131091 FKR131091:FKU131091 FUN131091:FUQ131091 GEJ131091:GEM131091 GOF131091:GOI131091 GYB131091:GYE131091 HHX131091:HIA131091 HRT131091:HRW131091 IBP131091:IBS131091 ILL131091:ILO131091 IVH131091:IVK131091 JFD131091:JFG131091 JOZ131091:JPC131091 JYV131091:JYY131091 KIR131091:KIU131091 KSN131091:KSQ131091 LCJ131091:LCM131091 LMF131091:LMI131091 LWB131091:LWE131091 MFX131091:MGA131091 MPT131091:MPW131091 MZP131091:MZS131091 NJL131091:NJO131091 NTH131091:NTK131091 ODD131091:ODG131091 OMZ131091:ONC131091 OWV131091:OWY131091 PGR131091:PGU131091 PQN131091:PQQ131091 QAJ131091:QAM131091 QKF131091:QKI131091 QUB131091:QUE131091 RDX131091:REA131091 RNT131091:RNW131091 RXP131091:RXS131091 SHL131091:SHO131091 SRH131091:SRK131091 TBD131091:TBG131091 TKZ131091:TLC131091 TUV131091:TUY131091 UER131091:UEU131091 UON131091:UOQ131091 UYJ131091:UYM131091 VIF131091:VII131091 VSB131091:VSE131091 WBX131091:WCA131091 WLT131091:WLW131091 WVP131091:WVS131091 I196627:L196627 JD196627:JG196627 SZ196627:TC196627 ACV196627:ACY196627 AMR196627:AMU196627 AWN196627:AWQ196627 BGJ196627:BGM196627 BQF196627:BQI196627 CAB196627:CAE196627 CJX196627:CKA196627 CTT196627:CTW196627 DDP196627:DDS196627 DNL196627:DNO196627 DXH196627:DXK196627 EHD196627:EHG196627 EQZ196627:ERC196627 FAV196627:FAY196627 FKR196627:FKU196627 FUN196627:FUQ196627 GEJ196627:GEM196627 GOF196627:GOI196627 GYB196627:GYE196627 HHX196627:HIA196627 HRT196627:HRW196627 IBP196627:IBS196627 ILL196627:ILO196627 IVH196627:IVK196627 JFD196627:JFG196627 JOZ196627:JPC196627 JYV196627:JYY196627 KIR196627:KIU196627 KSN196627:KSQ196627 LCJ196627:LCM196627 LMF196627:LMI196627 LWB196627:LWE196627 MFX196627:MGA196627 MPT196627:MPW196627 MZP196627:MZS196627 NJL196627:NJO196627 NTH196627:NTK196627 ODD196627:ODG196627 OMZ196627:ONC196627 OWV196627:OWY196627 PGR196627:PGU196627 PQN196627:PQQ196627 QAJ196627:QAM196627 QKF196627:QKI196627 QUB196627:QUE196627 RDX196627:REA196627 RNT196627:RNW196627 RXP196627:RXS196627 SHL196627:SHO196627 SRH196627:SRK196627 TBD196627:TBG196627 TKZ196627:TLC196627 TUV196627:TUY196627 UER196627:UEU196627 UON196627:UOQ196627 UYJ196627:UYM196627 VIF196627:VII196627 VSB196627:VSE196627 WBX196627:WCA196627 WLT196627:WLW196627 WVP196627:WVS196627 I262163:L262163 JD262163:JG262163 SZ262163:TC262163 ACV262163:ACY262163 AMR262163:AMU262163 AWN262163:AWQ262163 BGJ262163:BGM262163 BQF262163:BQI262163 CAB262163:CAE262163 CJX262163:CKA262163 CTT262163:CTW262163 DDP262163:DDS262163 DNL262163:DNO262163 DXH262163:DXK262163 EHD262163:EHG262163 EQZ262163:ERC262163 FAV262163:FAY262163 FKR262163:FKU262163 FUN262163:FUQ262163 GEJ262163:GEM262163 GOF262163:GOI262163 GYB262163:GYE262163 HHX262163:HIA262163 HRT262163:HRW262163 IBP262163:IBS262163 ILL262163:ILO262163 IVH262163:IVK262163 JFD262163:JFG262163 JOZ262163:JPC262163 JYV262163:JYY262163 KIR262163:KIU262163 KSN262163:KSQ262163 LCJ262163:LCM262163 LMF262163:LMI262163 LWB262163:LWE262163 MFX262163:MGA262163 MPT262163:MPW262163 MZP262163:MZS262163 NJL262163:NJO262163 NTH262163:NTK262163 ODD262163:ODG262163 OMZ262163:ONC262163 OWV262163:OWY262163 PGR262163:PGU262163 PQN262163:PQQ262163 QAJ262163:QAM262163 QKF262163:QKI262163 QUB262163:QUE262163 RDX262163:REA262163 RNT262163:RNW262163 RXP262163:RXS262163 SHL262163:SHO262163 SRH262163:SRK262163 TBD262163:TBG262163 TKZ262163:TLC262163 TUV262163:TUY262163 UER262163:UEU262163 UON262163:UOQ262163 UYJ262163:UYM262163 VIF262163:VII262163 VSB262163:VSE262163 WBX262163:WCA262163 WLT262163:WLW262163 WVP262163:WVS262163 I327699:L327699 JD327699:JG327699 SZ327699:TC327699 ACV327699:ACY327699 AMR327699:AMU327699 AWN327699:AWQ327699 BGJ327699:BGM327699 BQF327699:BQI327699 CAB327699:CAE327699 CJX327699:CKA327699 CTT327699:CTW327699 DDP327699:DDS327699 DNL327699:DNO327699 DXH327699:DXK327699 EHD327699:EHG327699 EQZ327699:ERC327699 FAV327699:FAY327699 FKR327699:FKU327699 FUN327699:FUQ327699 GEJ327699:GEM327699 GOF327699:GOI327699 GYB327699:GYE327699 HHX327699:HIA327699 HRT327699:HRW327699 IBP327699:IBS327699 ILL327699:ILO327699 IVH327699:IVK327699 JFD327699:JFG327699 JOZ327699:JPC327699 JYV327699:JYY327699 KIR327699:KIU327699 KSN327699:KSQ327699 LCJ327699:LCM327699 LMF327699:LMI327699 LWB327699:LWE327699 MFX327699:MGA327699 MPT327699:MPW327699 MZP327699:MZS327699 NJL327699:NJO327699 NTH327699:NTK327699 ODD327699:ODG327699 OMZ327699:ONC327699 OWV327699:OWY327699 PGR327699:PGU327699 PQN327699:PQQ327699 QAJ327699:QAM327699 QKF327699:QKI327699 QUB327699:QUE327699 RDX327699:REA327699 RNT327699:RNW327699 RXP327699:RXS327699 SHL327699:SHO327699 SRH327699:SRK327699 TBD327699:TBG327699 TKZ327699:TLC327699 TUV327699:TUY327699 UER327699:UEU327699 UON327699:UOQ327699 UYJ327699:UYM327699 VIF327699:VII327699 VSB327699:VSE327699 WBX327699:WCA327699 WLT327699:WLW327699 WVP327699:WVS327699 I393235:L393235 JD393235:JG393235 SZ393235:TC393235 ACV393235:ACY393235 AMR393235:AMU393235 AWN393235:AWQ393235 BGJ393235:BGM393235 BQF393235:BQI393235 CAB393235:CAE393235 CJX393235:CKA393235 CTT393235:CTW393235 DDP393235:DDS393235 DNL393235:DNO393235 DXH393235:DXK393235 EHD393235:EHG393235 EQZ393235:ERC393235 FAV393235:FAY393235 FKR393235:FKU393235 FUN393235:FUQ393235 GEJ393235:GEM393235 GOF393235:GOI393235 GYB393235:GYE393235 HHX393235:HIA393235 HRT393235:HRW393235 IBP393235:IBS393235 ILL393235:ILO393235 IVH393235:IVK393235 JFD393235:JFG393235 JOZ393235:JPC393235 JYV393235:JYY393235 KIR393235:KIU393235 KSN393235:KSQ393235 LCJ393235:LCM393235 LMF393235:LMI393235 LWB393235:LWE393235 MFX393235:MGA393235 MPT393235:MPW393235 MZP393235:MZS393235 NJL393235:NJO393235 NTH393235:NTK393235 ODD393235:ODG393235 OMZ393235:ONC393235 OWV393235:OWY393235 PGR393235:PGU393235 PQN393235:PQQ393235 QAJ393235:QAM393235 QKF393235:QKI393235 QUB393235:QUE393235 RDX393235:REA393235 RNT393235:RNW393235 RXP393235:RXS393235 SHL393235:SHO393235 SRH393235:SRK393235 TBD393235:TBG393235 TKZ393235:TLC393235 TUV393235:TUY393235 UER393235:UEU393235 UON393235:UOQ393235 UYJ393235:UYM393235 VIF393235:VII393235 VSB393235:VSE393235 WBX393235:WCA393235 WLT393235:WLW393235 WVP393235:WVS393235 I458771:L458771 JD458771:JG458771 SZ458771:TC458771 ACV458771:ACY458771 AMR458771:AMU458771 AWN458771:AWQ458771 BGJ458771:BGM458771 BQF458771:BQI458771 CAB458771:CAE458771 CJX458771:CKA458771 CTT458771:CTW458771 DDP458771:DDS458771 DNL458771:DNO458771 DXH458771:DXK458771 EHD458771:EHG458771 EQZ458771:ERC458771 FAV458771:FAY458771 FKR458771:FKU458771 FUN458771:FUQ458771 GEJ458771:GEM458771 GOF458771:GOI458771 GYB458771:GYE458771 HHX458771:HIA458771 HRT458771:HRW458771 IBP458771:IBS458771 ILL458771:ILO458771 IVH458771:IVK458771 JFD458771:JFG458771 JOZ458771:JPC458771 JYV458771:JYY458771 KIR458771:KIU458771 KSN458771:KSQ458771 LCJ458771:LCM458771 LMF458771:LMI458771 LWB458771:LWE458771 MFX458771:MGA458771 MPT458771:MPW458771 MZP458771:MZS458771 NJL458771:NJO458771 NTH458771:NTK458771 ODD458771:ODG458771 OMZ458771:ONC458771 OWV458771:OWY458771 PGR458771:PGU458771 PQN458771:PQQ458771 QAJ458771:QAM458771 QKF458771:QKI458771 QUB458771:QUE458771 RDX458771:REA458771 RNT458771:RNW458771 RXP458771:RXS458771 SHL458771:SHO458771 SRH458771:SRK458771 TBD458771:TBG458771 TKZ458771:TLC458771 TUV458771:TUY458771 UER458771:UEU458771 UON458771:UOQ458771 UYJ458771:UYM458771 VIF458771:VII458771 VSB458771:VSE458771 WBX458771:WCA458771 WLT458771:WLW458771 WVP458771:WVS458771 I524307:L524307 JD524307:JG524307 SZ524307:TC524307 ACV524307:ACY524307 AMR524307:AMU524307 AWN524307:AWQ524307 BGJ524307:BGM524307 BQF524307:BQI524307 CAB524307:CAE524307 CJX524307:CKA524307 CTT524307:CTW524307 DDP524307:DDS524307 DNL524307:DNO524307 DXH524307:DXK524307 EHD524307:EHG524307 EQZ524307:ERC524307 FAV524307:FAY524307 FKR524307:FKU524307 FUN524307:FUQ524307 GEJ524307:GEM524307 GOF524307:GOI524307 GYB524307:GYE524307 HHX524307:HIA524307 HRT524307:HRW524307 IBP524307:IBS524307 ILL524307:ILO524307 IVH524307:IVK524307 JFD524307:JFG524307 JOZ524307:JPC524307 JYV524307:JYY524307 KIR524307:KIU524307 KSN524307:KSQ524307 LCJ524307:LCM524307 LMF524307:LMI524307 LWB524307:LWE524307 MFX524307:MGA524307 MPT524307:MPW524307 MZP524307:MZS524307 NJL524307:NJO524307 NTH524307:NTK524307 ODD524307:ODG524307 OMZ524307:ONC524307 OWV524307:OWY524307 PGR524307:PGU524307 PQN524307:PQQ524307 QAJ524307:QAM524307 QKF524307:QKI524307 QUB524307:QUE524307 RDX524307:REA524307 RNT524307:RNW524307 RXP524307:RXS524307 SHL524307:SHO524307 SRH524307:SRK524307 TBD524307:TBG524307 TKZ524307:TLC524307 TUV524307:TUY524307 UER524307:UEU524307 UON524307:UOQ524307 UYJ524307:UYM524307 VIF524307:VII524307 VSB524307:VSE524307 WBX524307:WCA524307 WLT524307:WLW524307 WVP524307:WVS524307 I589843:L589843 JD589843:JG589843 SZ589843:TC589843 ACV589843:ACY589843 AMR589843:AMU589843 AWN589843:AWQ589843 BGJ589843:BGM589843 BQF589843:BQI589843 CAB589843:CAE589843 CJX589843:CKA589843 CTT589843:CTW589843 DDP589843:DDS589843 DNL589843:DNO589843 DXH589843:DXK589843 EHD589843:EHG589843 EQZ589843:ERC589843 FAV589843:FAY589843 FKR589843:FKU589843 FUN589843:FUQ589843 GEJ589843:GEM589843 GOF589843:GOI589843 GYB589843:GYE589843 HHX589843:HIA589843 HRT589843:HRW589843 IBP589843:IBS589843 ILL589843:ILO589843 IVH589843:IVK589843 JFD589843:JFG589843 JOZ589843:JPC589843 JYV589843:JYY589843 KIR589843:KIU589843 KSN589843:KSQ589843 LCJ589843:LCM589843 LMF589843:LMI589843 LWB589843:LWE589843 MFX589843:MGA589843 MPT589843:MPW589843 MZP589843:MZS589843 NJL589843:NJO589843 NTH589843:NTK589843 ODD589843:ODG589843 OMZ589843:ONC589843 OWV589843:OWY589843 PGR589843:PGU589843 PQN589843:PQQ589843 QAJ589843:QAM589843 QKF589843:QKI589843 QUB589843:QUE589843 RDX589843:REA589843 RNT589843:RNW589843 RXP589843:RXS589843 SHL589843:SHO589843 SRH589843:SRK589843 TBD589843:TBG589843 TKZ589843:TLC589843 TUV589843:TUY589843 UER589843:UEU589843 UON589843:UOQ589843 UYJ589843:UYM589843 VIF589843:VII589843 VSB589843:VSE589843 WBX589843:WCA589843 WLT589843:WLW589843 WVP589843:WVS589843 I655379:L655379 JD655379:JG655379 SZ655379:TC655379 ACV655379:ACY655379 AMR655379:AMU655379 AWN655379:AWQ655379 BGJ655379:BGM655379 BQF655379:BQI655379 CAB655379:CAE655379 CJX655379:CKA655379 CTT655379:CTW655379 DDP655379:DDS655379 DNL655379:DNO655379 DXH655379:DXK655379 EHD655379:EHG655379 EQZ655379:ERC655379 FAV655379:FAY655379 FKR655379:FKU655379 FUN655379:FUQ655379 GEJ655379:GEM655379 GOF655379:GOI655379 GYB655379:GYE655379 HHX655379:HIA655379 HRT655379:HRW655379 IBP655379:IBS655379 ILL655379:ILO655379 IVH655379:IVK655379 JFD655379:JFG655379 JOZ655379:JPC655379 JYV655379:JYY655379 KIR655379:KIU655379 KSN655379:KSQ655379 LCJ655379:LCM655379 LMF655379:LMI655379 LWB655379:LWE655379 MFX655379:MGA655379 MPT655379:MPW655379 MZP655379:MZS655379 NJL655379:NJO655379 NTH655379:NTK655379 ODD655379:ODG655379 OMZ655379:ONC655379 OWV655379:OWY655379 PGR655379:PGU655379 PQN655379:PQQ655379 QAJ655379:QAM655379 QKF655379:QKI655379 QUB655379:QUE655379 RDX655379:REA655379 RNT655379:RNW655379 RXP655379:RXS655379 SHL655379:SHO655379 SRH655379:SRK655379 TBD655379:TBG655379 TKZ655379:TLC655379 TUV655379:TUY655379 UER655379:UEU655379 UON655379:UOQ655379 UYJ655379:UYM655379 VIF655379:VII655379 VSB655379:VSE655379 WBX655379:WCA655379 WLT655379:WLW655379 WVP655379:WVS655379 I720915:L720915 JD720915:JG720915 SZ720915:TC720915 ACV720915:ACY720915 AMR720915:AMU720915 AWN720915:AWQ720915 BGJ720915:BGM720915 BQF720915:BQI720915 CAB720915:CAE720915 CJX720915:CKA720915 CTT720915:CTW720915 DDP720915:DDS720915 DNL720915:DNO720915 DXH720915:DXK720915 EHD720915:EHG720915 EQZ720915:ERC720915 FAV720915:FAY720915 FKR720915:FKU720915 FUN720915:FUQ720915 GEJ720915:GEM720915 GOF720915:GOI720915 GYB720915:GYE720915 HHX720915:HIA720915 HRT720915:HRW720915 IBP720915:IBS720915 ILL720915:ILO720915 IVH720915:IVK720915 JFD720915:JFG720915 JOZ720915:JPC720915 JYV720915:JYY720915 KIR720915:KIU720915 KSN720915:KSQ720915 LCJ720915:LCM720915 LMF720915:LMI720915 LWB720915:LWE720915 MFX720915:MGA720915 MPT720915:MPW720915 MZP720915:MZS720915 NJL720915:NJO720915 NTH720915:NTK720915 ODD720915:ODG720915 OMZ720915:ONC720915 OWV720915:OWY720915 PGR720915:PGU720915 PQN720915:PQQ720915 QAJ720915:QAM720915 QKF720915:QKI720915 QUB720915:QUE720915 RDX720915:REA720915 RNT720915:RNW720915 RXP720915:RXS720915 SHL720915:SHO720915 SRH720915:SRK720915 TBD720915:TBG720915 TKZ720915:TLC720915 TUV720915:TUY720915 UER720915:UEU720915 UON720915:UOQ720915 UYJ720915:UYM720915 VIF720915:VII720915 VSB720915:VSE720915 WBX720915:WCA720915 WLT720915:WLW720915 WVP720915:WVS720915 I786451:L786451 JD786451:JG786451 SZ786451:TC786451 ACV786451:ACY786451 AMR786451:AMU786451 AWN786451:AWQ786451 BGJ786451:BGM786451 BQF786451:BQI786451 CAB786451:CAE786451 CJX786451:CKA786451 CTT786451:CTW786451 DDP786451:DDS786451 DNL786451:DNO786451 DXH786451:DXK786451 EHD786451:EHG786451 EQZ786451:ERC786451 FAV786451:FAY786451 FKR786451:FKU786451 FUN786451:FUQ786451 GEJ786451:GEM786451 GOF786451:GOI786451 GYB786451:GYE786451 HHX786451:HIA786451 HRT786451:HRW786451 IBP786451:IBS786451 ILL786451:ILO786451 IVH786451:IVK786451 JFD786451:JFG786451 JOZ786451:JPC786451 JYV786451:JYY786451 KIR786451:KIU786451 KSN786451:KSQ786451 LCJ786451:LCM786451 LMF786451:LMI786451 LWB786451:LWE786451 MFX786451:MGA786451 MPT786451:MPW786451 MZP786451:MZS786451 NJL786451:NJO786451 NTH786451:NTK786451 ODD786451:ODG786451 OMZ786451:ONC786451 OWV786451:OWY786451 PGR786451:PGU786451 PQN786451:PQQ786451 QAJ786451:QAM786451 QKF786451:QKI786451 QUB786451:QUE786451 RDX786451:REA786451 RNT786451:RNW786451 RXP786451:RXS786451 SHL786451:SHO786451 SRH786451:SRK786451 TBD786451:TBG786451 TKZ786451:TLC786451 TUV786451:TUY786451 UER786451:UEU786451 UON786451:UOQ786451 UYJ786451:UYM786451 VIF786451:VII786451 VSB786451:VSE786451 WBX786451:WCA786451 WLT786451:WLW786451 WVP786451:WVS786451 I851987:L851987 JD851987:JG851987 SZ851987:TC851987 ACV851987:ACY851987 AMR851987:AMU851987 AWN851987:AWQ851987 BGJ851987:BGM851987 BQF851987:BQI851987 CAB851987:CAE851987 CJX851987:CKA851987 CTT851987:CTW851987 DDP851987:DDS851987 DNL851987:DNO851987 DXH851987:DXK851987 EHD851987:EHG851987 EQZ851987:ERC851987 FAV851987:FAY851987 FKR851987:FKU851987 FUN851987:FUQ851987 GEJ851987:GEM851987 GOF851987:GOI851987 GYB851987:GYE851987 HHX851987:HIA851987 HRT851987:HRW851987 IBP851987:IBS851987 ILL851987:ILO851987 IVH851987:IVK851987 JFD851987:JFG851987 JOZ851987:JPC851987 JYV851987:JYY851987 KIR851987:KIU851987 KSN851987:KSQ851987 LCJ851987:LCM851987 LMF851987:LMI851987 LWB851987:LWE851987 MFX851987:MGA851987 MPT851987:MPW851987 MZP851987:MZS851987 NJL851987:NJO851987 NTH851987:NTK851987 ODD851987:ODG851987 OMZ851987:ONC851987 OWV851987:OWY851987 PGR851987:PGU851987 PQN851987:PQQ851987 QAJ851987:QAM851987 QKF851987:QKI851987 QUB851987:QUE851987 RDX851987:REA851987 RNT851987:RNW851987 RXP851987:RXS851987 SHL851987:SHO851987 SRH851987:SRK851987 TBD851987:TBG851987 TKZ851987:TLC851987 TUV851987:TUY851987 UER851987:UEU851987 UON851987:UOQ851987 UYJ851987:UYM851987 VIF851987:VII851987 VSB851987:VSE851987 WBX851987:WCA851987 WLT851987:WLW851987 WVP851987:WVS851987 I917523:L917523 JD917523:JG917523 SZ917523:TC917523 ACV917523:ACY917523 AMR917523:AMU917523 AWN917523:AWQ917523 BGJ917523:BGM917523 BQF917523:BQI917523 CAB917523:CAE917523 CJX917523:CKA917523 CTT917523:CTW917523 DDP917523:DDS917523 DNL917523:DNO917523 DXH917523:DXK917523 EHD917523:EHG917523 EQZ917523:ERC917523 FAV917523:FAY917523 FKR917523:FKU917523 FUN917523:FUQ917523 GEJ917523:GEM917523 GOF917523:GOI917523 GYB917523:GYE917523 HHX917523:HIA917523 HRT917523:HRW917523 IBP917523:IBS917523 ILL917523:ILO917523 IVH917523:IVK917523 JFD917523:JFG917523 JOZ917523:JPC917523 JYV917523:JYY917523 KIR917523:KIU917523 KSN917523:KSQ917523 LCJ917523:LCM917523 LMF917523:LMI917523 LWB917523:LWE917523 MFX917523:MGA917523 MPT917523:MPW917523 MZP917523:MZS917523 NJL917523:NJO917523 NTH917523:NTK917523 ODD917523:ODG917523 OMZ917523:ONC917523 OWV917523:OWY917523 PGR917523:PGU917523 PQN917523:PQQ917523 QAJ917523:QAM917523 QKF917523:QKI917523 QUB917523:QUE917523 RDX917523:REA917523 RNT917523:RNW917523 RXP917523:RXS917523 SHL917523:SHO917523 SRH917523:SRK917523 TBD917523:TBG917523 TKZ917523:TLC917523 TUV917523:TUY917523 UER917523:UEU917523 UON917523:UOQ917523 UYJ917523:UYM917523 VIF917523:VII917523 VSB917523:VSE917523 WBX917523:WCA917523 WLT917523:WLW917523 WVP917523:WVS917523 I983059:L983059 JD983059:JG983059 SZ983059:TC983059 ACV983059:ACY983059 AMR983059:AMU983059 AWN983059:AWQ983059 BGJ983059:BGM983059 BQF983059:BQI983059 CAB983059:CAE983059 CJX983059:CKA983059 CTT983059:CTW983059 DDP983059:DDS983059 DNL983059:DNO983059 DXH983059:DXK983059 EHD983059:EHG983059 EQZ983059:ERC983059 FAV983059:FAY983059 FKR983059:FKU983059 FUN983059:FUQ983059 GEJ983059:GEM983059 GOF983059:GOI983059 GYB983059:GYE983059 HHX983059:HIA983059 HRT983059:HRW983059 IBP983059:IBS983059 ILL983059:ILO983059 IVH983059:IVK983059 JFD983059:JFG983059 JOZ983059:JPC983059 JYV983059:JYY983059 KIR983059:KIU983059 KSN983059:KSQ983059 LCJ983059:LCM983059 LMF983059:LMI983059 LWB983059:LWE983059 MFX983059:MGA983059 MPT983059:MPW983059 MZP983059:MZS983059 NJL983059:NJO983059 NTH983059:NTK983059 ODD983059:ODG983059 OMZ983059:ONC983059 OWV983059:OWY983059 PGR983059:PGU983059 PQN983059:PQQ983059 QAJ983059:QAM983059 QKF983059:QKI983059 QUB983059:QUE983059 RDX983059:REA983059 RNT983059:RNW983059 RXP983059:RXS983059 SHL983059:SHO983059 SRH983059:SRK983059 TBD983059:TBG983059 TKZ983059:TLC983059 TUV983059:TUY983059 UER983059:UEU983059 UON983059:UOQ983059 UYJ983059:UYM983059 VIF983059:VII983059 VSB983059:VSE983059 WBX983059:WCA983059 WLT983059:WLW983059 WVP983059:WVS983059">
      <formula1>$M$70:$M$73</formula1>
    </dataValidation>
    <dataValidation type="list" allowBlank="1" showInputMessage="1" showErrorMessage="1" sqref="IX25:JA27 ST25:SW27 ACP25:ACS27 AML25:AMO27 AWH25:AWK27 BGD25:BGG27 BPZ25:BQC27 BZV25:BZY27 CJR25:CJU27 CTN25:CTQ27 DDJ25:DDM27 DNF25:DNI27 DXB25:DXE27 EGX25:EHA27 EQT25:EQW27 FAP25:FAS27 FKL25:FKO27 FUH25:FUK27 GED25:GEG27 GNZ25:GOC27 GXV25:GXY27 HHR25:HHU27 HRN25:HRQ27 IBJ25:IBM27 ILF25:ILI27 IVB25:IVE27 JEX25:JFA27 JOT25:JOW27 JYP25:JYS27 KIL25:KIO27 KSH25:KSK27 LCD25:LCG27 LLZ25:LMC27 LVV25:LVY27 MFR25:MFU27 MPN25:MPQ27 MZJ25:MZM27 NJF25:NJI27 NTB25:NTE27 OCX25:ODA27 OMT25:OMW27 OWP25:OWS27 PGL25:PGO27 PQH25:PQK27 QAD25:QAG27 QJZ25:QKC27 QTV25:QTY27 RDR25:RDU27 RNN25:RNQ27 RXJ25:RXM27 SHF25:SHI27 SRB25:SRE27 TAX25:TBA27 TKT25:TKW27 TUP25:TUS27 UEL25:UEO27 UOH25:UOK27 UYD25:UYG27 VHZ25:VIC27 VRV25:VRY27 WBR25:WBU27 WLN25:WLQ27 WVJ25:WVM27 C65565:F65565 IX65565:JA65565 ST65565:SW65565 ACP65565:ACS65565 AML65565:AMO65565 AWH65565:AWK65565 BGD65565:BGG65565 BPZ65565:BQC65565 BZV65565:BZY65565 CJR65565:CJU65565 CTN65565:CTQ65565 DDJ65565:DDM65565 DNF65565:DNI65565 DXB65565:DXE65565 EGX65565:EHA65565 EQT65565:EQW65565 FAP65565:FAS65565 FKL65565:FKO65565 FUH65565:FUK65565 GED65565:GEG65565 GNZ65565:GOC65565 GXV65565:GXY65565 HHR65565:HHU65565 HRN65565:HRQ65565 IBJ65565:IBM65565 ILF65565:ILI65565 IVB65565:IVE65565 JEX65565:JFA65565 JOT65565:JOW65565 JYP65565:JYS65565 KIL65565:KIO65565 KSH65565:KSK65565 LCD65565:LCG65565 LLZ65565:LMC65565 LVV65565:LVY65565 MFR65565:MFU65565 MPN65565:MPQ65565 MZJ65565:MZM65565 NJF65565:NJI65565 NTB65565:NTE65565 OCX65565:ODA65565 OMT65565:OMW65565 OWP65565:OWS65565 PGL65565:PGO65565 PQH65565:PQK65565 QAD65565:QAG65565 QJZ65565:QKC65565 QTV65565:QTY65565 RDR65565:RDU65565 RNN65565:RNQ65565 RXJ65565:RXM65565 SHF65565:SHI65565 SRB65565:SRE65565 TAX65565:TBA65565 TKT65565:TKW65565 TUP65565:TUS65565 UEL65565:UEO65565 UOH65565:UOK65565 UYD65565:UYG65565 VHZ65565:VIC65565 VRV65565:VRY65565 WBR65565:WBU65565 WLN65565:WLQ65565 WVJ65565:WVM65565 C131101:F131101 IX131101:JA131101 ST131101:SW131101 ACP131101:ACS131101 AML131101:AMO131101 AWH131101:AWK131101 BGD131101:BGG131101 BPZ131101:BQC131101 BZV131101:BZY131101 CJR131101:CJU131101 CTN131101:CTQ131101 DDJ131101:DDM131101 DNF131101:DNI131101 DXB131101:DXE131101 EGX131101:EHA131101 EQT131101:EQW131101 FAP131101:FAS131101 FKL131101:FKO131101 FUH131101:FUK131101 GED131101:GEG131101 GNZ131101:GOC131101 GXV131101:GXY131101 HHR131101:HHU131101 HRN131101:HRQ131101 IBJ131101:IBM131101 ILF131101:ILI131101 IVB131101:IVE131101 JEX131101:JFA131101 JOT131101:JOW131101 JYP131101:JYS131101 KIL131101:KIO131101 KSH131101:KSK131101 LCD131101:LCG131101 LLZ131101:LMC131101 LVV131101:LVY131101 MFR131101:MFU131101 MPN131101:MPQ131101 MZJ131101:MZM131101 NJF131101:NJI131101 NTB131101:NTE131101 OCX131101:ODA131101 OMT131101:OMW131101 OWP131101:OWS131101 PGL131101:PGO131101 PQH131101:PQK131101 QAD131101:QAG131101 QJZ131101:QKC131101 QTV131101:QTY131101 RDR131101:RDU131101 RNN131101:RNQ131101 RXJ131101:RXM131101 SHF131101:SHI131101 SRB131101:SRE131101 TAX131101:TBA131101 TKT131101:TKW131101 TUP131101:TUS131101 UEL131101:UEO131101 UOH131101:UOK131101 UYD131101:UYG131101 VHZ131101:VIC131101 VRV131101:VRY131101 WBR131101:WBU131101 WLN131101:WLQ131101 WVJ131101:WVM131101 C196637:F196637 IX196637:JA196637 ST196637:SW196637 ACP196637:ACS196637 AML196637:AMO196637 AWH196637:AWK196637 BGD196637:BGG196637 BPZ196637:BQC196637 BZV196637:BZY196637 CJR196637:CJU196637 CTN196637:CTQ196637 DDJ196637:DDM196637 DNF196637:DNI196637 DXB196637:DXE196637 EGX196637:EHA196637 EQT196637:EQW196637 FAP196637:FAS196637 FKL196637:FKO196637 FUH196637:FUK196637 GED196637:GEG196637 GNZ196637:GOC196637 GXV196637:GXY196637 HHR196637:HHU196637 HRN196637:HRQ196637 IBJ196637:IBM196637 ILF196637:ILI196637 IVB196637:IVE196637 JEX196637:JFA196637 JOT196637:JOW196637 JYP196637:JYS196637 KIL196637:KIO196637 KSH196637:KSK196637 LCD196637:LCG196637 LLZ196637:LMC196637 LVV196637:LVY196637 MFR196637:MFU196637 MPN196637:MPQ196637 MZJ196637:MZM196637 NJF196637:NJI196637 NTB196637:NTE196637 OCX196637:ODA196637 OMT196637:OMW196637 OWP196637:OWS196637 PGL196637:PGO196637 PQH196637:PQK196637 QAD196637:QAG196637 QJZ196637:QKC196637 QTV196637:QTY196637 RDR196637:RDU196637 RNN196637:RNQ196637 RXJ196637:RXM196637 SHF196637:SHI196637 SRB196637:SRE196637 TAX196637:TBA196637 TKT196637:TKW196637 TUP196637:TUS196637 UEL196637:UEO196637 UOH196637:UOK196637 UYD196637:UYG196637 VHZ196637:VIC196637 VRV196637:VRY196637 WBR196637:WBU196637 WLN196637:WLQ196637 WVJ196637:WVM196637 C262173:F262173 IX262173:JA262173 ST262173:SW262173 ACP262173:ACS262173 AML262173:AMO262173 AWH262173:AWK262173 BGD262173:BGG262173 BPZ262173:BQC262173 BZV262173:BZY262173 CJR262173:CJU262173 CTN262173:CTQ262173 DDJ262173:DDM262173 DNF262173:DNI262173 DXB262173:DXE262173 EGX262173:EHA262173 EQT262173:EQW262173 FAP262173:FAS262173 FKL262173:FKO262173 FUH262173:FUK262173 GED262173:GEG262173 GNZ262173:GOC262173 GXV262173:GXY262173 HHR262173:HHU262173 HRN262173:HRQ262173 IBJ262173:IBM262173 ILF262173:ILI262173 IVB262173:IVE262173 JEX262173:JFA262173 JOT262173:JOW262173 JYP262173:JYS262173 KIL262173:KIO262173 KSH262173:KSK262173 LCD262173:LCG262173 LLZ262173:LMC262173 LVV262173:LVY262173 MFR262173:MFU262173 MPN262173:MPQ262173 MZJ262173:MZM262173 NJF262173:NJI262173 NTB262173:NTE262173 OCX262173:ODA262173 OMT262173:OMW262173 OWP262173:OWS262173 PGL262173:PGO262173 PQH262173:PQK262173 QAD262173:QAG262173 QJZ262173:QKC262173 QTV262173:QTY262173 RDR262173:RDU262173 RNN262173:RNQ262173 RXJ262173:RXM262173 SHF262173:SHI262173 SRB262173:SRE262173 TAX262173:TBA262173 TKT262173:TKW262173 TUP262173:TUS262173 UEL262173:UEO262173 UOH262173:UOK262173 UYD262173:UYG262173 VHZ262173:VIC262173 VRV262173:VRY262173 WBR262173:WBU262173 WLN262173:WLQ262173 WVJ262173:WVM262173 C327709:F327709 IX327709:JA327709 ST327709:SW327709 ACP327709:ACS327709 AML327709:AMO327709 AWH327709:AWK327709 BGD327709:BGG327709 BPZ327709:BQC327709 BZV327709:BZY327709 CJR327709:CJU327709 CTN327709:CTQ327709 DDJ327709:DDM327709 DNF327709:DNI327709 DXB327709:DXE327709 EGX327709:EHA327709 EQT327709:EQW327709 FAP327709:FAS327709 FKL327709:FKO327709 FUH327709:FUK327709 GED327709:GEG327709 GNZ327709:GOC327709 GXV327709:GXY327709 HHR327709:HHU327709 HRN327709:HRQ327709 IBJ327709:IBM327709 ILF327709:ILI327709 IVB327709:IVE327709 JEX327709:JFA327709 JOT327709:JOW327709 JYP327709:JYS327709 KIL327709:KIO327709 KSH327709:KSK327709 LCD327709:LCG327709 LLZ327709:LMC327709 LVV327709:LVY327709 MFR327709:MFU327709 MPN327709:MPQ327709 MZJ327709:MZM327709 NJF327709:NJI327709 NTB327709:NTE327709 OCX327709:ODA327709 OMT327709:OMW327709 OWP327709:OWS327709 PGL327709:PGO327709 PQH327709:PQK327709 QAD327709:QAG327709 QJZ327709:QKC327709 QTV327709:QTY327709 RDR327709:RDU327709 RNN327709:RNQ327709 RXJ327709:RXM327709 SHF327709:SHI327709 SRB327709:SRE327709 TAX327709:TBA327709 TKT327709:TKW327709 TUP327709:TUS327709 UEL327709:UEO327709 UOH327709:UOK327709 UYD327709:UYG327709 VHZ327709:VIC327709 VRV327709:VRY327709 WBR327709:WBU327709 WLN327709:WLQ327709 WVJ327709:WVM327709 C393245:F393245 IX393245:JA393245 ST393245:SW393245 ACP393245:ACS393245 AML393245:AMO393245 AWH393245:AWK393245 BGD393245:BGG393245 BPZ393245:BQC393245 BZV393245:BZY393245 CJR393245:CJU393245 CTN393245:CTQ393245 DDJ393245:DDM393245 DNF393245:DNI393245 DXB393245:DXE393245 EGX393245:EHA393245 EQT393245:EQW393245 FAP393245:FAS393245 FKL393245:FKO393245 FUH393245:FUK393245 GED393245:GEG393245 GNZ393245:GOC393245 GXV393245:GXY393245 HHR393245:HHU393245 HRN393245:HRQ393245 IBJ393245:IBM393245 ILF393245:ILI393245 IVB393245:IVE393245 JEX393245:JFA393245 JOT393245:JOW393245 JYP393245:JYS393245 KIL393245:KIO393245 KSH393245:KSK393245 LCD393245:LCG393245 LLZ393245:LMC393245 LVV393245:LVY393245 MFR393245:MFU393245 MPN393245:MPQ393245 MZJ393245:MZM393245 NJF393245:NJI393245 NTB393245:NTE393245 OCX393245:ODA393245 OMT393245:OMW393245 OWP393245:OWS393245 PGL393245:PGO393245 PQH393245:PQK393245 QAD393245:QAG393245 QJZ393245:QKC393245 QTV393245:QTY393245 RDR393245:RDU393245 RNN393245:RNQ393245 RXJ393245:RXM393245 SHF393245:SHI393245 SRB393245:SRE393245 TAX393245:TBA393245 TKT393245:TKW393245 TUP393245:TUS393245 UEL393245:UEO393245 UOH393245:UOK393245 UYD393245:UYG393245 VHZ393245:VIC393245 VRV393245:VRY393245 WBR393245:WBU393245 WLN393245:WLQ393245 WVJ393245:WVM393245 C458781:F458781 IX458781:JA458781 ST458781:SW458781 ACP458781:ACS458781 AML458781:AMO458781 AWH458781:AWK458781 BGD458781:BGG458781 BPZ458781:BQC458781 BZV458781:BZY458781 CJR458781:CJU458781 CTN458781:CTQ458781 DDJ458781:DDM458781 DNF458781:DNI458781 DXB458781:DXE458781 EGX458781:EHA458781 EQT458781:EQW458781 FAP458781:FAS458781 FKL458781:FKO458781 FUH458781:FUK458781 GED458781:GEG458781 GNZ458781:GOC458781 GXV458781:GXY458781 HHR458781:HHU458781 HRN458781:HRQ458781 IBJ458781:IBM458781 ILF458781:ILI458781 IVB458781:IVE458781 JEX458781:JFA458781 JOT458781:JOW458781 JYP458781:JYS458781 KIL458781:KIO458781 KSH458781:KSK458781 LCD458781:LCG458781 LLZ458781:LMC458781 LVV458781:LVY458781 MFR458781:MFU458781 MPN458781:MPQ458781 MZJ458781:MZM458781 NJF458781:NJI458781 NTB458781:NTE458781 OCX458781:ODA458781 OMT458781:OMW458781 OWP458781:OWS458781 PGL458781:PGO458781 PQH458781:PQK458781 QAD458781:QAG458781 QJZ458781:QKC458781 QTV458781:QTY458781 RDR458781:RDU458781 RNN458781:RNQ458781 RXJ458781:RXM458781 SHF458781:SHI458781 SRB458781:SRE458781 TAX458781:TBA458781 TKT458781:TKW458781 TUP458781:TUS458781 UEL458781:UEO458781 UOH458781:UOK458781 UYD458781:UYG458781 VHZ458781:VIC458781 VRV458781:VRY458781 WBR458781:WBU458781 WLN458781:WLQ458781 WVJ458781:WVM458781 C524317:F524317 IX524317:JA524317 ST524317:SW524317 ACP524317:ACS524317 AML524317:AMO524317 AWH524317:AWK524317 BGD524317:BGG524317 BPZ524317:BQC524317 BZV524317:BZY524317 CJR524317:CJU524317 CTN524317:CTQ524317 DDJ524317:DDM524317 DNF524317:DNI524317 DXB524317:DXE524317 EGX524317:EHA524317 EQT524317:EQW524317 FAP524317:FAS524317 FKL524317:FKO524317 FUH524317:FUK524317 GED524317:GEG524317 GNZ524317:GOC524317 GXV524317:GXY524317 HHR524317:HHU524317 HRN524317:HRQ524317 IBJ524317:IBM524317 ILF524317:ILI524317 IVB524317:IVE524317 JEX524317:JFA524317 JOT524317:JOW524317 JYP524317:JYS524317 KIL524317:KIO524317 KSH524317:KSK524317 LCD524317:LCG524317 LLZ524317:LMC524317 LVV524317:LVY524317 MFR524317:MFU524317 MPN524317:MPQ524317 MZJ524317:MZM524317 NJF524317:NJI524317 NTB524317:NTE524317 OCX524317:ODA524317 OMT524317:OMW524317 OWP524317:OWS524317 PGL524317:PGO524317 PQH524317:PQK524317 QAD524317:QAG524317 QJZ524317:QKC524317 QTV524317:QTY524317 RDR524317:RDU524317 RNN524317:RNQ524317 RXJ524317:RXM524317 SHF524317:SHI524317 SRB524317:SRE524317 TAX524317:TBA524317 TKT524317:TKW524317 TUP524317:TUS524317 UEL524317:UEO524317 UOH524317:UOK524317 UYD524317:UYG524317 VHZ524317:VIC524317 VRV524317:VRY524317 WBR524317:WBU524317 WLN524317:WLQ524317 WVJ524317:WVM524317 C589853:F589853 IX589853:JA589853 ST589853:SW589853 ACP589853:ACS589853 AML589853:AMO589853 AWH589853:AWK589853 BGD589853:BGG589853 BPZ589853:BQC589853 BZV589853:BZY589853 CJR589853:CJU589853 CTN589853:CTQ589853 DDJ589853:DDM589853 DNF589853:DNI589853 DXB589853:DXE589853 EGX589853:EHA589853 EQT589853:EQW589853 FAP589853:FAS589853 FKL589853:FKO589853 FUH589853:FUK589853 GED589853:GEG589853 GNZ589853:GOC589853 GXV589853:GXY589853 HHR589853:HHU589853 HRN589853:HRQ589853 IBJ589853:IBM589853 ILF589853:ILI589853 IVB589853:IVE589853 JEX589853:JFA589853 JOT589853:JOW589853 JYP589853:JYS589853 KIL589853:KIO589853 KSH589853:KSK589853 LCD589853:LCG589853 LLZ589853:LMC589853 LVV589853:LVY589853 MFR589853:MFU589853 MPN589853:MPQ589853 MZJ589853:MZM589853 NJF589853:NJI589853 NTB589853:NTE589853 OCX589853:ODA589853 OMT589853:OMW589853 OWP589853:OWS589853 PGL589853:PGO589853 PQH589853:PQK589853 QAD589853:QAG589853 QJZ589853:QKC589853 QTV589853:QTY589853 RDR589853:RDU589853 RNN589853:RNQ589853 RXJ589853:RXM589853 SHF589853:SHI589853 SRB589853:SRE589853 TAX589853:TBA589853 TKT589853:TKW589853 TUP589853:TUS589853 UEL589853:UEO589853 UOH589853:UOK589853 UYD589853:UYG589853 VHZ589853:VIC589853 VRV589853:VRY589853 WBR589853:WBU589853 WLN589853:WLQ589853 WVJ589853:WVM589853 C655389:F655389 IX655389:JA655389 ST655389:SW655389 ACP655389:ACS655389 AML655389:AMO655389 AWH655389:AWK655389 BGD655389:BGG655389 BPZ655389:BQC655389 BZV655389:BZY655389 CJR655389:CJU655389 CTN655389:CTQ655389 DDJ655389:DDM655389 DNF655389:DNI655389 DXB655389:DXE655389 EGX655389:EHA655389 EQT655389:EQW655389 FAP655389:FAS655389 FKL655389:FKO655389 FUH655389:FUK655389 GED655389:GEG655389 GNZ655389:GOC655389 GXV655389:GXY655389 HHR655389:HHU655389 HRN655389:HRQ655389 IBJ655389:IBM655389 ILF655389:ILI655389 IVB655389:IVE655389 JEX655389:JFA655389 JOT655389:JOW655389 JYP655389:JYS655389 KIL655389:KIO655389 KSH655389:KSK655389 LCD655389:LCG655389 LLZ655389:LMC655389 LVV655389:LVY655389 MFR655389:MFU655389 MPN655389:MPQ655389 MZJ655389:MZM655389 NJF655389:NJI655389 NTB655389:NTE655389 OCX655389:ODA655389 OMT655389:OMW655389 OWP655389:OWS655389 PGL655389:PGO655389 PQH655389:PQK655389 QAD655389:QAG655389 QJZ655389:QKC655389 QTV655389:QTY655389 RDR655389:RDU655389 RNN655389:RNQ655389 RXJ655389:RXM655389 SHF655389:SHI655389 SRB655389:SRE655389 TAX655389:TBA655389 TKT655389:TKW655389 TUP655389:TUS655389 UEL655389:UEO655389 UOH655389:UOK655389 UYD655389:UYG655389 VHZ655389:VIC655389 VRV655389:VRY655389 WBR655389:WBU655389 WLN655389:WLQ655389 WVJ655389:WVM655389 C720925:F720925 IX720925:JA720925 ST720925:SW720925 ACP720925:ACS720925 AML720925:AMO720925 AWH720925:AWK720925 BGD720925:BGG720925 BPZ720925:BQC720925 BZV720925:BZY720925 CJR720925:CJU720925 CTN720925:CTQ720925 DDJ720925:DDM720925 DNF720925:DNI720925 DXB720925:DXE720925 EGX720925:EHA720925 EQT720925:EQW720925 FAP720925:FAS720925 FKL720925:FKO720925 FUH720925:FUK720925 GED720925:GEG720925 GNZ720925:GOC720925 GXV720925:GXY720925 HHR720925:HHU720925 HRN720925:HRQ720925 IBJ720925:IBM720925 ILF720925:ILI720925 IVB720925:IVE720925 JEX720925:JFA720925 JOT720925:JOW720925 JYP720925:JYS720925 KIL720925:KIO720925 KSH720925:KSK720925 LCD720925:LCG720925 LLZ720925:LMC720925 LVV720925:LVY720925 MFR720925:MFU720925 MPN720925:MPQ720925 MZJ720925:MZM720925 NJF720925:NJI720925 NTB720925:NTE720925 OCX720925:ODA720925 OMT720925:OMW720925 OWP720925:OWS720925 PGL720925:PGO720925 PQH720925:PQK720925 QAD720925:QAG720925 QJZ720925:QKC720925 QTV720925:QTY720925 RDR720925:RDU720925 RNN720925:RNQ720925 RXJ720925:RXM720925 SHF720925:SHI720925 SRB720925:SRE720925 TAX720925:TBA720925 TKT720925:TKW720925 TUP720925:TUS720925 UEL720925:UEO720925 UOH720925:UOK720925 UYD720925:UYG720925 VHZ720925:VIC720925 VRV720925:VRY720925 WBR720925:WBU720925 WLN720925:WLQ720925 WVJ720925:WVM720925 C786461:F786461 IX786461:JA786461 ST786461:SW786461 ACP786461:ACS786461 AML786461:AMO786461 AWH786461:AWK786461 BGD786461:BGG786461 BPZ786461:BQC786461 BZV786461:BZY786461 CJR786461:CJU786461 CTN786461:CTQ786461 DDJ786461:DDM786461 DNF786461:DNI786461 DXB786461:DXE786461 EGX786461:EHA786461 EQT786461:EQW786461 FAP786461:FAS786461 FKL786461:FKO786461 FUH786461:FUK786461 GED786461:GEG786461 GNZ786461:GOC786461 GXV786461:GXY786461 HHR786461:HHU786461 HRN786461:HRQ786461 IBJ786461:IBM786461 ILF786461:ILI786461 IVB786461:IVE786461 JEX786461:JFA786461 JOT786461:JOW786461 JYP786461:JYS786461 KIL786461:KIO786461 KSH786461:KSK786461 LCD786461:LCG786461 LLZ786461:LMC786461 LVV786461:LVY786461 MFR786461:MFU786461 MPN786461:MPQ786461 MZJ786461:MZM786461 NJF786461:NJI786461 NTB786461:NTE786461 OCX786461:ODA786461 OMT786461:OMW786461 OWP786461:OWS786461 PGL786461:PGO786461 PQH786461:PQK786461 QAD786461:QAG786461 QJZ786461:QKC786461 QTV786461:QTY786461 RDR786461:RDU786461 RNN786461:RNQ786461 RXJ786461:RXM786461 SHF786461:SHI786461 SRB786461:SRE786461 TAX786461:TBA786461 TKT786461:TKW786461 TUP786461:TUS786461 UEL786461:UEO786461 UOH786461:UOK786461 UYD786461:UYG786461 VHZ786461:VIC786461 VRV786461:VRY786461 WBR786461:WBU786461 WLN786461:WLQ786461 WVJ786461:WVM786461 C851997:F851997 IX851997:JA851997 ST851997:SW851997 ACP851997:ACS851997 AML851997:AMO851997 AWH851997:AWK851997 BGD851997:BGG851997 BPZ851997:BQC851997 BZV851997:BZY851997 CJR851997:CJU851997 CTN851997:CTQ851997 DDJ851997:DDM851997 DNF851997:DNI851997 DXB851997:DXE851997 EGX851997:EHA851997 EQT851997:EQW851997 FAP851997:FAS851997 FKL851997:FKO851997 FUH851997:FUK851997 GED851997:GEG851997 GNZ851997:GOC851997 GXV851997:GXY851997 HHR851997:HHU851997 HRN851997:HRQ851997 IBJ851997:IBM851997 ILF851997:ILI851997 IVB851997:IVE851997 JEX851997:JFA851997 JOT851997:JOW851997 JYP851997:JYS851997 KIL851997:KIO851997 KSH851997:KSK851997 LCD851997:LCG851997 LLZ851997:LMC851997 LVV851997:LVY851997 MFR851997:MFU851997 MPN851997:MPQ851997 MZJ851997:MZM851997 NJF851997:NJI851997 NTB851997:NTE851997 OCX851997:ODA851997 OMT851997:OMW851997 OWP851997:OWS851997 PGL851997:PGO851997 PQH851997:PQK851997 QAD851997:QAG851997 QJZ851997:QKC851997 QTV851997:QTY851997 RDR851997:RDU851997 RNN851997:RNQ851997 RXJ851997:RXM851997 SHF851997:SHI851997 SRB851997:SRE851997 TAX851997:TBA851997 TKT851997:TKW851997 TUP851997:TUS851997 UEL851997:UEO851997 UOH851997:UOK851997 UYD851997:UYG851997 VHZ851997:VIC851997 VRV851997:VRY851997 WBR851997:WBU851997 WLN851997:WLQ851997 WVJ851997:WVM851997 C917533:F917533 IX917533:JA917533 ST917533:SW917533 ACP917533:ACS917533 AML917533:AMO917533 AWH917533:AWK917533 BGD917533:BGG917533 BPZ917533:BQC917533 BZV917533:BZY917533 CJR917533:CJU917533 CTN917533:CTQ917533 DDJ917533:DDM917533 DNF917533:DNI917533 DXB917533:DXE917533 EGX917533:EHA917533 EQT917533:EQW917533 FAP917533:FAS917533 FKL917533:FKO917533 FUH917533:FUK917533 GED917533:GEG917533 GNZ917533:GOC917533 GXV917533:GXY917533 HHR917533:HHU917533 HRN917533:HRQ917533 IBJ917533:IBM917533 ILF917533:ILI917533 IVB917533:IVE917533 JEX917533:JFA917533 JOT917533:JOW917533 JYP917533:JYS917533 KIL917533:KIO917533 KSH917533:KSK917533 LCD917533:LCG917533 LLZ917533:LMC917533 LVV917533:LVY917533 MFR917533:MFU917533 MPN917533:MPQ917533 MZJ917533:MZM917533 NJF917533:NJI917533 NTB917533:NTE917533 OCX917533:ODA917533 OMT917533:OMW917533 OWP917533:OWS917533 PGL917533:PGO917533 PQH917533:PQK917533 QAD917533:QAG917533 QJZ917533:QKC917533 QTV917533:QTY917533 RDR917533:RDU917533 RNN917533:RNQ917533 RXJ917533:RXM917533 SHF917533:SHI917533 SRB917533:SRE917533 TAX917533:TBA917533 TKT917533:TKW917533 TUP917533:TUS917533 UEL917533:UEO917533 UOH917533:UOK917533 UYD917533:UYG917533 VHZ917533:VIC917533 VRV917533:VRY917533 WBR917533:WBU917533 WLN917533:WLQ917533 WVJ917533:WVM917533 C983069:F983069 IX983069:JA983069 ST983069:SW983069 ACP983069:ACS983069 AML983069:AMO983069 AWH983069:AWK983069 BGD983069:BGG983069 BPZ983069:BQC983069 BZV983069:BZY983069 CJR983069:CJU983069 CTN983069:CTQ983069 DDJ983069:DDM983069 DNF983069:DNI983069 DXB983069:DXE983069 EGX983069:EHA983069 EQT983069:EQW983069 FAP983069:FAS983069 FKL983069:FKO983069 FUH983069:FUK983069 GED983069:GEG983069 GNZ983069:GOC983069 GXV983069:GXY983069 HHR983069:HHU983069 HRN983069:HRQ983069 IBJ983069:IBM983069 ILF983069:ILI983069 IVB983069:IVE983069 JEX983069:JFA983069 JOT983069:JOW983069 JYP983069:JYS983069 KIL983069:KIO983069 KSH983069:KSK983069 LCD983069:LCG983069 LLZ983069:LMC983069 LVV983069:LVY983069 MFR983069:MFU983069 MPN983069:MPQ983069 MZJ983069:MZM983069 NJF983069:NJI983069 NTB983069:NTE983069 OCX983069:ODA983069 OMT983069:OMW983069 OWP983069:OWS983069 PGL983069:PGO983069 PQH983069:PQK983069 QAD983069:QAG983069 QJZ983069:QKC983069 QTV983069:QTY983069 RDR983069:RDU983069 RNN983069:RNQ983069 RXJ983069:RXM983069 SHF983069:SHI983069 SRB983069:SRE983069 TAX983069:TBA983069 TKT983069:TKW983069 TUP983069:TUS983069 UEL983069:UEO983069 UOH983069:UOK983069 UYD983069:UYG983069 VHZ983069:VIC983069 VRV983069:VRY983069 WBR983069:WBU983069 WLN983069:WLQ983069">
      <formula1>$N$70:$N$75</formula1>
    </dataValidation>
    <dataValidation type="list" allowBlank="1" showInputMessage="1" showErrorMessage="1" sqref="C18:F18">
      <formula1>IndustryTypeXaxisDE</formula1>
    </dataValidation>
    <dataValidation type="list" allowBlank="1" showInputMessage="1" showErrorMessage="1" sqref="C15:F15">
      <formula1>DeliveryTemplate</formula1>
    </dataValidation>
    <dataValidation type="list" allowBlank="1" showInputMessage="1" showErrorMessage="1" sqref="C14:F14">
      <formula1>CampaignPriority</formula1>
    </dataValidation>
    <dataValidation type="list" allowBlank="1" showInputMessage="1" showErrorMessage="1" sqref="WLY983085 N65577 JI65577 TE65577 ADA65577 AMW65577 AWS65577 BGO65577 BQK65577 CAG65577 CKC65577 CTY65577 DDU65577 DNQ65577 DXM65577 EHI65577 ERE65577 FBA65577 FKW65577 FUS65577 GEO65577 GOK65577 GYG65577 HIC65577 HRY65577 IBU65577 ILQ65577 IVM65577 JFI65577 JPE65577 JZA65577 KIW65577 KSS65577 LCO65577 LMK65577 LWG65577 MGC65577 MPY65577 MZU65577 NJQ65577 NTM65577 ODI65577 ONE65577 OXA65577 PGW65577 PQS65577 QAO65577 QKK65577 QUG65577 REC65577 RNY65577 RXU65577 SHQ65577 SRM65577 TBI65577 TLE65577 TVA65577 UEW65577 UOS65577 UYO65577 VIK65577 VSG65577 WCC65577 WLY65577 WVU65577 N131113 JI131113 TE131113 ADA131113 AMW131113 AWS131113 BGO131113 BQK131113 CAG131113 CKC131113 CTY131113 DDU131113 DNQ131113 DXM131113 EHI131113 ERE131113 FBA131113 FKW131113 FUS131113 GEO131113 GOK131113 GYG131113 HIC131113 HRY131113 IBU131113 ILQ131113 IVM131113 JFI131113 JPE131113 JZA131113 KIW131113 KSS131113 LCO131113 LMK131113 LWG131113 MGC131113 MPY131113 MZU131113 NJQ131113 NTM131113 ODI131113 ONE131113 OXA131113 PGW131113 PQS131113 QAO131113 QKK131113 QUG131113 REC131113 RNY131113 RXU131113 SHQ131113 SRM131113 TBI131113 TLE131113 TVA131113 UEW131113 UOS131113 UYO131113 VIK131113 VSG131113 WCC131113 WLY131113 WVU131113 N196649 JI196649 TE196649 ADA196649 AMW196649 AWS196649 BGO196649 BQK196649 CAG196649 CKC196649 CTY196649 DDU196649 DNQ196649 DXM196649 EHI196649 ERE196649 FBA196649 FKW196649 FUS196649 GEO196649 GOK196649 GYG196649 HIC196649 HRY196649 IBU196649 ILQ196649 IVM196649 JFI196649 JPE196649 JZA196649 KIW196649 KSS196649 LCO196649 LMK196649 LWG196649 MGC196649 MPY196649 MZU196649 NJQ196649 NTM196649 ODI196649 ONE196649 OXA196649 PGW196649 PQS196649 QAO196649 QKK196649 QUG196649 REC196649 RNY196649 RXU196649 SHQ196649 SRM196649 TBI196649 TLE196649 TVA196649 UEW196649 UOS196649 UYO196649 VIK196649 VSG196649 WCC196649 WLY196649 WVU196649 N262185 JI262185 TE262185 ADA262185 AMW262185 AWS262185 BGO262185 BQK262185 CAG262185 CKC262185 CTY262185 DDU262185 DNQ262185 DXM262185 EHI262185 ERE262185 FBA262185 FKW262185 FUS262185 GEO262185 GOK262185 GYG262185 HIC262185 HRY262185 IBU262185 ILQ262185 IVM262185 JFI262185 JPE262185 JZA262185 KIW262185 KSS262185 LCO262185 LMK262185 LWG262185 MGC262185 MPY262185 MZU262185 NJQ262185 NTM262185 ODI262185 ONE262185 OXA262185 PGW262185 PQS262185 QAO262185 QKK262185 QUG262185 REC262185 RNY262185 RXU262185 SHQ262185 SRM262185 TBI262185 TLE262185 TVA262185 UEW262185 UOS262185 UYO262185 VIK262185 VSG262185 WCC262185 WLY262185 WVU262185 N327721 JI327721 TE327721 ADA327721 AMW327721 AWS327721 BGO327721 BQK327721 CAG327721 CKC327721 CTY327721 DDU327721 DNQ327721 DXM327721 EHI327721 ERE327721 FBA327721 FKW327721 FUS327721 GEO327721 GOK327721 GYG327721 HIC327721 HRY327721 IBU327721 ILQ327721 IVM327721 JFI327721 JPE327721 JZA327721 KIW327721 KSS327721 LCO327721 LMK327721 LWG327721 MGC327721 MPY327721 MZU327721 NJQ327721 NTM327721 ODI327721 ONE327721 OXA327721 PGW327721 PQS327721 QAO327721 QKK327721 QUG327721 REC327721 RNY327721 RXU327721 SHQ327721 SRM327721 TBI327721 TLE327721 TVA327721 UEW327721 UOS327721 UYO327721 VIK327721 VSG327721 WCC327721 WLY327721 WVU327721 N393257 JI393257 TE393257 ADA393257 AMW393257 AWS393257 BGO393257 BQK393257 CAG393257 CKC393257 CTY393257 DDU393257 DNQ393257 DXM393257 EHI393257 ERE393257 FBA393257 FKW393257 FUS393257 GEO393257 GOK393257 GYG393257 HIC393257 HRY393257 IBU393257 ILQ393257 IVM393257 JFI393257 JPE393257 JZA393257 KIW393257 KSS393257 LCO393257 LMK393257 LWG393257 MGC393257 MPY393257 MZU393257 NJQ393257 NTM393257 ODI393257 ONE393257 OXA393257 PGW393257 PQS393257 QAO393257 QKK393257 QUG393257 REC393257 RNY393257 RXU393257 SHQ393257 SRM393257 TBI393257 TLE393257 TVA393257 UEW393257 UOS393257 UYO393257 VIK393257 VSG393257 WCC393257 WLY393257 WVU393257 N458793 JI458793 TE458793 ADA458793 AMW458793 AWS458793 BGO458793 BQK458793 CAG458793 CKC458793 CTY458793 DDU458793 DNQ458793 DXM458793 EHI458793 ERE458793 FBA458793 FKW458793 FUS458793 GEO458793 GOK458793 GYG458793 HIC458793 HRY458793 IBU458793 ILQ458793 IVM458793 JFI458793 JPE458793 JZA458793 KIW458793 KSS458793 LCO458793 LMK458793 LWG458793 MGC458793 MPY458793 MZU458793 NJQ458793 NTM458793 ODI458793 ONE458793 OXA458793 PGW458793 PQS458793 QAO458793 QKK458793 QUG458793 REC458793 RNY458793 RXU458793 SHQ458793 SRM458793 TBI458793 TLE458793 TVA458793 UEW458793 UOS458793 UYO458793 VIK458793 VSG458793 WCC458793 WLY458793 WVU458793 N524329 JI524329 TE524329 ADA524329 AMW524329 AWS524329 BGO524329 BQK524329 CAG524329 CKC524329 CTY524329 DDU524329 DNQ524329 DXM524329 EHI524329 ERE524329 FBA524329 FKW524329 FUS524329 GEO524329 GOK524329 GYG524329 HIC524329 HRY524329 IBU524329 ILQ524329 IVM524329 JFI524329 JPE524329 JZA524329 KIW524329 KSS524329 LCO524329 LMK524329 LWG524329 MGC524329 MPY524329 MZU524329 NJQ524329 NTM524329 ODI524329 ONE524329 OXA524329 PGW524329 PQS524329 QAO524329 QKK524329 QUG524329 REC524329 RNY524329 RXU524329 SHQ524329 SRM524329 TBI524329 TLE524329 TVA524329 UEW524329 UOS524329 UYO524329 VIK524329 VSG524329 WCC524329 WLY524329 WVU524329 N589865 JI589865 TE589865 ADA589865 AMW589865 AWS589865 BGO589865 BQK589865 CAG589865 CKC589865 CTY589865 DDU589865 DNQ589865 DXM589865 EHI589865 ERE589865 FBA589865 FKW589865 FUS589865 GEO589865 GOK589865 GYG589865 HIC589865 HRY589865 IBU589865 ILQ589865 IVM589865 JFI589865 JPE589865 JZA589865 KIW589865 KSS589865 LCO589865 LMK589865 LWG589865 MGC589865 MPY589865 MZU589865 NJQ589865 NTM589865 ODI589865 ONE589865 OXA589865 PGW589865 PQS589865 QAO589865 QKK589865 QUG589865 REC589865 RNY589865 RXU589865 SHQ589865 SRM589865 TBI589865 TLE589865 TVA589865 UEW589865 UOS589865 UYO589865 VIK589865 VSG589865 WCC589865 WLY589865 WVU589865 N655401 JI655401 TE655401 ADA655401 AMW655401 AWS655401 BGO655401 BQK655401 CAG655401 CKC655401 CTY655401 DDU655401 DNQ655401 DXM655401 EHI655401 ERE655401 FBA655401 FKW655401 FUS655401 GEO655401 GOK655401 GYG655401 HIC655401 HRY655401 IBU655401 ILQ655401 IVM655401 JFI655401 JPE655401 JZA655401 KIW655401 KSS655401 LCO655401 LMK655401 LWG655401 MGC655401 MPY655401 MZU655401 NJQ655401 NTM655401 ODI655401 ONE655401 OXA655401 PGW655401 PQS655401 QAO655401 QKK655401 QUG655401 REC655401 RNY655401 RXU655401 SHQ655401 SRM655401 TBI655401 TLE655401 TVA655401 UEW655401 UOS655401 UYO655401 VIK655401 VSG655401 WCC655401 WLY655401 WVU655401 N720937 JI720937 TE720937 ADA720937 AMW720937 AWS720937 BGO720937 BQK720937 CAG720937 CKC720937 CTY720937 DDU720937 DNQ720937 DXM720937 EHI720937 ERE720937 FBA720937 FKW720937 FUS720937 GEO720937 GOK720937 GYG720937 HIC720937 HRY720937 IBU720937 ILQ720937 IVM720937 JFI720937 JPE720937 JZA720937 KIW720937 KSS720937 LCO720937 LMK720937 LWG720937 MGC720937 MPY720937 MZU720937 NJQ720937 NTM720937 ODI720937 ONE720937 OXA720937 PGW720937 PQS720937 QAO720937 QKK720937 QUG720937 REC720937 RNY720937 RXU720937 SHQ720937 SRM720937 TBI720937 TLE720937 TVA720937 UEW720937 UOS720937 UYO720937 VIK720937 VSG720937 WCC720937 WLY720937 WVU720937 N786473 JI786473 TE786473 ADA786473 AMW786473 AWS786473 BGO786473 BQK786473 CAG786473 CKC786473 CTY786473 DDU786473 DNQ786473 DXM786473 EHI786473 ERE786473 FBA786473 FKW786473 FUS786473 GEO786473 GOK786473 GYG786473 HIC786473 HRY786473 IBU786473 ILQ786473 IVM786473 JFI786473 JPE786473 JZA786473 KIW786473 KSS786473 LCO786473 LMK786473 LWG786473 MGC786473 MPY786473 MZU786473 NJQ786473 NTM786473 ODI786473 ONE786473 OXA786473 PGW786473 PQS786473 QAO786473 QKK786473 QUG786473 REC786473 RNY786473 RXU786473 SHQ786473 SRM786473 TBI786473 TLE786473 TVA786473 UEW786473 UOS786473 UYO786473 VIK786473 VSG786473 WCC786473 WLY786473 WVU786473 N852009 JI852009 TE852009 ADA852009 AMW852009 AWS852009 BGO852009 BQK852009 CAG852009 CKC852009 CTY852009 DDU852009 DNQ852009 DXM852009 EHI852009 ERE852009 FBA852009 FKW852009 FUS852009 GEO852009 GOK852009 GYG852009 HIC852009 HRY852009 IBU852009 ILQ852009 IVM852009 JFI852009 JPE852009 JZA852009 KIW852009 KSS852009 LCO852009 LMK852009 LWG852009 MGC852009 MPY852009 MZU852009 NJQ852009 NTM852009 ODI852009 ONE852009 OXA852009 PGW852009 PQS852009 QAO852009 QKK852009 QUG852009 REC852009 RNY852009 RXU852009 SHQ852009 SRM852009 TBI852009 TLE852009 TVA852009 UEW852009 UOS852009 UYO852009 VIK852009 VSG852009 WCC852009 WLY852009 WVU852009 N917545 JI917545 TE917545 ADA917545 AMW917545 AWS917545 BGO917545 BQK917545 CAG917545 CKC917545 CTY917545 DDU917545 DNQ917545 DXM917545 EHI917545 ERE917545 FBA917545 FKW917545 FUS917545 GEO917545 GOK917545 GYG917545 HIC917545 HRY917545 IBU917545 ILQ917545 IVM917545 JFI917545 JPE917545 JZA917545 KIW917545 KSS917545 LCO917545 LMK917545 LWG917545 MGC917545 MPY917545 MZU917545 NJQ917545 NTM917545 ODI917545 ONE917545 OXA917545 PGW917545 PQS917545 QAO917545 QKK917545 QUG917545 REC917545 RNY917545 RXU917545 SHQ917545 SRM917545 TBI917545 TLE917545 TVA917545 UEW917545 UOS917545 UYO917545 VIK917545 VSG917545 WCC917545 WLY917545 WVU917545 N983081 JI983081 TE983081 ADA983081 AMW983081 AWS983081 BGO983081 BQK983081 CAG983081 CKC983081 CTY983081 DDU983081 DNQ983081 DXM983081 EHI983081 ERE983081 FBA983081 FKW983081 FUS983081 GEO983081 GOK983081 GYG983081 HIC983081 HRY983081 IBU983081 ILQ983081 IVM983081 JFI983081 JPE983081 JZA983081 KIW983081 KSS983081 LCO983081 LMK983081 LWG983081 MGC983081 MPY983081 MZU983081 NJQ983081 NTM983081 ODI983081 ONE983081 OXA983081 PGW983081 PQS983081 QAO983081 QKK983081 QUG983081 REC983081 RNY983081 RXU983081 SHQ983081 SRM983081 TBI983081 TLE983081 TVA983081 UEW983081 UOS983081 UYO983081 VIK983081 VSG983081 WCC983081 WLY983081 WVU983081 WCC983085 JJ33 TF33 ADB33 AMX33 AWT33 BGP33 BQL33 CAH33 CKD33 CTZ33 DDV33 DNR33 DXN33 EHJ33 ERF33 FBB33 FKX33 FUT33 GEP33 GOL33 GYH33 HID33 HRZ33 IBV33 ILR33 IVN33 JFJ33 JPF33 JZB33 KIX33 KST33 LCP33 LML33 LWH33 MGD33 MPZ33 MZV33 NJR33 NTN33 ODJ33 ONF33 OXB33 PGX33 PQT33 QAP33 QKL33 QUH33 RED33 RNZ33 RXV33 SHR33 SRN33 TBJ33 TLF33 TVB33 UEX33 UOT33 UYP33 VIL33 VSH33 WCD33 WLZ33 WVV33 N65573 JI65573 TE65573 ADA65573 AMW65573 AWS65573 BGO65573 BQK65573 CAG65573 CKC65573 CTY65573 DDU65573 DNQ65573 DXM65573 EHI65573 ERE65573 FBA65573 FKW65573 FUS65573 GEO65573 GOK65573 GYG65573 HIC65573 HRY65573 IBU65573 ILQ65573 IVM65573 JFI65573 JPE65573 JZA65573 KIW65573 KSS65573 LCO65573 LMK65573 LWG65573 MGC65573 MPY65573 MZU65573 NJQ65573 NTM65573 ODI65573 ONE65573 OXA65573 PGW65573 PQS65573 QAO65573 QKK65573 QUG65573 REC65573 RNY65573 RXU65573 SHQ65573 SRM65573 TBI65573 TLE65573 TVA65573 UEW65573 UOS65573 UYO65573 VIK65573 VSG65573 WCC65573 WLY65573 WVU65573 N131109 JI131109 TE131109 ADA131109 AMW131109 AWS131109 BGO131109 BQK131109 CAG131109 CKC131109 CTY131109 DDU131109 DNQ131109 DXM131109 EHI131109 ERE131109 FBA131109 FKW131109 FUS131109 GEO131109 GOK131109 GYG131109 HIC131109 HRY131109 IBU131109 ILQ131109 IVM131109 JFI131109 JPE131109 JZA131109 KIW131109 KSS131109 LCO131109 LMK131109 LWG131109 MGC131109 MPY131109 MZU131109 NJQ131109 NTM131109 ODI131109 ONE131109 OXA131109 PGW131109 PQS131109 QAO131109 QKK131109 QUG131109 REC131109 RNY131109 RXU131109 SHQ131109 SRM131109 TBI131109 TLE131109 TVA131109 UEW131109 UOS131109 UYO131109 VIK131109 VSG131109 WCC131109 WLY131109 WVU131109 N196645 JI196645 TE196645 ADA196645 AMW196645 AWS196645 BGO196645 BQK196645 CAG196645 CKC196645 CTY196645 DDU196645 DNQ196645 DXM196645 EHI196645 ERE196645 FBA196645 FKW196645 FUS196645 GEO196645 GOK196645 GYG196645 HIC196645 HRY196645 IBU196645 ILQ196645 IVM196645 JFI196645 JPE196645 JZA196645 KIW196645 KSS196645 LCO196645 LMK196645 LWG196645 MGC196645 MPY196645 MZU196645 NJQ196645 NTM196645 ODI196645 ONE196645 OXA196645 PGW196645 PQS196645 QAO196645 QKK196645 QUG196645 REC196645 RNY196645 RXU196645 SHQ196645 SRM196645 TBI196645 TLE196645 TVA196645 UEW196645 UOS196645 UYO196645 VIK196645 VSG196645 WCC196645 WLY196645 WVU196645 N262181 JI262181 TE262181 ADA262181 AMW262181 AWS262181 BGO262181 BQK262181 CAG262181 CKC262181 CTY262181 DDU262181 DNQ262181 DXM262181 EHI262181 ERE262181 FBA262181 FKW262181 FUS262181 GEO262181 GOK262181 GYG262181 HIC262181 HRY262181 IBU262181 ILQ262181 IVM262181 JFI262181 JPE262181 JZA262181 KIW262181 KSS262181 LCO262181 LMK262181 LWG262181 MGC262181 MPY262181 MZU262181 NJQ262181 NTM262181 ODI262181 ONE262181 OXA262181 PGW262181 PQS262181 QAO262181 QKK262181 QUG262181 REC262181 RNY262181 RXU262181 SHQ262181 SRM262181 TBI262181 TLE262181 TVA262181 UEW262181 UOS262181 UYO262181 VIK262181 VSG262181 WCC262181 WLY262181 WVU262181 N327717 JI327717 TE327717 ADA327717 AMW327717 AWS327717 BGO327717 BQK327717 CAG327717 CKC327717 CTY327717 DDU327717 DNQ327717 DXM327717 EHI327717 ERE327717 FBA327717 FKW327717 FUS327717 GEO327717 GOK327717 GYG327717 HIC327717 HRY327717 IBU327717 ILQ327717 IVM327717 JFI327717 JPE327717 JZA327717 KIW327717 KSS327717 LCO327717 LMK327717 LWG327717 MGC327717 MPY327717 MZU327717 NJQ327717 NTM327717 ODI327717 ONE327717 OXA327717 PGW327717 PQS327717 QAO327717 QKK327717 QUG327717 REC327717 RNY327717 RXU327717 SHQ327717 SRM327717 TBI327717 TLE327717 TVA327717 UEW327717 UOS327717 UYO327717 VIK327717 VSG327717 WCC327717 WLY327717 WVU327717 N393253 JI393253 TE393253 ADA393253 AMW393253 AWS393253 BGO393253 BQK393253 CAG393253 CKC393253 CTY393253 DDU393253 DNQ393253 DXM393253 EHI393253 ERE393253 FBA393253 FKW393253 FUS393253 GEO393253 GOK393253 GYG393253 HIC393253 HRY393253 IBU393253 ILQ393253 IVM393253 JFI393253 JPE393253 JZA393253 KIW393253 KSS393253 LCO393253 LMK393253 LWG393253 MGC393253 MPY393253 MZU393253 NJQ393253 NTM393253 ODI393253 ONE393253 OXA393253 PGW393253 PQS393253 QAO393253 QKK393253 QUG393253 REC393253 RNY393253 RXU393253 SHQ393253 SRM393253 TBI393253 TLE393253 TVA393253 UEW393253 UOS393253 UYO393253 VIK393253 VSG393253 WCC393253 WLY393253 WVU393253 N458789 JI458789 TE458789 ADA458789 AMW458789 AWS458789 BGO458789 BQK458789 CAG458789 CKC458789 CTY458789 DDU458789 DNQ458789 DXM458789 EHI458789 ERE458789 FBA458789 FKW458789 FUS458789 GEO458789 GOK458789 GYG458789 HIC458789 HRY458789 IBU458789 ILQ458789 IVM458789 JFI458789 JPE458789 JZA458789 KIW458789 KSS458789 LCO458789 LMK458789 LWG458789 MGC458789 MPY458789 MZU458789 NJQ458789 NTM458789 ODI458789 ONE458789 OXA458789 PGW458789 PQS458789 QAO458789 QKK458789 QUG458789 REC458789 RNY458789 RXU458789 SHQ458789 SRM458789 TBI458789 TLE458789 TVA458789 UEW458789 UOS458789 UYO458789 VIK458789 VSG458789 WCC458789 WLY458789 WVU458789 N524325 JI524325 TE524325 ADA524325 AMW524325 AWS524325 BGO524325 BQK524325 CAG524325 CKC524325 CTY524325 DDU524325 DNQ524325 DXM524325 EHI524325 ERE524325 FBA524325 FKW524325 FUS524325 GEO524325 GOK524325 GYG524325 HIC524325 HRY524325 IBU524325 ILQ524325 IVM524325 JFI524325 JPE524325 JZA524325 KIW524325 KSS524325 LCO524325 LMK524325 LWG524325 MGC524325 MPY524325 MZU524325 NJQ524325 NTM524325 ODI524325 ONE524325 OXA524325 PGW524325 PQS524325 QAO524325 QKK524325 QUG524325 REC524325 RNY524325 RXU524325 SHQ524325 SRM524325 TBI524325 TLE524325 TVA524325 UEW524325 UOS524325 UYO524325 VIK524325 VSG524325 WCC524325 WLY524325 WVU524325 N589861 JI589861 TE589861 ADA589861 AMW589861 AWS589861 BGO589861 BQK589861 CAG589861 CKC589861 CTY589861 DDU589861 DNQ589861 DXM589861 EHI589861 ERE589861 FBA589861 FKW589861 FUS589861 GEO589861 GOK589861 GYG589861 HIC589861 HRY589861 IBU589861 ILQ589861 IVM589861 JFI589861 JPE589861 JZA589861 KIW589861 KSS589861 LCO589861 LMK589861 LWG589861 MGC589861 MPY589861 MZU589861 NJQ589861 NTM589861 ODI589861 ONE589861 OXA589861 PGW589861 PQS589861 QAO589861 QKK589861 QUG589861 REC589861 RNY589861 RXU589861 SHQ589861 SRM589861 TBI589861 TLE589861 TVA589861 UEW589861 UOS589861 UYO589861 VIK589861 VSG589861 WCC589861 WLY589861 WVU589861 N655397 JI655397 TE655397 ADA655397 AMW655397 AWS655397 BGO655397 BQK655397 CAG655397 CKC655397 CTY655397 DDU655397 DNQ655397 DXM655397 EHI655397 ERE655397 FBA655397 FKW655397 FUS655397 GEO655397 GOK655397 GYG655397 HIC655397 HRY655397 IBU655397 ILQ655397 IVM655397 JFI655397 JPE655397 JZA655397 KIW655397 KSS655397 LCO655397 LMK655397 LWG655397 MGC655397 MPY655397 MZU655397 NJQ655397 NTM655397 ODI655397 ONE655397 OXA655397 PGW655397 PQS655397 QAO655397 QKK655397 QUG655397 REC655397 RNY655397 RXU655397 SHQ655397 SRM655397 TBI655397 TLE655397 TVA655397 UEW655397 UOS655397 UYO655397 VIK655397 VSG655397 WCC655397 WLY655397 WVU655397 N720933 JI720933 TE720933 ADA720933 AMW720933 AWS720933 BGO720933 BQK720933 CAG720933 CKC720933 CTY720933 DDU720933 DNQ720933 DXM720933 EHI720933 ERE720933 FBA720933 FKW720933 FUS720933 GEO720933 GOK720933 GYG720933 HIC720933 HRY720933 IBU720933 ILQ720933 IVM720933 JFI720933 JPE720933 JZA720933 KIW720933 KSS720933 LCO720933 LMK720933 LWG720933 MGC720933 MPY720933 MZU720933 NJQ720933 NTM720933 ODI720933 ONE720933 OXA720933 PGW720933 PQS720933 QAO720933 QKK720933 QUG720933 REC720933 RNY720933 RXU720933 SHQ720933 SRM720933 TBI720933 TLE720933 TVA720933 UEW720933 UOS720933 UYO720933 VIK720933 VSG720933 WCC720933 WLY720933 WVU720933 N786469 JI786469 TE786469 ADA786469 AMW786469 AWS786469 BGO786469 BQK786469 CAG786469 CKC786469 CTY786469 DDU786469 DNQ786469 DXM786469 EHI786469 ERE786469 FBA786469 FKW786469 FUS786469 GEO786469 GOK786469 GYG786469 HIC786469 HRY786469 IBU786469 ILQ786469 IVM786469 JFI786469 JPE786469 JZA786469 KIW786469 KSS786469 LCO786469 LMK786469 LWG786469 MGC786469 MPY786469 MZU786469 NJQ786469 NTM786469 ODI786469 ONE786469 OXA786469 PGW786469 PQS786469 QAO786469 QKK786469 QUG786469 REC786469 RNY786469 RXU786469 SHQ786469 SRM786469 TBI786469 TLE786469 TVA786469 UEW786469 UOS786469 UYO786469 VIK786469 VSG786469 WCC786469 WLY786469 WVU786469 N852005 JI852005 TE852005 ADA852005 AMW852005 AWS852005 BGO852005 BQK852005 CAG852005 CKC852005 CTY852005 DDU852005 DNQ852005 DXM852005 EHI852005 ERE852005 FBA852005 FKW852005 FUS852005 GEO852005 GOK852005 GYG852005 HIC852005 HRY852005 IBU852005 ILQ852005 IVM852005 JFI852005 JPE852005 JZA852005 KIW852005 KSS852005 LCO852005 LMK852005 LWG852005 MGC852005 MPY852005 MZU852005 NJQ852005 NTM852005 ODI852005 ONE852005 OXA852005 PGW852005 PQS852005 QAO852005 QKK852005 QUG852005 REC852005 RNY852005 RXU852005 SHQ852005 SRM852005 TBI852005 TLE852005 TVA852005 UEW852005 UOS852005 UYO852005 VIK852005 VSG852005 WCC852005 WLY852005 WVU852005 N917541 JI917541 TE917541 ADA917541 AMW917541 AWS917541 BGO917541 BQK917541 CAG917541 CKC917541 CTY917541 DDU917541 DNQ917541 DXM917541 EHI917541 ERE917541 FBA917541 FKW917541 FUS917541 GEO917541 GOK917541 GYG917541 HIC917541 HRY917541 IBU917541 ILQ917541 IVM917541 JFI917541 JPE917541 JZA917541 KIW917541 KSS917541 LCO917541 LMK917541 LWG917541 MGC917541 MPY917541 MZU917541 NJQ917541 NTM917541 ODI917541 ONE917541 OXA917541 PGW917541 PQS917541 QAO917541 QKK917541 QUG917541 REC917541 RNY917541 RXU917541 SHQ917541 SRM917541 TBI917541 TLE917541 TVA917541 UEW917541 UOS917541 UYO917541 VIK917541 VSG917541 WCC917541 WLY917541 WVU917541 N983077 JI983077 TE983077 ADA983077 AMW983077 AWS983077 BGO983077 BQK983077 CAG983077 CKC983077 CTY983077 DDU983077 DNQ983077 DXM983077 EHI983077 ERE983077 FBA983077 FKW983077 FUS983077 GEO983077 GOK983077 GYG983077 HIC983077 HRY983077 IBU983077 ILQ983077 IVM983077 JFI983077 JPE983077 JZA983077 KIW983077 KSS983077 LCO983077 LMK983077 LWG983077 MGC983077 MPY983077 MZU983077 NJQ983077 NTM983077 ODI983077 ONE983077 OXA983077 PGW983077 PQS983077 QAO983077 QKK983077 QUG983077 REC983077 RNY983077 RXU983077 SHQ983077 SRM983077 TBI983077 TLE983077 TVA983077 UEW983077 UOS983077 UYO983077 VIK983077 VSG983077 WCC983077 WLY983077 WVU983077 WVU983085 N65581 JI65581 TE65581 ADA65581 AMW65581 AWS65581 BGO65581 BQK65581 CAG65581 CKC65581 CTY65581 DDU65581 DNQ65581 DXM65581 EHI65581 ERE65581 FBA65581 FKW65581 FUS65581 GEO65581 GOK65581 GYG65581 HIC65581 HRY65581 IBU65581 ILQ65581 IVM65581 JFI65581 JPE65581 JZA65581 KIW65581 KSS65581 LCO65581 LMK65581 LWG65581 MGC65581 MPY65581 MZU65581 NJQ65581 NTM65581 ODI65581 ONE65581 OXA65581 PGW65581 PQS65581 QAO65581 QKK65581 QUG65581 REC65581 RNY65581 RXU65581 SHQ65581 SRM65581 TBI65581 TLE65581 TVA65581 UEW65581 UOS65581 UYO65581 VIK65581 VSG65581 WCC65581 WLY65581 WVU65581 N131117 JI131117 TE131117 ADA131117 AMW131117 AWS131117 BGO131117 BQK131117 CAG131117 CKC131117 CTY131117 DDU131117 DNQ131117 DXM131117 EHI131117 ERE131117 FBA131117 FKW131117 FUS131117 GEO131117 GOK131117 GYG131117 HIC131117 HRY131117 IBU131117 ILQ131117 IVM131117 JFI131117 JPE131117 JZA131117 KIW131117 KSS131117 LCO131117 LMK131117 LWG131117 MGC131117 MPY131117 MZU131117 NJQ131117 NTM131117 ODI131117 ONE131117 OXA131117 PGW131117 PQS131117 QAO131117 QKK131117 QUG131117 REC131117 RNY131117 RXU131117 SHQ131117 SRM131117 TBI131117 TLE131117 TVA131117 UEW131117 UOS131117 UYO131117 VIK131117 VSG131117 WCC131117 WLY131117 WVU131117 N196653 JI196653 TE196653 ADA196653 AMW196653 AWS196653 BGO196653 BQK196653 CAG196653 CKC196653 CTY196653 DDU196653 DNQ196653 DXM196653 EHI196653 ERE196653 FBA196653 FKW196653 FUS196653 GEO196653 GOK196653 GYG196653 HIC196653 HRY196653 IBU196653 ILQ196653 IVM196653 JFI196653 JPE196653 JZA196653 KIW196653 KSS196653 LCO196653 LMK196653 LWG196653 MGC196653 MPY196653 MZU196653 NJQ196653 NTM196653 ODI196653 ONE196653 OXA196653 PGW196653 PQS196653 QAO196653 QKK196653 QUG196653 REC196653 RNY196653 RXU196653 SHQ196653 SRM196653 TBI196653 TLE196653 TVA196653 UEW196653 UOS196653 UYO196653 VIK196653 VSG196653 WCC196653 WLY196653 WVU196653 N262189 JI262189 TE262189 ADA262189 AMW262189 AWS262189 BGO262189 BQK262189 CAG262189 CKC262189 CTY262189 DDU262189 DNQ262189 DXM262189 EHI262189 ERE262189 FBA262189 FKW262189 FUS262189 GEO262189 GOK262189 GYG262189 HIC262189 HRY262189 IBU262189 ILQ262189 IVM262189 JFI262189 JPE262189 JZA262189 KIW262189 KSS262189 LCO262189 LMK262189 LWG262189 MGC262189 MPY262189 MZU262189 NJQ262189 NTM262189 ODI262189 ONE262189 OXA262189 PGW262189 PQS262189 QAO262189 QKK262189 QUG262189 REC262189 RNY262189 RXU262189 SHQ262189 SRM262189 TBI262189 TLE262189 TVA262189 UEW262189 UOS262189 UYO262189 VIK262189 VSG262189 WCC262189 WLY262189 WVU262189 N327725 JI327725 TE327725 ADA327725 AMW327725 AWS327725 BGO327725 BQK327725 CAG327725 CKC327725 CTY327725 DDU327725 DNQ327725 DXM327725 EHI327725 ERE327725 FBA327725 FKW327725 FUS327725 GEO327725 GOK327725 GYG327725 HIC327725 HRY327725 IBU327725 ILQ327725 IVM327725 JFI327725 JPE327725 JZA327725 KIW327725 KSS327725 LCO327725 LMK327725 LWG327725 MGC327725 MPY327725 MZU327725 NJQ327725 NTM327725 ODI327725 ONE327725 OXA327725 PGW327725 PQS327725 QAO327725 QKK327725 QUG327725 REC327725 RNY327725 RXU327725 SHQ327725 SRM327725 TBI327725 TLE327725 TVA327725 UEW327725 UOS327725 UYO327725 VIK327725 VSG327725 WCC327725 WLY327725 WVU327725 N393261 JI393261 TE393261 ADA393261 AMW393261 AWS393261 BGO393261 BQK393261 CAG393261 CKC393261 CTY393261 DDU393261 DNQ393261 DXM393261 EHI393261 ERE393261 FBA393261 FKW393261 FUS393261 GEO393261 GOK393261 GYG393261 HIC393261 HRY393261 IBU393261 ILQ393261 IVM393261 JFI393261 JPE393261 JZA393261 KIW393261 KSS393261 LCO393261 LMK393261 LWG393261 MGC393261 MPY393261 MZU393261 NJQ393261 NTM393261 ODI393261 ONE393261 OXA393261 PGW393261 PQS393261 QAO393261 QKK393261 QUG393261 REC393261 RNY393261 RXU393261 SHQ393261 SRM393261 TBI393261 TLE393261 TVA393261 UEW393261 UOS393261 UYO393261 VIK393261 VSG393261 WCC393261 WLY393261 WVU393261 N458797 JI458797 TE458797 ADA458797 AMW458797 AWS458797 BGO458797 BQK458797 CAG458797 CKC458797 CTY458797 DDU458797 DNQ458797 DXM458797 EHI458797 ERE458797 FBA458797 FKW458797 FUS458797 GEO458797 GOK458797 GYG458797 HIC458797 HRY458797 IBU458797 ILQ458797 IVM458797 JFI458797 JPE458797 JZA458797 KIW458797 KSS458797 LCO458797 LMK458797 LWG458797 MGC458797 MPY458797 MZU458797 NJQ458797 NTM458797 ODI458797 ONE458797 OXA458797 PGW458797 PQS458797 QAO458797 QKK458797 QUG458797 REC458797 RNY458797 RXU458797 SHQ458797 SRM458797 TBI458797 TLE458797 TVA458797 UEW458797 UOS458797 UYO458797 VIK458797 VSG458797 WCC458797 WLY458797 WVU458797 N524333 JI524333 TE524333 ADA524333 AMW524333 AWS524333 BGO524333 BQK524333 CAG524333 CKC524333 CTY524333 DDU524333 DNQ524333 DXM524333 EHI524333 ERE524333 FBA524333 FKW524333 FUS524333 GEO524333 GOK524333 GYG524333 HIC524333 HRY524333 IBU524333 ILQ524333 IVM524333 JFI524333 JPE524333 JZA524333 KIW524333 KSS524333 LCO524333 LMK524333 LWG524333 MGC524333 MPY524333 MZU524333 NJQ524333 NTM524333 ODI524333 ONE524333 OXA524333 PGW524333 PQS524333 QAO524333 QKK524333 QUG524333 REC524333 RNY524333 RXU524333 SHQ524333 SRM524333 TBI524333 TLE524333 TVA524333 UEW524333 UOS524333 UYO524333 VIK524333 VSG524333 WCC524333 WLY524333 WVU524333 N589869 JI589869 TE589869 ADA589869 AMW589869 AWS589869 BGO589869 BQK589869 CAG589869 CKC589869 CTY589869 DDU589869 DNQ589869 DXM589869 EHI589869 ERE589869 FBA589869 FKW589869 FUS589869 GEO589869 GOK589869 GYG589869 HIC589869 HRY589869 IBU589869 ILQ589869 IVM589869 JFI589869 JPE589869 JZA589869 KIW589869 KSS589869 LCO589869 LMK589869 LWG589869 MGC589869 MPY589869 MZU589869 NJQ589869 NTM589869 ODI589869 ONE589869 OXA589869 PGW589869 PQS589869 QAO589869 QKK589869 QUG589869 REC589869 RNY589869 RXU589869 SHQ589869 SRM589869 TBI589869 TLE589869 TVA589869 UEW589869 UOS589869 UYO589869 VIK589869 VSG589869 WCC589869 WLY589869 WVU589869 N655405 JI655405 TE655405 ADA655405 AMW655405 AWS655405 BGO655405 BQK655405 CAG655405 CKC655405 CTY655405 DDU655405 DNQ655405 DXM655405 EHI655405 ERE655405 FBA655405 FKW655405 FUS655405 GEO655405 GOK655405 GYG655405 HIC655405 HRY655405 IBU655405 ILQ655405 IVM655405 JFI655405 JPE655405 JZA655405 KIW655405 KSS655405 LCO655405 LMK655405 LWG655405 MGC655405 MPY655405 MZU655405 NJQ655405 NTM655405 ODI655405 ONE655405 OXA655405 PGW655405 PQS655405 QAO655405 QKK655405 QUG655405 REC655405 RNY655405 RXU655405 SHQ655405 SRM655405 TBI655405 TLE655405 TVA655405 UEW655405 UOS655405 UYO655405 VIK655405 VSG655405 WCC655405 WLY655405 WVU655405 N720941 JI720941 TE720941 ADA720941 AMW720941 AWS720941 BGO720941 BQK720941 CAG720941 CKC720941 CTY720941 DDU720941 DNQ720941 DXM720941 EHI720941 ERE720941 FBA720941 FKW720941 FUS720941 GEO720941 GOK720941 GYG720941 HIC720941 HRY720941 IBU720941 ILQ720941 IVM720941 JFI720941 JPE720941 JZA720941 KIW720941 KSS720941 LCO720941 LMK720941 LWG720941 MGC720941 MPY720941 MZU720941 NJQ720941 NTM720941 ODI720941 ONE720941 OXA720941 PGW720941 PQS720941 QAO720941 QKK720941 QUG720941 REC720941 RNY720941 RXU720941 SHQ720941 SRM720941 TBI720941 TLE720941 TVA720941 UEW720941 UOS720941 UYO720941 VIK720941 VSG720941 WCC720941 WLY720941 WVU720941 N786477 JI786477 TE786477 ADA786477 AMW786477 AWS786477 BGO786477 BQK786477 CAG786477 CKC786477 CTY786477 DDU786477 DNQ786477 DXM786477 EHI786477 ERE786477 FBA786477 FKW786477 FUS786477 GEO786477 GOK786477 GYG786477 HIC786477 HRY786477 IBU786477 ILQ786477 IVM786477 JFI786477 JPE786477 JZA786477 KIW786477 KSS786477 LCO786477 LMK786477 LWG786477 MGC786477 MPY786477 MZU786477 NJQ786477 NTM786477 ODI786477 ONE786477 OXA786477 PGW786477 PQS786477 QAO786477 QKK786477 QUG786477 REC786477 RNY786477 RXU786477 SHQ786477 SRM786477 TBI786477 TLE786477 TVA786477 UEW786477 UOS786477 UYO786477 VIK786477 VSG786477 WCC786477 WLY786477 WVU786477 N852013 JI852013 TE852013 ADA852013 AMW852013 AWS852013 BGO852013 BQK852013 CAG852013 CKC852013 CTY852013 DDU852013 DNQ852013 DXM852013 EHI852013 ERE852013 FBA852013 FKW852013 FUS852013 GEO852013 GOK852013 GYG852013 HIC852013 HRY852013 IBU852013 ILQ852013 IVM852013 JFI852013 JPE852013 JZA852013 KIW852013 KSS852013 LCO852013 LMK852013 LWG852013 MGC852013 MPY852013 MZU852013 NJQ852013 NTM852013 ODI852013 ONE852013 OXA852013 PGW852013 PQS852013 QAO852013 QKK852013 QUG852013 REC852013 RNY852013 RXU852013 SHQ852013 SRM852013 TBI852013 TLE852013 TVA852013 UEW852013 UOS852013 UYO852013 VIK852013 VSG852013 WCC852013 WLY852013 WVU852013 N917549 JI917549 TE917549 ADA917549 AMW917549 AWS917549 BGO917549 BQK917549 CAG917549 CKC917549 CTY917549 DDU917549 DNQ917549 DXM917549 EHI917549 ERE917549 FBA917549 FKW917549 FUS917549 GEO917549 GOK917549 GYG917549 HIC917549 HRY917549 IBU917549 ILQ917549 IVM917549 JFI917549 JPE917549 JZA917549 KIW917549 KSS917549 LCO917549 LMK917549 LWG917549 MGC917549 MPY917549 MZU917549 NJQ917549 NTM917549 ODI917549 ONE917549 OXA917549 PGW917549 PQS917549 QAO917549 QKK917549 QUG917549 REC917549 RNY917549 RXU917549 SHQ917549 SRM917549 TBI917549 TLE917549 TVA917549 UEW917549 UOS917549 UYO917549 VIK917549 VSG917549 WCC917549 WLY917549 WVU917549 N983085 JI983085 TE983085 ADA983085 AMW983085 AWS983085 BGO983085 BQK983085 CAG983085 CKC983085 CTY983085 DDU983085 DNQ983085 DXM983085 EHI983085 ERE983085 FBA983085 FKW983085 FUS983085 GEO983085 GOK983085 GYG983085 HIC983085 HRY983085 IBU983085 ILQ983085 IVM983085 JFI983085 JPE983085 JZA983085 KIW983085 KSS983085 LCO983085 LMK983085 LWG983085 MGC983085 MPY983085 MZU983085 NJQ983085 NTM983085 ODI983085 ONE983085 OXA983085 PGW983085 PQS983085 QAO983085 QKK983085 QUG983085 REC983085 RNY983085 RXU983085 SHQ983085 SRM983085 TBI983085 TLE983085 TVA983085 UEW983085 UOS983085 UYO983085 VIK983085 VSG983085 JJ38 TF38 ADB38 AMX38 AWT38 BGP38 BQL38 CAH38 CKD38 CTZ38 DDV38 DNR38 DXN38 EHJ38 ERF38 FBB38 FKX38 FUT38 GEP38 GOL38 GYH38 HID38 HRZ38 IBV38 ILR38 IVN38 JFJ38 JPF38 JZB38 KIX38 KST38 LCP38 LML38 LWH38 MGD38 MPZ38 MZV38 NJR38 NTN38 ODJ38 ONF38 OXB38 PGX38 PQT38 QAP38 QKL38 QUH38 RED38 RNZ38 RXV38 SHR38 SRN38 TBJ38 TLF38 TVB38 UEX38 UOT38 UYP38 VIL38 VSH38 WCD38 WLZ38 WVV38 JJ43 TF43 ADB43 AMX43 AWT43 BGP43 BQL43 CAH43 CKD43 CTZ43 DDV43 DNR43 DXN43 EHJ43 ERF43 FBB43 FKX43 FUT43 GEP43 GOL43 GYH43 HID43 HRZ43 IBV43 ILR43 IVN43 JFJ43 JPF43 JZB43 KIX43 KST43 LCP43 LML43 LWH43 MGD43 MPZ43 MZV43 NJR43 NTN43 ODJ43 ONF43 OXB43 PGX43 PQT43 QAP43 QKL43 QUH43 RED43 RNZ43 RXV43 SHR43 SRN43 TBJ43 TLF43 TVB43 UEX43 UOT43 UYP43 VIL43 VSH43 WCD43 WLZ43 WVV43">
      <formula1>tracking_type_select</formula1>
    </dataValidation>
    <dataValidation type="list" allowBlank="1" showInputMessage="1" showErrorMessage="1" sqref="WCB983085 M65577 JH65577 TD65577 ACZ65577 AMV65577 AWR65577 BGN65577 BQJ65577 CAF65577 CKB65577 CTX65577 DDT65577 DNP65577 DXL65577 EHH65577 ERD65577 FAZ65577 FKV65577 FUR65577 GEN65577 GOJ65577 GYF65577 HIB65577 HRX65577 IBT65577 ILP65577 IVL65577 JFH65577 JPD65577 JYZ65577 KIV65577 KSR65577 LCN65577 LMJ65577 LWF65577 MGB65577 MPX65577 MZT65577 NJP65577 NTL65577 ODH65577 OND65577 OWZ65577 PGV65577 PQR65577 QAN65577 QKJ65577 QUF65577 REB65577 RNX65577 RXT65577 SHP65577 SRL65577 TBH65577 TLD65577 TUZ65577 UEV65577 UOR65577 UYN65577 VIJ65577 VSF65577 WCB65577 WLX65577 WVT65577 M131113 JH131113 TD131113 ACZ131113 AMV131113 AWR131113 BGN131113 BQJ131113 CAF131113 CKB131113 CTX131113 DDT131113 DNP131113 DXL131113 EHH131113 ERD131113 FAZ131113 FKV131113 FUR131113 GEN131113 GOJ131113 GYF131113 HIB131113 HRX131113 IBT131113 ILP131113 IVL131113 JFH131113 JPD131113 JYZ131113 KIV131113 KSR131113 LCN131113 LMJ131113 LWF131113 MGB131113 MPX131113 MZT131113 NJP131113 NTL131113 ODH131113 OND131113 OWZ131113 PGV131113 PQR131113 QAN131113 QKJ131113 QUF131113 REB131113 RNX131113 RXT131113 SHP131113 SRL131113 TBH131113 TLD131113 TUZ131113 UEV131113 UOR131113 UYN131113 VIJ131113 VSF131113 WCB131113 WLX131113 WVT131113 M196649 JH196649 TD196649 ACZ196649 AMV196649 AWR196649 BGN196649 BQJ196649 CAF196649 CKB196649 CTX196649 DDT196649 DNP196649 DXL196649 EHH196649 ERD196649 FAZ196649 FKV196649 FUR196649 GEN196649 GOJ196649 GYF196649 HIB196649 HRX196649 IBT196649 ILP196649 IVL196649 JFH196649 JPD196649 JYZ196649 KIV196649 KSR196649 LCN196649 LMJ196649 LWF196649 MGB196649 MPX196649 MZT196649 NJP196649 NTL196649 ODH196649 OND196649 OWZ196649 PGV196649 PQR196649 QAN196649 QKJ196649 QUF196649 REB196649 RNX196649 RXT196649 SHP196649 SRL196649 TBH196649 TLD196649 TUZ196649 UEV196649 UOR196649 UYN196649 VIJ196649 VSF196649 WCB196649 WLX196649 WVT196649 M262185 JH262185 TD262185 ACZ262185 AMV262185 AWR262185 BGN262185 BQJ262185 CAF262185 CKB262185 CTX262185 DDT262185 DNP262185 DXL262185 EHH262185 ERD262185 FAZ262185 FKV262185 FUR262185 GEN262185 GOJ262185 GYF262185 HIB262185 HRX262185 IBT262185 ILP262185 IVL262185 JFH262185 JPD262185 JYZ262185 KIV262185 KSR262185 LCN262185 LMJ262185 LWF262185 MGB262185 MPX262185 MZT262185 NJP262185 NTL262185 ODH262185 OND262185 OWZ262185 PGV262185 PQR262185 QAN262185 QKJ262185 QUF262185 REB262185 RNX262185 RXT262185 SHP262185 SRL262185 TBH262185 TLD262185 TUZ262185 UEV262185 UOR262185 UYN262185 VIJ262185 VSF262185 WCB262185 WLX262185 WVT262185 M327721 JH327721 TD327721 ACZ327721 AMV327721 AWR327721 BGN327721 BQJ327721 CAF327721 CKB327721 CTX327721 DDT327721 DNP327721 DXL327721 EHH327721 ERD327721 FAZ327721 FKV327721 FUR327721 GEN327721 GOJ327721 GYF327721 HIB327721 HRX327721 IBT327721 ILP327721 IVL327721 JFH327721 JPD327721 JYZ327721 KIV327721 KSR327721 LCN327721 LMJ327721 LWF327721 MGB327721 MPX327721 MZT327721 NJP327721 NTL327721 ODH327721 OND327721 OWZ327721 PGV327721 PQR327721 QAN327721 QKJ327721 QUF327721 REB327721 RNX327721 RXT327721 SHP327721 SRL327721 TBH327721 TLD327721 TUZ327721 UEV327721 UOR327721 UYN327721 VIJ327721 VSF327721 WCB327721 WLX327721 WVT327721 M393257 JH393257 TD393257 ACZ393257 AMV393257 AWR393257 BGN393257 BQJ393257 CAF393257 CKB393257 CTX393257 DDT393257 DNP393257 DXL393257 EHH393257 ERD393257 FAZ393257 FKV393257 FUR393257 GEN393257 GOJ393257 GYF393257 HIB393257 HRX393257 IBT393257 ILP393257 IVL393257 JFH393257 JPD393257 JYZ393257 KIV393257 KSR393257 LCN393257 LMJ393257 LWF393257 MGB393257 MPX393257 MZT393257 NJP393257 NTL393257 ODH393257 OND393257 OWZ393257 PGV393257 PQR393257 QAN393257 QKJ393257 QUF393257 REB393257 RNX393257 RXT393257 SHP393257 SRL393257 TBH393257 TLD393257 TUZ393257 UEV393257 UOR393257 UYN393257 VIJ393257 VSF393257 WCB393257 WLX393257 WVT393257 M458793 JH458793 TD458793 ACZ458793 AMV458793 AWR458793 BGN458793 BQJ458793 CAF458793 CKB458793 CTX458793 DDT458793 DNP458793 DXL458793 EHH458793 ERD458793 FAZ458793 FKV458793 FUR458793 GEN458793 GOJ458793 GYF458793 HIB458793 HRX458793 IBT458793 ILP458793 IVL458793 JFH458793 JPD458793 JYZ458793 KIV458793 KSR458793 LCN458793 LMJ458793 LWF458793 MGB458793 MPX458793 MZT458793 NJP458793 NTL458793 ODH458793 OND458793 OWZ458793 PGV458793 PQR458793 QAN458793 QKJ458793 QUF458793 REB458793 RNX458793 RXT458793 SHP458793 SRL458793 TBH458793 TLD458793 TUZ458793 UEV458793 UOR458793 UYN458793 VIJ458793 VSF458793 WCB458793 WLX458793 WVT458793 M524329 JH524329 TD524329 ACZ524329 AMV524329 AWR524329 BGN524329 BQJ524329 CAF524329 CKB524329 CTX524329 DDT524329 DNP524329 DXL524329 EHH524329 ERD524329 FAZ524329 FKV524329 FUR524329 GEN524329 GOJ524329 GYF524329 HIB524329 HRX524329 IBT524329 ILP524329 IVL524329 JFH524329 JPD524329 JYZ524329 KIV524329 KSR524329 LCN524329 LMJ524329 LWF524329 MGB524329 MPX524329 MZT524329 NJP524329 NTL524329 ODH524329 OND524329 OWZ524329 PGV524329 PQR524329 QAN524329 QKJ524329 QUF524329 REB524329 RNX524329 RXT524329 SHP524329 SRL524329 TBH524329 TLD524329 TUZ524329 UEV524329 UOR524329 UYN524329 VIJ524329 VSF524329 WCB524329 WLX524329 WVT524329 M589865 JH589865 TD589865 ACZ589865 AMV589865 AWR589865 BGN589865 BQJ589865 CAF589865 CKB589865 CTX589865 DDT589865 DNP589865 DXL589865 EHH589865 ERD589865 FAZ589865 FKV589865 FUR589865 GEN589865 GOJ589865 GYF589865 HIB589865 HRX589865 IBT589865 ILP589865 IVL589865 JFH589865 JPD589865 JYZ589865 KIV589865 KSR589865 LCN589865 LMJ589865 LWF589865 MGB589865 MPX589865 MZT589865 NJP589865 NTL589865 ODH589865 OND589865 OWZ589865 PGV589865 PQR589865 QAN589865 QKJ589865 QUF589865 REB589865 RNX589865 RXT589865 SHP589865 SRL589865 TBH589865 TLD589865 TUZ589865 UEV589865 UOR589865 UYN589865 VIJ589865 VSF589865 WCB589865 WLX589865 WVT589865 M655401 JH655401 TD655401 ACZ655401 AMV655401 AWR655401 BGN655401 BQJ655401 CAF655401 CKB655401 CTX655401 DDT655401 DNP655401 DXL655401 EHH655401 ERD655401 FAZ655401 FKV655401 FUR655401 GEN655401 GOJ655401 GYF655401 HIB655401 HRX655401 IBT655401 ILP655401 IVL655401 JFH655401 JPD655401 JYZ655401 KIV655401 KSR655401 LCN655401 LMJ655401 LWF655401 MGB655401 MPX655401 MZT655401 NJP655401 NTL655401 ODH655401 OND655401 OWZ655401 PGV655401 PQR655401 QAN655401 QKJ655401 QUF655401 REB655401 RNX655401 RXT655401 SHP655401 SRL655401 TBH655401 TLD655401 TUZ655401 UEV655401 UOR655401 UYN655401 VIJ655401 VSF655401 WCB655401 WLX655401 WVT655401 M720937 JH720937 TD720937 ACZ720937 AMV720937 AWR720937 BGN720937 BQJ720937 CAF720937 CKB720937 CTX720937 DDT720937 DNP720937 DXL720937 EHH720937 ERD720937 FAZ720937 FKV720937 FUR720937 GEN720937 GOJ720937 GYF720937 HIB720937 HRX720937 IBT720937 ILP720937 IVL720937 JFH720937 JPD720937 JYZ720937 KIV720937 KSR720937 LCN720937 LMJ720937 LWF720937 MGB720937 MPX720937 MZT720937 NJP720937 NTL720937 ODH720937 OND720937 OWZ720937 PGV720937 PQR720937 QAN720937 QKJ720937 QUF720937 REB720937 RNX720937 RXT720937 SHP720937 SRL720937 TBH720937 TLD720937 TUZ720937 UEV720937 UOR720937 UYN720937 VIJ720937 VSF720937 WCB720937 WLX720937 WVT720937 M786473 JH786473 TD786473 ACZ786473 AMV786473 AWR786473 BGN786473 BQJ786473 CAF786473 CKB786473 CTX786473 DDT786473 DNP786473 DXL786473 EHH786473 ERD786473 FAZ786473 FKV786473 FUR786473 GEN786473 GOJ786473 GYF786473 HIB786473 HRX786473 IBT786473 ILP786473 IVL786473 JFH786473 JPD786473 JYZ786473 KIV786473 KSR786473 LCN786473 LMJ786473 LWF786473 MGB786473 MPX786473 MZT786473 NJP786473 NTL786473 ODH786473 OND786473 OWZ786473 PGV786473 PQR786473 QAN786473 QKJ786473 QUF786473 REB786473 RNX786473 RXT786473 SHP786473 SRL786473 TBH786473 TLD786473 TUZ786473 UEV786473 UOR786473 UYN786473 VIJ786473 VSF786473 WCB786473 WLX786473 WVT786473 M852009 JH852009 TD852009 ACZ852009 AMV852009 AWR852009 BGN852009 BQJ852009 CAF852009 CKB852009 CTX852009 DDT852009 DNP852009 DXL852009 EHH852009 ERD852009 FAZ852009 FKV852009 FUR852009 GEN852009 GOJ852009 GYF852009 HIB852009 HRX852009 IBT852009 ILP852009 IVL852009 JFH852009 JPD852009 JYZ852009 KIV852009 KSR852009 LCN852009 LMJ852009 LWF852009 MGB852009 MPX852009 MZT852009 NJP852009 NTL852009 ODH852009 OND852009 OWZ852009 PGV852009 PQR852009 QAN852009 QKJ852009 QUF852009 REB852009 RNX852009 RXT852009 SHP852009 SRL852009 TBH852009 TLD852009 TUZ852009 UEV852009 UOR852009 UYN852009 VIJ852009 VSF852009 WCB852009 WLX852009 WVT852009 M917545 JH917545 TD917545 ACZ917545 AMV917545 AWR917545 BGN917545 BQJ917545 CAF917545 CKB917545 CTX917545 DDT917545 DNP917545 DXL917545 EHH917545 ERD917545 FAZ917545 FKV917545 FUR917545 GEN917545 GOJ917545 GYF917545 HIB917545 HRX917545 IBT917545 ILP917545 IVL917545 JFH917545 JPD917545 JYZ917545 KIV917545 KSR917545 LCN917545 LMJ917545 LWF917545 MGB917545 MPX917545 MZT917545 NJP917545 NTL917545 ODH917545 OND917545 OWZ917545 PGV917545 PQR917545 QAN917545 QKJ917545 QUF917545 REB917545 RNX917545 RXT917545 SHP917545 SRL917545 TBH917545 TLD917545 TUZ917545 UEV917545 UOR917545 UYN917545 VIJ917545 VSF917545 WCB917545 WLX917545 WVT917545 M983081 JH983081 TD983081 ACZ983081 AMV983081 AWR983081 BGN983081 BQJ983081 CAF983081 CKB983081 CTX983081 DDT983081 DNP983081 DXL983081 EHH983081 ERD983081 FAZ983081 FKV983081 FUR983081 GEN983081 GOJ983081 GYF983081 HIB983081 HRX983081 IBT983081 ILP983081 IVL983081 JFH983081 JPD983081 JYZ983081 KIV983081 KSR983081 LCN983081 LMJ983081 LWF983081 MGB983081 MPX983081 MZT983081 NJP983081 NTL983081 ODH983081 OND983081 OWZ983081 PGV983081 PQR983081 QAN983081 QKJ983081 QUF983081 REB983081 RNX983081 RXT983081 SHP983081 SRL983081 TBH983081 TLD983081 TUZ983081 UEV983081 UOR983081 UYN983081 VIJ983081 VSF983081 WCB983081 WLX983081 WVT983081 WVT983085 JI33 TE33 ADA33 AMW33 AWS33 BGO33 BQK33 CAG33 CKC33 CTY33 DDU33 DNQ33 DXM33 EHI33 ERE33 FBA33 FKW33 FUS33 GEO33 GOK33 GYG33 HIC33 HRY33 IBU33 ILQ33 IVM33 JFI33 JPE33 JZA33 KIW33 KSS33 LCO33 LMK33 LWG33 MGC33 MPY33 MZU33 NJQ33 NTM33 ODI33 ONE33 OXA33 PGW33 PQS33 QAO33 QKK33 QUG33 REC33 RNY33 RXU33 SHQ33 SRM33 TBI33 TLE33 TVA33 UEW33 UOS33 UYO33 VIK33 VSG33 WCC33 WLY33 WVU33 M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M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M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M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M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M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M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M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M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M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M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M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M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M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M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WLX983085 M65581 JH65581 TD65581 ACZ65581 AMV65581 AWR65581 BGN65581 BQJ65581 CAF65581 CKB65581 CTX65581 DDT65581 DNP65581 DXL65581 EHH65581 ERD65581 FAZ65581 FKV65581 FUR65581 GEN65581 GOJ65581 GYF65581 HIB65581 HRX65581 IBT65581 ILP65581 IVL65581 JFH65581 JPD65581 JYZ65581 KIV65581 KSR65581 LCN65581 LMJ65581 LWF65581 MGB65581 MPX65581 MZT65581 NJP65581 NTL65581 ODH65581 OND65581 OWZ65581 PGV65581 PQR65581 QAN65581 QKJ65581 QUF65581 REB65581 RNX65581 RXT65581 SHP65581 SRL65581 TBH65581 TLD65581 TUZ65581 UEV65581 UOR65581 UYN65581 VIJ65581 VSF65581 WCB65581 WLX65581 WVT65581 M131117 JH131117 TD131117 ACZ131117 AMV131117 AWR131117 BGN131117 BQJ131117 CAF131117 CKB131117 CTX131117 DDT131117 DNP131117 DXL131117 EHH131117 ERD131117 FAZ131117 FKV131117 FUR131117 GEN131117 GOJ131117 GYF131117 HIB131117 HRX131117 IBT131117 ILP131117 IVL131117 JFH131117 JPD131117 JYZ131117 KIV131117 KSR131117 LCN131117 LMJ131117 LWF131117 MGB131117 MPX131117 MZT131117 NJP131117 NTL131117 ODH131117 OND131117 OWZ131117 PGV131117 PQR131117 QAN131117 QKJ131117 QUF131117 REB131117 RNX131117 RXT131117 SHP131117 SRL131117 TBH131117 TLD131117 TUZ131117 UEV131117 UOR131117 UYN131117 VIJ131117 VSF131117 WCB131117 WLX131117 WVT131117 M196653 JH196653 TD196653 ACZ196653 AMV196653 AWR196653 BGN196653 BQJ196653 CAF196653 CKB196653 CTX196653 DDT196653 DNP196653 DXL196653 EHH196653 ERD196653 FAZ196653 FKV196653 FUR196653 GEN196653 GOJ196653 GYF196653 HIB196653 HRX196653 IBT196653 ILP196653 IVL196653 JFH196653 JPD196653 JYZ196653 KIV196653 KSR196653 LCN196653 LMJ196653 LWF196653 MGB196653 MPX196653 MZT196653 NJP196653 NTL196653 ODH196653 OND196653 OWZ196653 PGV196653 PQR196653 QAN196653 QKJ196653 QUF196653 REB196653 RNX196653 RXT196653 SHP196653 SRL196653 TBH196653 TLD196653 TUZ196653 UEV196653 UOR196653 UYN196653 VIJ196653 VSF196653 WCB196653 WLX196653 WVT196653 M262189 JH262189 TD262189 ACZ262189 AMV262189 AWR262189 BGN262189 BQJ262189 CAF262189 CKB262189 CTX262189 DDT262189 DNP262189 DXL262189 EHH262189 ERD262189 FAZ262189 FKV262189 FUR262189 GEN262189 GOJ262189 GYF262189 HIB262189 HRX262189 IBT262189 ILP262189 IVL262189 JFH262189 JPD262189 JYZ262189 KIV262189 KSR262189 LCN262189 LMJ262189 LWF262189 MGB262189 MPX262189 MZT262189 NJP262189 NTL262189 ODH262189 OND262189 OWZ262189 PGV262189 PQR262189 QAN262189 QKJ262189 QUF262189 REB262189 RNX262189 RXT262189 SHP262189 SRL262189 TBH262189 TLD262189 TUZ262189 UEV262189 UOR262189 UYN262189 VIJ262189 VSF262189 WCB262189 WLX262189 WVT262189 M327725 JH327725 TD327725 ACZ327725 AMV327725 AWR327725 BGN327725 BQJ327725 CAF327725 CKB327725 CTX327725 DDT327725 DNP327725 DXL327725 EHH327725 ERD327725 FAZ327725 FKV327725 FUR327725 GEN327725 GOJ327725 GYF327725 HIB327725 HRX327725 IBT327725 ILP327725 IVL327725 JFH327725 JPD327725 JYZ327725 KIV327725 KSR327725 LCN327725 LMJ327725 LWF327725 MGB327725 MPX327725 MZT327725 NJP327725 NTL327725 ODH327725 OND327725 OWZ327725 PGV327725 PQR327725 QAN327725 QKJ327725 QUF327725 REB327725 RNX327725 RXT327725 SHP327725 SRL327725 TBH327725 TLD327725 TUZ327725 UEV327725 UOR327725 UYN327725 VIJ327725 VSF327725 WCB327725 WLX327725 WVT327725 M393261 JH393261 TD393261 ACZ393261 AMV393261 AWR393261 BGN393261 BQJ393261 CAF393261 CKB393261 CTX393261 DDT393261 DNP393261 DXL393261 EHH393261 ERD393261 FAZ393261 FKV393261 FUR393261 GEN393261 GOJ393261 GYF393261 HIB393261 HRX393261 IBT393261 ILP393261 IVL393261 JFH393261 JPD393261 JYZ393261 KIV393261 KSR393261 LCN393261 LMJ393261 LWF393261 MGB393261 MPX393261 MZT393261 NJP393261 NTL393261 ODH393261 OND393261 OWZ393261 PGV393261 PQR393261 QAN393261 QKJ393261 QUF393261 REB393261 RNX393261 RXT393261 SHP393261 SRL393261 TBH393261 TLD393261 TUZ393261 UEV393261 UOR393261 UYN393261 VIJ393261 VSF393261 WCB393261 WLX393261 WVT393261 M458797 JH458797 TD458797 ACZ458797 AMV458797 AWR458797 BGN458797 BQJ458797 CAF458797 CKB458797 CTX458797 DDT458797 DNP458797 DXL458797 EHH458797 ERD458797 FAZ458797 FKV458797 FUR458797 GEN458797 GOJ458797 GYF458797 HIB458797 HRX458797 IBT458797 ILP458797 IVL458797 JFH458797 JPD458797 JYZ458797 KIV458797 KSR458797 LCN458797 LMJ458797 LWF458797 MGB458797 MPX458797 MZT458797 NJP458797 NTL458797 ODH458797 OND458797 OWZ458797 PGV458797 PQR458797 QAN458797 QKJ458797 QUF458797 REB458797 RNX458797 RXT458797 SHP458797 SRL458797 TBH458797 TLD458797 TUZ458797 UEV458797 UOR458797 UYN458797 VIJ458797 VSF458797 WCB458797 WLX458797 WVT458797 M524333 JH524333 TD524333 ACZ524333 AMV524333 AWR524333 BGN524333 BQJ524333 CAF524333 CKB524333 CTX524333 DDT524333 DNP524333 DXL524333 EHH524333 ERD524333 FAZ524333 FKV524333 FUR524333 GEN524333 GOJ524333 GYF524333 HIB524333 HRX524333 IBT524333 ILP524333 IVL524333 JFH524333 JPD524333 JYZ524333 KIV524333 KSR524333 LCN524333 LMJ524333 LWF524333 MGB524333 MPX524333 MZT524333 NJP524333 NTL524333 ODH524333 OND524333 OWZ524333 PGV524333 PQR524333 QAN524333 QKJ524333 QUF524333 REB524333 RNX524333 RXT524333 SHP524333 SRL524333 TBH524333 TLD524333 TUZ524333 UEV524333 UOR524333 UYN524333 VIJ524333 VSF524333 WCB524333 WLX524333 WVT524333 M589869 JH589869 TD589869 ACZ589869 AMV589869 AWR589869 BGN589869 BQJ589869 CAF589869 CKB589869 CTX589869 DDT589869 DNP589869 DXL589869 EHH589869 ERD589869 FAZ589869 FKV589869 FUR589869 GEN589869 GOJ589869 GYF589869 HIB589869 HRX589869 IBT589869 ILP589869 IVL589869 JFH589869 JPD589869 JYZ589869 KIV589869 KSR589869 LCN589869 LMJ589869 LWF589869 MGB589869 MPX589869 MZT589869 NJP589869 NTL589869 ODH589869 OND589869 OWZ589869 PGV589869 PQR589869 QAN589869 QKJ589869 QUF589869 REB589869 RNX589869 RXT589869 SHP589869 SRL589869 TBH589869 TLD589869 TUZ589869 UEV589869 UOR589869 UYN589869 VIJ589869 VSF589869 WCB589869 WLX589869 WVT589869 M655405 JH655405 TD655405 ACZ655405 AMV655405 AWR655405 BGN655405 BQJ655405 CAF655405 CKB655405 CTX655405 DDT655405 DNP655405 DXL655405 EHH655405 ERD655405 FAZ655405 FKV655405 FUR655405 GEN655405 GOJ655405 GYF655405 HIB655405 HRX655405 IBT655405 ILP655405 IVL655405 JFH655405 JPD655405 JYZ655405 KIV655405 KSR655405 LCN655405 LMJ655405 LWF655405 MGB655405 MPX655405 MZT655405 NJP655405 NTL655405 ODH655405 OND655405 OWZ655405 PGV655405 PQR655405 QAN655405 QKJ655405 QUF655405 REB655405 RNX655405 RXT655405 SHP655405 SRL655405 TBH655405 TLD655405 TUZ655405 UEV655405 UOR655405 UYN655405 VIJ655405 VSF655405 WCB655405 WLX655405 WVT655405 M720941 JH720941 TD720941 ACZ720941 AMV720941 AWR720941 BGN720941 BQJ720941 CAF720941 CKB720941 CTX720941 DDT720941 DNP720941 DXL720941 EHH720941 ERD720941 FAZ720941 FKV720941 FUR720941 GEN720941 GOJ720941 GYF720941 HIB720941 HRX720941 IBT720941 ILP720941 IVL720941 JFH720941 JPD720941 JYZ720941 KIV720941 KSR720941 LCN720941 LMJ720941 LWF720941 MGB720941 MPX720941 MZT720941 NJP720941 NTL720941 ODH720941 OND720941 OWZ720941 PGV720941 PQR720941 QAN720941 QKJ720941 QUF720941 REB720941 RNX720941 RXT720941 SHP720941 SRL720941 TBH720941 TLD720941 TUZ720941 UEV720941 UOR720941 UYN720941 VIJ720941 VSF720941 WCB720941 WLX720941 WVT720941 M786477 JH786477 TD786477 ACZ786477 AMV786477 AWR786477 BGN786477 BQJ786477 CAF786477 CKB786477 CTX786477 DDT786477 DNP786477 DXL786477 EHH786477 ERD786477 FAZ786477 FKV786477 FUR786477 GEN786477 GOJ786477 GYF786477 HIB786477 HRX786477 IBT786477 ILP786477 IVL786477 JFH786477 JPD786477 JYZ786477 KIV786477 KSR786477 LCN786477 LMJ786477 LWF786477 MGB786477 MPX786477 MZT786477 NJP786477 NTL786477 ODH786477 OND786477 OWZ786477 PGV786477 PQR786477 QAN786477 QKJ786477 QUF786477 REB786477 RNX786477 RXT786477 SHP786477 SRL786477 TBH786477 TLD786477 TUZ786477 UEV786477 UOR786477 UYN786477 VIJ786477 VSF786477 WCB786477 WLX786477 WVT786477 M852013 JH852013 TD852013 ACZ852013 AMV852013 AWR852013 BGN852013 BQJ852013 CAF852013 CKB852013 CTX852013 DDT852013 DNP852013 DXL852013 EHH852013 ERD852013 FAZ852013 FKV852013 FUR852013 GEN852013 GOJ852013 GYF852013 HIB852013 HRX852013 IBT852013 ILP852013 IVL852013 JFH852013 JPD852013 JYZ852013 KIV852013 KSR852013 LCN852013 LMJ852013 LWF852013 MGB852013 MPX852013 MZT852013 NJP852013 NTL852013 ODH852013 OND852013 OWZ852013 PGV852013 PQR852013 QAN852013 QKJ852013 QUF852013 REB852013 RNX852013 RXT852013 SHP852013 SRL852013 TBH852013 TLD852013 TUZ852013 UEV852013 UOR852013 UYN852013 VIJ852013 VSF852013 WCB852013 WLX852013 WVT852013 M917549 JH917549 TD917549 ACZ917549 AMV917549 AWR917549 BGN917549 BQJ917549 CAF917549 CKB917549 CTX917549 DDT917549 DNP917549 DXL917549 EHH917549 ERD917549 FAZ917549 FKV917549 FUR917549 GEN917549 GOJ917549 GYF917549 HIB917549 HRX917549 IBT917549 ILP917549 IVL917549 JFH917549 JPD917549 JYZ917549 KIV917549 KSR917549 LCN917549 LMJ917549 LWF917549 MGB917549 MPX917549 MZT917549 NJP917549 NTL917549 ODH917549 OND917549 OWZ917549 PGV917549 PQR917549 QAN917549 QKJ917549 QUF917549 REB917549 RNX917549 RXT917549 SHP917549 SRL917549 TBH917549 TLD917549 TUZ917549 UEV917549 UOR917549 UYN917549 VIJ917549 VSF917549 WCB917549 WLX917549 WVT917549 M983085 JH983085 TD983085 ACZ983085 AMV983085 AWR983085 BGN983085 BQJ983085 CAF983085 CKB983085 CTX983085 DDT983085 DNP983085 DXL983085 EHH983085 ERD983085 FAZ983085 FKV983085 FUR983085 GEN983085 GOJ983085 GYF983085 HIB983085 HRX983085 IBT983085 ILP983085 IVL983085 JFH983085 JPD983085 JYZ983085 KIV983085 KSR983085 LCN983085 LMJ983085 LWF983085 MGB983085 MPX983085 MZT983085 NJP983085 NTL983085 ODH983085 OND983085 OWZ983085 PGV983085 PQR983085 QAN983085 QKJ983085 QUF983085 REB983085 RNX983085 RXT983085 SHP983085 SRL983085 TBH983085 TLD983085 TUZ983085 UEV983085 UOR983085 UYN983085 VIJ983085 VSF983085 JI38 TE38 ADA38 AMW38 AWS38 BGO38 BQK38 CAG38 CKC38 CTY38 DDU38 DNQ38 DXM38 EHI38 ERE38 FBA38 FKW38 FUS38 GEO38 GOK38 GYG38 HIC38 HRY38 IBU38 ILQ38 IVM38 JFI38 JPE38 JZA38 KIW38 KSS38 LCO38 LMK38 LWG38 MGC38 MPY38 MZU38 NJQ38 NTM38 ODI38 ONE38 OXA38 PGW38 PQS38 QAO38 QKK38 QUG38 REC38 RNY38 RXU38 SHQ38 SRM38 TBI38 TLE38 TVA38 UEW38 UOS38 UYO38 VIK38 VSG38 WCC38 WLY38 WVU38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formula1>buy_type</formula1>
    </dataValidation>
  </dataValidations>
  <pageMargins left="0.2" right="0.22" top="0.16" bottom="0.18" header="0.16" footer="0.18"/>
  <pageSetup paperSize="9" scale="74" orientation="landscape" r:id="rId1"/>
  <headerFooter alignWithMargins="0"/>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Title="No Gender Selected">
          <x14:formula1>
            <xm:f>Data!#REF!</xm:f>
          </x14:formula1>
          <xm:sqref>WVJ983067</xm:sqref>
        </x14:dataValidation>
        <x14:dataValidation type="list" allowBlank="1" showInputMessage="1" showErrorMessage="1">
          <x14:formula1>
            <xm:f>Data!#REF!</xm:f>
          </x14:formula1>
          <xm:sqref>I23:L23 ST14:SW15 ACP14:ACS15 AML14:AMO15 AWH14:AWK15 BGD14:BGG15 BPZ14:BQC15 BZV14:BZY15 CJR14:CJU15 CTN14:CTQ15 DDJ14:DDM15 DNF14:DNI15 DXB14:DXE15 EGX14:EHA15 EQT14:EQW15 FAP14:FAS15 FKL14:FKO15 FUH14:FUK15 GED14:GEG15 GNZ14:GOC15 GXV14:GXY15 HHR14:HHU15 HRN14:HRQ15 IBJ14:IBM15 ILF14:ILI15 IVB14:IVE15 JEX14:JFA15 JOT14:JOW15 JYP14:JYS15 KIL14:KIO15 KSH14:KSK15 LCD14:LCG15 LLZ14:LMC15 LVV14:LVY15 MFR14:MFU15 MPN14:MPQ15 MZJ14:MZM15 NJF14:NJI15 NTB14:NTE15 OCX14:ODA15 OMT14:OMW15 OWP14:OWS15 PGL14:PGO15 PQH14:PQK15 QAD14:QAG15 QJZ14:QKC15 QTV14:QTY15 RDR14:RDU15 RNN14:RNQ15 RXJ14:RXM15 SHF14:SHI15 SRB14:SRE15 TAX14:TBA15 TKT14:TKW15 TUP14:TUS15 UEL14:UEO15 UOH14:UOK15 UYD14:UYG15 VHZ14:VIC15 VRV14:VRY15 WBR14:WBU15 WLN14:WLQ15 WVJ14:WVM15 C65555:F65556 IX65555:JA65556 ST65555:SW65556 ACP65555:ACS65556 AML65555:AMO65556 AWH65555:AWK65556 BGD65555:BGG65556 BPZ65555:BQC65556 BZV65555:BZY65556 CJR65555:CJU65556 CTN65555:CTQ65556 DDJ65555:DDM65556 DNF65555:DNI65556 DXB65555:DXE65556 EGX65555:EHA65556 EQT65555:EQW65556 FAP65555:FAS65556 FKL65555:FKO65556 FUH65555:FUK65556 GED65555:GEG65556 GNZ65555:GOC65556 GXV65555:GXY65556 HHR65555:HHU65556 HRN65555:HRQ65556 IBJ65555:IBM65556 ILF65555:ILI65556 IVB65555:IVE65556 JEX65555:JFA65556 JOT65555:JOW65556 JYP65555:JYS65556 KIL65555:KIO65556 KSH65555:KSK65556 LCD65555:LCG65556 LLZ65555:LMC65556 LVV65555:LVY65556 MFR65555:MFU65556 MPN65555:MPQ65556 MZJ65555:MZM65556 NJF65555:NJI65556 NTB65555:NTE65556 OCX65555:ODA65556 OMT65555:OMW65556 OWP65555:OWS65556 PGL65555:PGO65556 PQH65555:PQK65556 QAD65555:QAG65556 QJZ65555:QKC65556 QTV65555:QTY65556 RDR65555:RDU65556 RNN65555:RNQ65556 RXJ65555:RXM65556 SHF65555:SHI65556 SRB65555:SRE65556 TAX65555:TBA65556 TKT65555:TKW65556 TUP65555:TUS65556 UEL65555:UEO65556 UOH65555:UOK65556 UYD65555:UYG65556 VHZ65555:VIC65556 VRV65555:VRY65556 WBR65555:WBU65556 WLN65555:WLQ65556 WVJ65555:WVM65556 C131091:F131092 IX131091:JA131092 ST131091:SW131092 ACP131091:ACS131092 AML131091:AMO131092 AWH131091:AWK131092 BGD131091:BGG131092 BPZ131091:BQC131092 BZV131091:BZY131092 CJR131091:CJU131092 CTN131091:CTQ131092 DDJ131091:DDM131092 DNF131091:DNI131092 DXB131091:DXE131092 EGX131091:EHA131092 EQT131091:EQW131092 FAP131091:FAS131092 FKL131091:FKO131092 FUH131091:FUK131092 GED131091:GEG131092 GNZ131091:GOC131092 GXV131091:GXY131092 HHR131091:HHU131092 HRN131091:HRQ131092 IBJ131091:IBM131092 ILF131091:ILI131092 IVB131091:IVE131092 JEX131091:JFA131092 JOT131091:JOW131092 JYP131091:JYS131092 KIL131091:KIO131092 KSH131091:KSK131092 LCD131091:LCG131092 LLZ131091:LMC131092 LVV131091:LVY131092 MFR131091:MFU131092 MPN131091:MPQ131092 MZJ131091:MZM131092 NJF131091:NJI131092 NTB131091:NTE131092 OCX131091:ODA131092 OMT131091:OMW131092 OWP131091:OWS131092 PGL131091:PGO131092 PQH131091:PQK131092 QAD131091:QAG131092 QJZ131091:QKC131092 QTV131091:QTY131092 RDR131091:RDU131092 RNN131091:RNQ131092 RXJ131091:RXM131092 SHF131091:SHI131092 SRB131091:SRE131092 TAX131091:TBA131092 TKT131091:TKW131092 TUP131091:TUS131092 UEL131091:UEO131092 UOH131091:UOK131092 UYD131091:UYG131092 VHZ131091:VIC131092 VRV131091:VRY131092 WBR131091:WBU131092 WLN131091:WLQ131092 WVJ131091:WVM131092 C196627:F196628 IX196627:JA196628 ST196627:SW196628 ACP196627:ACS196628 AML196627:AMO196628 AWH196627:AWK196628 BGD196627:BGG196628 BPZ196627:BQC196628 BZV196627:BZY196628 CJR196627:CJU196628 CTN196627:CTQ196628 DDJ196627:DDM196628 DNF196627:DNI196628 DXB196627:DXE196628 EGX196627:EHA196628 EQT196627:EQW196628 FAP196627:FAS196628 FKL196627:FKO196628 FUH196627:FUK196628 GED196627:GEG196628 GNZ196627:GOC196628 GXV196627:GXY196628 HHR196627:HHU196628 HRN196627:HRQ196628 IBJ196627:IBM196628 ILF196627:ILI196628 IVB196627:IVE196628 JEX196627:JFA196628 JOT196627:JOW196628 JYP196627:JYS196628 KIL196627:KIO196628 KSH196627:KSK196628 LCD196627:LCG196628 LLZ196627:LMC196628 LVV196627:LVY196628 MFR196627:MFU196628 MPN196627:MPQ196628 MZJ196627:MZM196628 NJF196627:NJI196628 NTB196627:NTE196628 OCX196627:ODA196628 OMT196627:OMW196628 OWP196627:OWS196628 PGL196627:PGO196628 PQH196627:PQK196628 QAD196627:QAG196628 QJZ196627:QKC196628 QTV196627:QTY196628 RDR196627:RDU196628 RNN196627:RNQ196628 RXJ196627:RXM196628 SHF196627:SHI196628 SRB196627:SRE196628 TAX196627:TBA196628 TKT196627:TKW196628 TUP196627:TUS196628 UEL196627:UEO196628 UOH196627:UOK196628 UYD196627:UYG196628 VHZ196627:VIC196628 VRV196627:VRY196628 WBR196627:WBU196628 WLN196627:WLQ196628 WVJ196627:WVM196628 C262163:F262164 IX262163:JA262164 ST262163:SW262164 ACP262163:ACS262164 AML262163:AMO262164 AWH262163:AWK262164 BGD262163:BGG262164 BPZ262163:BQC262164 BZV262163:BZY262164 CJR262163:CJU262164 CTN262163:CTQ262164 DDJ262163:DDM262164 DNF262163:DNI262164 DXB262163:DXE262164 EGX262163:EHA262164 EQT262163:EQW262164 FAP262163:FAS262164 FKL262163:FKO262164 FUH262163:FUK262164 GED262163:GEG262164 GNZ262163:GOC262164 GXV262163:GXY262164 HHR262163:HHU262164 HRN262163:HRQ262164 IBJ262163:IBM262164 ILF262163:ILI262164 IVB262163:IVE262164 JEX262163:JFA262164 JOT262163:JOW262164 JYP262163:JYS262164 KIL262163:KIO262164 KSH262163:KSK262164 LCD262163:LCG262164 LLZ262163:LMC262164 LVV262163:LVY262164 MFR262163:MFU262164 MPN262163:MPQ262164 MZJ262163:MZM262164 NJF262163:NJI262164 NTB262163:NTE262164 OCX262163:ODA262164 OMT262163:OMW262164 OWP262163:OWS262164 PGL262163:PGO262164 PQH262163:PQK262164 QAD262163:QAG262164 QJZ262163:QKC262164 QTV262163:QTY262164 RDR262163:RDU262164 RNN262163:RNQ262164 RXJ262163:RXM262164 SHF262163:SHI262164 SRB262163:SRE262164 TAX262163:TBA262164 TKT262163:TKW262164 TUP262163:TUS262164 UEL262163:UEO262164 UOH262163:UOK262164 UYD262163:UYG262164 VHZ262163:VIC262164 VRV262163:VRY262164 WBR262163:WBU262164 WLN262163:WLQ262164 WVJ262163:WVM262164 C327699:F327700 IX327699:JA327700 ST327699:SW327700 ACP327699:ACS327700 AML327699:AMO327700 AWH327699:AWK327700 BGD327699:BGG327700 BPZ327699:BQC327700 BZV327699:BZY327700 CJR327699:CJU327700 CTN327699:CTQ327700 DDJ327699:DDM327700 DNF327699:DNI327700 DXB327699:DXE327700 EGX327699:EHA327700 EQT327699:EQW327700 FAP327699:FAS327700 FKL327699:FKO327700 FUH327699:FUK327700 GED327699:GEG327700 GNZ327699:GOC327700 GXV327699:GXY327700 HHR327699:HHU327700 HRN327699:HRQ327700 IBJ327699:IBM327700 ILF327699:ILI327700 IVB327699:IVE327700 JEX327699:JFA327700 JOT327699:JOW327700 JYP327699:JYS327700 KIL327699:KIO327700 KSH327699:KSK327700 LCD327699:LCG327700 LLZ327699:LMC327700 LVV327699:LVY327700 MFR327699:MFU327700 MPN327699:MPQ327700 MZJ327699:MZM327700 NJF327699:NJI327700 NTB327699:NTE327700 OCX327699:ODA327700 OMT327699:OMW327700 OWP327699:OWS327700 PGL327699:PGO327700 PQH327699:PQK327700 QAD327699:QAG327700 QJZ327699:QKC327700 QTV327699:QTY327700 RDR327699:RDU327700 RNN327699:RNQ327700 RXJ327699:RXM327700 SHF327699:SHI327700 SRB327699:SRE327700 TAX327699:TBA327700 TKT327699:TKW327700 TUP327699:TUS327700 UEL327699:UEO327700 UOH327699:UOK327700 UYD327699:UYG327700 VHZ327699:VIC327700 VRV327699:VRY327700 WBR327699:WBU327700 WLN327699:WLQ327700 WVJ327699:WVM327700 C393235:F393236 IX393235:JA393236 ST393235:SW393236 ACP393235:ACS393236 AML393235:AMO393236 AWH393235:AWK393236 BGD393235:BGG393236 BPZ393235:BQC393236 BZV393235:BZY393236 CJR393235:CJU393236 CTN393235:CTQ393236 DDJ393235:DDM393236 DNF393235:DNI393236 DXB393235:DXE393236 EGX393235:EHA393236 EQT393235:EQW393236 FAP393235:FAS393236 FKL393235:FKO393236 FUH393235:FUK393236 GED393235:GEG393236 GNZ393235:GOC393236 GXV393235:GXY393236 HHR393235:HHU393236 HRN393235:HRQ393236 IBJ393235:IBM393236 ILF393235:ILI393236 IVB393235:IVE393236 JEX393235:JFA393236 JOT393235:JOW393236 JYP393235:JYS393236 KIL393235:KIO393236 KSH393235:KSK393236 LCD393235:LCG393236 LLZ393235:LMC393236 LVV393235:LVY393236 MFR393235:MFU393236 MPN393235:MPQ393236 MZJ393235:MZM393236 NJF393235:NJI393236 NTB393235:NTE393236 OCX393235:ODA393236 OMT393235:OMW393236 OWP393235:OWS393236 PGL393235:PGO393236 PQH393235:PQK393236 QAD393235:QAG393236 QJZ393235:QKC393236 QTV393235:QTY393236 RDR393235:RDU393236 RNN393235:RNQ393236 RXJ393235:RXM393236 SHF393235:SHI393236 SRB393235:SRE393236 TAX393235:TBA393236 TKT393235:TKW393236 TUP393235:TUS393236 UEL393235:UEO393236 UOH393235:UOK393236 UYD393235:UYG393236 VHZ393235:VIC393236 VRV393235:VRY393236 WBR393235:WBU393236 WLN393235:WLQ393236 WVJ393235:WVM393236 C458771:F458772 IX458771:JA458772 ST458771:SW458772 ACP458771:ACS458772 AML458771:AMO458772 AWH458771:AWK458772 BGD458771:BGG458772 BPZ458771:BQC458772 BZV458771:BZY458772 CJR458771:CJU458772 CTN458771:CTQ458772 DDJ458771:DDM458772 DNF458771:DNI458772 DXB458771:DXE458772 EGX458771:EHA458772 EQT458771:EQW458772 FAP458771:FAS458772 FKL458771:FKO458772 FUH458771:FUK458772 GED458771:GEG458772 GNZ458771:GOC458772 GXV458771:GXY458772 HHR458771:HHU458772 HRN458771:HRQ458772 IBJ458771:IBM458772 ILF458771:ILI458772 IVB458771:IVE458772 JEX458771:JFA458772 JOT458771:JOW458772 JYP458771:JYS458772 KIL458771:KIO458772 KSH458771:KSK458772 LCD458771:LCG458772 LLZ458771:LMC458772 LVV458771:LVY458772 MFR458771:MFU458772 MPN458771:MPQ458772 MZJ458771:MZM458772 NJF458771:NJI458772 NTB458771:NTE458772 OCX458771:ODA458772 OMT458771:OMW458772 OWP458771:OWS458772 PGL458771:PGO458772 PQH458771:PQK458772 QAD458771:QAG458772 QJZ458771:QKC458772 QTV458771:QTY458772 RDR458771:RDU458772 RNN458771:RNQ458772 RXJ458771:RXM458772 SHF458771:SHI458772 SRB458771:SRE458772 TAX458771:TBA458772 TKT458771:TKW458772 TUP458771:TUS458772 UEL458771:UEO458772 UOH458771:UOK458772 UYD458771:UYG458772 VHZ458771:VIC458772 VRV458771:VRY458772 WBR458771:WBU458772 WLN458771:WLQ458772 WVJ458771:WVM458772 C524307:F524308 IX524307:JA524308 ST524307:SW524308 ACP524307:ACS524308 AML524307:AMO524308 AWH524307:AWK524308 BGD524307:BGG524308 BPZ524307:BQC524308 BZV524307:BZY524308 CJR524307:CJU524308 CTN524307:CTQ524308 DDJ524307:DDM524308 DNF524307:DNI524308 DXB524307:DXE524308 EGX524307:EHA524308 EQT524307:EQW524308 FAP524307:FAS524308 FKL524307:FKO524308 FUH524307:FUK524308 GED524307:GEG524308 GNZ524307:GOC524308 GXV524307:GXY524308 HHR524307:HHU524308 HRN524307:HRQ524308 IBJ524307:IBM524308 ILF524307:ILI524308 IVB524307:IVE524308 JEX524307:JFA524308 JOT524307:JOW524308 JYP524307:JYS524308 KIL524307:KIO524308 KSH524307:KSK524308 LCD524307:LCG524308 LLZ524307:LMC524308 LVV524307:LVY524308 MFR524307:MFU524308 MPN524307:MPQ524308 MZJ524307:MZM524308 NJF524307:NJI524308 NTB524307:NTE524308 OCX524307:ODA524308 OMT524307:OMW524308 OWP524307:OWS524308 PGL524307:PGO524308 PQH524307:PQK524308 QAD524307:QAG524308 QJZ524307:QKC524308 QTV524307:QTY524308 RDR524307:RDU524308 RNN524307:RNQ524308 RXJ524307:RXM524308 SHF524307:SHI524308 SRB524307:SRE524308 TAX524307:TBA524308 TKT524307:TKW524308 TUP524307:TUS524308 UEL524307:UEO524308 UOH524307:UOK524308 UYD524307:UYG524308 VHZ524307:VIC524308 VRV524307:VRY524308 WBR524307:WBU524308 WLN524307:WLQ524308 WVJ524307:WVM524308 C589843:F589844 IX589843:JA589844 ST589843:SW589844 ACP589843:ACS589844 AML589843:AMO589844 AWH589843:AWK589844 BGD589843:BGG589844 BPZ589843:BQC589844 BZV589843:BZY589844 CJR589843:CJU589844 CTN589843:CTQ589844 DDJ589843:DDM589844 DNF589843:DNI589844 DXB589843:DXE589844 EGX589843:EHA589844 EQT589843:EQW589844 FAP589843:FAS589844 FKL589843:FKO589844 FUH589843:FUK589844 GED589843:GEG589844 GNZ589843:GOC589844 GXV589843:GXY589844 HHR589843:HHU589844 HRN589843:HRQ589844 IBJ589843:IBM589844 ILF589843:ILI589844 IVB589843:IVE589844 JEX589843:JFA589844 JOT589843:JOW589844 JYP589843:JYS589844 KIL589843:KIO589844 KSH589843:KSK589844 LCD589843:LCG589844 LLZ589843:LMC589844 LVV589843:LVY589844 MFR589843:MFU589844 MPN589843:MPQ589844 MZJ589843:MZM589844 NJF589843:NJI589844 NTB589843:NTE589844 OCX589843:ODA589844 OMT589843:OMW589844 OWP589843:OWS589844 PGL589843:PGO589844 PQH589843:PQK589844 QAD589843:QAG589844 QJZ589843:QKC589844 QTV589843:QTY589844 RDR589843:RDU589844 RNN589843:RNQ589844 RXJ589843:RXM589844 SHF589843:SHI589844 SRB589843:SRE589844 TAX589843:TBA589844 TKT589843:TKW589844 TUP589843:TUS589844 UEL589843:UEO589844 UOH589843:UOK589844 UYD589843:UYG589844 VHZ589843:VIC589844 VRV589843:VRY589844 WBR589843:WBU589844 WLN589843:WLQ589844 WVJ589843:WVM589844 C655379:F655380 IX655379:JA655380 ST655379:SW655380 ACP655379:ACS655380 AML655379:AMO655380 AWH655379:AWK655380 BGD655379:BGG655380 BPZ655379:BQC655380 BZV655379:BZY655380 CJR655379:CJU655380 CTN655379:CTQ655380 DDJ655379:DDM655380 DNF655379:DNI655380 DXB655379:DXE655380 EGX655379:EHA655380 EQT655379:EQW655380 FAP655379:FAS655380 FKL655379:FKO655380 FUH655379:FUK655380 GED655379:GEG655380 GNZ655379:GOC655380 GXV655379:GXY655380 HHR655379:HHU655380 HRN655379:HRQ655380 IBJ655379:IBM655380 ILF655379:ILI655380 IVB655379:IVE655380 JEX655379:JFA655380 JOT655379:JOW655380 JYP655379:JYS655380 KIL655379:KIO655380 KSH655379:KSK655380 LCD655379:LCG655380 LLZ655379:LMC655380 LVV655379:LVY655380 MFR655379:MFU655380 MPN655379:MPQ655380 MZJ655379:MZM655380 NJF655379:NJI655380 NTB655379:NTE655380 OCX655379:ODA655380 OMT655379:OMW655380 OWP655379:OWS655380 PGL655379:PGO655380 PQH655379:PQK655380 QAD655379:QAG655380 QJZ655379:QKC655380 QTV655379:QTY655380 RDR655379:RDU655380 RNN655379:RNQ655380 RXJ655379:RXM655380 SHF655379:SHI655380 SRB655379:SRE655380 TAX655379:TBA655380 TKT655379:TKW655380 TUP655379:TUS655380 UEL655379:UEO655380 UOH655379:UOK655380 UYD655379:UYG655380 VHZ655379:VIC655380 VRV655379:VRY655380 WBR655379:WBU655380 WLN655379:WLQ655380 WVJ655379:WVM655380 C720915:F720916 IX720915:JA720916 ST720915:SW720916 ACP720915:ACS720916 AML720915:AMO720916 AWH720915:AWK720916 BGD720915:BGG720916 BPZ720915:BQC720916 BZV720915:BZY720916 CJR720915:CJU720916 CTN720915:CTQ720916 DDJ720915:DDM720916 DNF720915:DNI720916 DXB720915:DXE720916 EGX720915:EHA720916 EQT720915:EQW720916 FAP720915:FAS720916 FKL720915:FKO720916 FUH720915:FUK720916 GED720915:GEG720916 GNZ720915:GOC720916 GXV720915:GXY720916 HHR720915:HHU720916 HRN720915:HRQ720916 IBJ720915:IBM720916 ILF720915:ILI720916 IVB720915:IVE720916 JEX720915:JFA720916 JOT720915:JOW720916 JYP720915:JYS720916 KIL720915:KIO720916 KSH720915:KSK720916 LCD720915:LCG720916 LLZ720915:LMC720916 LVV720915:LVY720916 MFR720915:MFU720916 MPN720915:MPQ720916 MZJ720915:MZM720916 NJF720915:NJI720916 NTB720915:NTE720916 OCX720915:ODA720916 OMT720915:OMW720916 OWP720915:OWS720916 PGL720915:PGO720916 PQH720915:PQK720916 QAD720915:QAG720916 QJZ720915:QKC720916 QTV720915:QTY720916 RDR720915:RDU720916 RNN720915:RNQ720916 RXJ720915:RXM720916 SHF720915:SHI720916 SRB720915:SRE720916 TAX720915:TBA720916 TKT720915:TKW720916 TUP720915:TUS720916 UEL720915:UEO720916 UOH720915:UOK720916 UYD720915:UYG720916 VHZ720915:VIC720916 VRV720915:VRY720916 WBR720915:WBU720916 WLN720915:WLQ720916 WVJ720915:WVM720916 C786451:F786452 IX786451:JA786452 ST786451:SW786452 ACP786451:ACS786452 AML786451:AMO786452 AWH786451:AWK786452 BGD786451:BGG786452 BPZ786451:BQC786452 BZV786451:BZY786452 CJR786451:CJU786452 CTN786451:CTQ786452 DDJ786451:DDM786452 DNF786451:DNI786452 DXB786451:DXE786452 EGX786451:EHA786452 EQT786451:EQW786452 FAP786451:FAS786452 FKL786451:FKO786452 FUH786451:FUK786452 GED786451:GEG786452 GNZ786451:GOC786452 GXV786451:GXY786452 HHR786451:HHU786452 HRN786451:HRQ786452 IBJ786451:IBM786452 ILF786451:ILI786452 IVB786451:IVE786452 JEX786451:JFA786452 JOT786451:JOW786452 JYP786451:JYS786452 KIL786451:KIO786452 KSH786451:KSK786452 LCD786451:LCG786452 LLZ786451:LMC786452 LVV786451:LVY786452 MFR786451:MFU786452 MPN786451:MPQ786452 MZJ786451:MZM786452 NJF786451:NJI786452 NTB786451:NTE786452 OCX786451:ODA786452 OMT786451:OMW786452 OWP786451:OWS786452 PGL786451:PGO786452 PQH786451:PQK786452 QAD786451:QAG786452 QJZ786451:QKC786452 QTV786451:QTY786452 RDR786451:RDU786452 RNN786451:RNQ786452 RXJ786451:RXM786452 SHF786451:SHI786452 SRB786451:SRE786452 TAX786451:TBA786452 TKT786451:TKW786452 TUP786451:TUS786452 UEL786451:UEO786452 UOH786451:UOK786452 UYD786451:UYG786452 VHZ786451:VIC786452 VRV786451:VRY786452 WBR786451:WBU786452 WLN786451:WLQ786452 WVJ786451:WVM786452 C851987:F851988 IX851987:JA851988 ST851987:SW851988 ACP851987:ACS851988 AML851987:AMO851988 AWH851987:AWK851988 BGD851987:BGG851988 BPZ851987:BQC851988 BZV851987:BZY851988 CJR851987:CJU851988 CTN851987:CTQ851988 DDJ851987:DDM851988 DNF851987:DNI851988 DXB851987:DXE851988 EGX851987:EHA851988 EQT851987:EQW851988 FAP851987:FAS851988 FKL851987:FKO851988 FUH851987:FUK851988 GED851987:GEG851988 GNZ851987:GOC851988 GXV851987:GXY851988 HHR851987:HHU851988 HRN851987:HRQ851988 IBJ851987:IBM851988 ILF851987:ILI851988 IVB851987:IVE851988 JEX851987:JFA851988 JOT851987:JOW851988 JYP851987:JYS851988 KIL851987:KIO851988 KSH851987:KSK851988 LCD851987:LCG851988 LLZ851987:LMC851988 LVV851987:LVY851988 MFR851987:MFU851988 MPN851987:MPQ851988 MZJ851987:MZM851988 NJF851987:NJI851988 NTB851987:NTE851988 OCX851987:ODA851988 OMT851987:OMW851988 OWP851987:OWS851988 PGL851987:PGO851988 PQH851987:PQK851988 QAD851987:QAG851988 QJZ851987:QKC851988 QTV851987:QTY851988 RDR851987:RDU851988 RNN851987:RNQ851988 RXJ851987:RXM851988 SHF851987:SHI851988 SRB851987:SRE851988 TAX851987:TBA851988 TKT851987:TKW851988 TUP851987:TUS851988 UEL851987:UEO851988 UOH851987:UOK851988 UYD851987:UYG851988 VHZ851987:VIC851988 VRV851987:VRY851988 WBR851987:WBU851988 WLN851987:WLQ851988 WVJ851987:WVM851988 C917523:F917524 IX917523:JA917524 ST917523:SW917524 ACP917523:ACS917524 AML917523:AMO917524 AWH917523:AWK917524 BGD917523:BGG917524 BPZ917523:BQC917524 BZV917523:BZY917524 CJR917523:CJU917524 CTN917523:CTQ917524 DDJ917523:DDM917524 DNF917523:DNI917524 DXB917523:DXE917524 EGX917523:EHA917524 EQT917523:EQW917524 FAP917523:FAS917524 FKL917523:FKO917524 FUH917523:FUK917524 GED917523:GEG917524 GNZ917523:GOC917524 GXV917523:GXY917524 HHR917523:HHU917524 HRN917523:HRQ917524 IBJ917523:IBM917524 ILF917523:ILI917524 IVB917523:IVE917524 JEX917523:JFA917524 JOT917523:JOW917524 JYP917523:JYS917524 KIL917523:KIO917524 KSH917523:KSK917524 LCD917523:LCG917524 LLZ917523:LMC917524 LVV917523:LVY917524 MFR917523:MFU917524 MPN917523:MPQ917524 MZJ917523:MZM917524 NJF917523:NJI917524 NTB917523:NTE917524 OCX917523:ODA917524 OMT917523:OMW917524 OWP917523:OWS917524 PGL917523:PGO917524 PQH917523:PQK917524 QAD917523:QAG917524 QJZ917523:QKC917524 QTV917523:QTY917524 RDR917523:RDU917524 RNN917523:RNQ917524 RXJ917523:RXM917524 SHF917523:SHI917524 SRB917523:SRE917524 TAX917523:TBA917524 TKT917523:TKW917524 TUP917523:TUS917524 UEL917523:UEO917524 UOH917523:UOK917524 UYD917523:UYG917524 VHZ917523:VIC917524 VRV917523:VRY917524 WBR917523:WBU917524 WLN917523:WLQ917524 WVJ917523:WVM917524 C983059:F983060 IX983059:JA983060 ST983059:SW983060 ACP983059:ACS983060 AML983059:AMO983060 AWH983059:AWK983060 BGD983059:BGG983060 BPZ983059:BQC983060 BZV983059:BZY983060 CJR983059:CJU983060 CTN983059:CTQ983060 DDJ983059:DDM983060 DNF983059:DNI983060 DXB983059:DXE983060 EGX983059:EHA983060 EQT983059:EQW983060 FAP983059:FAS983060 FKL983059:FKO983060 FUH983059:FUK983060 GED983059:GEG983060 GNZ983059:GOC983060 GXV983059:GXY983060 HHR983059:HHU983060 HRN983059:HRQ983060 IBJ983059:IBM983060 ILF983059:ILI983060 IVB983059:IVE983060 JEX983059:JFA983060 JOT983059:JOW983060 JYP983059:JYS983060 KIL983059:KIO983060 KSH983059:KSK983060 LCD983059:LCG983060 LLZ983059:LMC983060 LVV983059:LVY983060 MFR983059:MFU983060 MPN983059:MPQ983060 MZJ983059:MZM983060 NJF983059:NJI983060 NTB983059:NTE983060 OCX983059:ODA983060 OMT983059:OMW983060 OWP983059:OWS983060 PGL983059:PGO983060 PQH983059:PQK983060 QAD983059:QAG983060 QJZ983059:QKC983060 QTV983059:QTY983060 RDR983059:RDU983060 RNN983059:RNQ983060 RXJ983059:RXM983060 SHF983059:SHI983060 SRB983059:SRE983060 TAX983059:TBA983060 TKT983059:TKW983060 TUP983059:TUS983060 UEL983059:UEO983060 UOH983059:UOK983060 UYD983059:UYG983060 VHZ983059:VIC983060 VRV983059:VRY983060 WBR983059:WBU983060 WLN983059:WLQ983060 WVJ983059:WVM983060 IX14:JA15 ST18:SW19 ACP18:ACS19 AML18:AMO19 AWH18:AWK19 BGD18:BGG19 BPZ18:BQC19 BZV18:BZY19 CJR18:CJU19 CTN18:CTQ19 DDJ18:DDM19 DNF18:DNI19 DXB18:DXE19 EGX18:EHA19 EQT18:EQW19 FAP18:FAS19 FKL18:FKO19 FUH18:FUK19 GED18:GEG19 GNZ18:GOC19 GXV18:GXY19 HHR18:HHU19 HRN18:HRQ19 IBJ18:IBM19 ILF18:ILI19 IVB18:IVE19 JEX18:JFA19 JOT18:JOW19 JYP18:JYS19 KIL18:KIO19 KSH18:KSK19 LCD18:LCG19 LLZ18:LMC19 LVV18:LVY19 MFR18:MFU19 MPN18:MPQ19 MZJ18:MZM19 NJF18:NJI19 NTB18:NTE19 OCX18:ODA19 OMT18:OMW19 OWP18:OWS19 PGL18:PGO19 PQH18:PQK19 QAD18:QAG19 QJZ18:QKC19 QTV18:QTY19 RDR18:RDU19 RNN18:RNQ19 RXJ18:RXM19 SHF18:SHI19 SRB18:SRE19 TAX18:TBA19 TKT18:TKW19 TUP18:TUS19 UEL18:UEO19 UOH18:UOK19 UYD18:UYG19 VHZ18:VIC19 VRV18:VRY19 WBR18:WBU19 WLN18:WLQ19 WVJ18:WVM19 C65558:F65559 IX65558:JA65559 ST65558:SW65559 ACP65558:ACS65559 AML65558:AMO65559 AWH65558:AWK65559 BGD65558:BGG65559 BPZ65558:BQC65559 BZV65558:BZY65559 CJR65558:CJU65559 CTN65558:CTQ65559 DDJ65558:DDM65559 DNF65558:DNI65559 DXB65558:DXE65559 EGX65558:EHA65559 EQT65558:EQW65559 FAP65558:FAS65559 FKL65558:FKO65559 FUH65558:FUK65559 GED65558:GEG65559 GNZ65558:GOC65559 GXV65558:GXY65559 HHR65558:HHU65559 HRN65558:HRQ65559 IBJ65558:IBM65559 ILF65558:ILI65559 IVB65558:IVE65559 JEX65558:JFA65559 JOT65558:JOW65559 JYP65558:JYS65559 KIL65558:KIO65559 KSH65558:KSK65559 LCD65558:LCG65559 LLZ65558:LMC65559 LVV65558:LVY65559 MFR65558:MFU65559 MPN65558:MPQ65559 MZJ65558:MZM65559 NJF65558:NJI65559 NTB65558:NTE65559 OCX65558:ODA65559 OMT65558:OMW65559 OWP65558:OWS65559 PGL65558:PGO65559 PQH65558:PQK65559 QAD65558:QAG65559 QJZ65558:QKC65559 QTV65558:QTY65559 RDR65558:RDU65559 RNN65558:RNQ65559 RXJ65558:RXM65559 SHF65558:SHI65559 SRB65558:SRE65559 TAX65558:TBA65559 TKT65558:TKW65559 TUP65558:TUS65559 UEL65558:UEO65559 UOH65558:UOK65559 UYD65558:UYG65559 VHZ65558:VIC65559 VRV65558:VRY65559 WBR65558:WBU65559 WLN65558:WLQ65559 WVJ65558:WVM65559 C131094:F131095 IX131094:JA131095 ST131094:SW131095 ACP131094:ACS131095 AML131094:AMO131095 AWH131094:AWK131095 BGD131094:BGG131095 BPZ131094:BQC131095 BZV131094:BZY131095 CJR131094:CJU131095 CTN131094:CTQ131095 DDJ131094:DDM131095 DNF131094:DNI131095 DXB131094:DXE131095 EGX131094:EHA131095 EQT131094:EQW131095 FAP131094:FAS131095 FKL131094:FKO131095 FUH131094:FUK131095 GED131094:GEG131095 GNZ131094:GOC131095 GXV131094:GXY131095 HHR131094:HHU131095 HRN131094:HRQ131095 IBJ131094:IBM131095 ILF131094:ILI131095 IVB131094:IVE131095 JEX131094:JFA131095 JOT131094:JOW131095 JYP131094:JYS131095 KIL131094:KIO131095 KSH131094:KSK131095 LCD131094:LCG131095 LLZ131094:LMC131095 LVV131094:LVY131095 MFR131094:MFU131095 MPN131094:MPQ131095 MZJ131094:MZM131095 NJF131094:NJI131095 NTB131094:NTE131095 OCX131094:ODA131095 OMT131094:OMW131095 OWP131094:OWS131095 PGL131094:PGO131095 PQH131094:PQK131095 QAD131094:QAG131095 QJZ131094:QKC131095 QTV131094:QTY131095 RDR131094:RDU131095 RNN131094:RNQ131095 RXJ131094:RXM131095 SHF131094:SHI131095 SRB131094:SRE131095 TAX131094:TBA131095 TKT131094:TKW131095 TUP131094:TUS131095 UEL131094:UEO131095 UOH131094:UOK131095 UYD131094:UYG131095 VHZ131094:VIC131095 VRV131094:VRY131095 WBR131094:WBU131095 WLN131094:WLQ131095 WVJ131094:WVM131095 C196630:F196631 IX196630:JA196631 ST196630:SW196631 ACP196630:ACS196631 AML196630:AMO196631 AWH196630:AWK196631 BGD196630:BGG196631 BPZ196630:BQC196631 BZV196630:BZY196631 CJR196630:CJU196631 CTN196630:CTQ196631 DDJ196630:DDM196631 DNF196630:DNI196631 DXB196630:DXE196631 EGX196630:EHA196631 EQT196630:EQW196631 FAP196630:FAS196631 FKL196630:FKO196631 FUH196630:FUK196631 GED196630:GEG196631 GNZ196630:GOC196631 GXV196630:GXY196631 HHR196630:HHU196631 HRN196630:HRQ196631 IBJ196630:IBM196631 ILF196630:ILI196631 IVB196630:IVE196631 JEX196630:JFA196631 JOT196630:JOW196631 JYP196630:JYS196631 KIL196630:KIO196631 KSH196630:KSK196631 LCD196630:LCG196631 LLZ196630:LMC196631 LVV196630:LVY196631 MFR196630:MFU196631 MPN196630:MPQ196631 MZJ196630:MZM196631 NJF196630:NJI196631 NTB196630:NTE196631 OCX196630:ODA196631 OMT196630:OMW196631 OWP196630:OWS196631 PGL196630:PGO196631 PQH196630:PQK196631 QAD196630:QAG196631 QJZ196630:QKC196631 QTV196630:QTY196631 RDR196630:RDU196631 RNN196630:RNQ196631 RXJ196630:RXM196631 SHF196630:SHI196631 SRB196630:SRE196631 TAX196630:TBA196631 TKT196630:TKW196631 TUP196630:TUS196631 UEL196630:UEO196631 UOH196630:UOK196631 UYD196630:UYG196631 VHZ196630:VIC196631 VRV196630:VRY196631 WBR196630:WBU196631 WLN196630:WLQ196631 WVJ196630:WVM196631 C262166:F262167 IX262166:JA262167 ST262166:SW262167 ACP262166:ACS262167 AML262166:AMO262167 AWH262166:AWK262167 BGD262166:BGG262167 BPZ262166:BQC262167 BZV262166:BZY262167 CJR262166:CJU262167 CTN262166:CTQ262167 DDJ262166:DDM262167 DNF262166:DNI262167 DXB262166:DXE262167 EGX262166:EHA262167 EQT262166:EQW262167 FAP262166:FAS262167 FKL262166:FKO262167 FUH262166:FUK262167 GED262166:GEG262167 GNZ262166:GOC262167 GXV262166:GXY262167 HHR262166:HHU262167 HRN262166:HRQ262167 IBJ262166:IBM262167 ILF262166:ILI262167 IVB262166:IVE262167 JEX262166:JFA262167 JOT262166:JOW262167 JYP262166:JYS262167 KIL262166:KIO262167 KSH262166:KSK262167 LCD262166:LCG262167 LLZ262166:LMC262167 LVV262166:LVY262167 MFR262166:MFU262167 MPN262166:MPQ262167 MZJ262166:MZM262167 NJF262166:NJI262167 NTB262166:NTE262167 OCX262166:ODA262167 OMT262166:OMW262167 OWP262166:OWS262167 PGL262166:PGO262167 PQH262166:PQK262167 QAD262166:QAG262167 QJZ262166:QKC262167 QTV262166:QTY262167 RDR262166:RDU262167 RNN262166:RNQ262167 RXJ262166:RXM262167 SHF262166:SHI262167 SRB262166:SRE262167 TAX262166:TBA262167 TKT262166:TKW262167 TUP262166:TUS262167 UEL262166:UEO262167 UOH262166:UOK262167 UYD262166:UYG262167 VHZ262166:VIC262167 VRV262166:VRY262167 WBR262166:WBU262167 WLN262166:WLQ262167 WVJ262166:WVM262167 C327702:F327703 IX327702:JA327703 ST327702:SW327703 ACP327702:ACS327703 AML327702:AMO327703 AWH327702:AWK327703 BGD327702:BGG327703 BPZ327702:BQC327703 BZV327702:BZY327703 CJR327702:CJU327703 CTN327702:CTQ327703 DDJ327702:DDM327703 DNF327702:DNI327703 DXB327702:DXE327703 EGX327702:EHA327703 EQT327702:EQW327703 FAP327702:FAS327703 FKL327702:FKO327703 FUH327702:FUK327703 GED327702:GEG327703 GNZ327702:GOC327703 GXV327702:GXY327703 HHR327702:HHU327703 HRN327702:HRQ327703 IBJ327702:IBM327703 ILF327702:ILI327703 IVB327702:IVE327703 JEX327702:JFA327703 JOT327702:JOW327703 JYP327702:JYS327703 KIL327702:KIO327703 KSH327702:KSK327703 LCD327702:LCG327703 LLZ327702:LMC327703 LVV327702:LVY327703 MFR327702:MFU327703 MPN327702:MPQ327703 MZJ327702:MZM327703 NJF327702:NJI327703 NTB327702:NTE327703 OCX327702:ODA327703 OMT327702:OMW327703 OWP327702:OWS327703 PGL327702:PGO327703 PQH327702:PQK327703 QAD327702:QAG327703 QJZ327702:QKC327703 QTV327702:QTY327703 RDR327702:RDU327703 RNN327702:RNQ327703 RXJ327702:RXM327703 SHF327702:SHI327703 SRB327702:SRE327703 TAX327702:TBA327703 TKT327702:TKW327703 TUP327702:TUS327703 UEL327702:UEO327703 UOH327702:UOK327703 UYD327702:UYG327703 VHZ327702:VIC327703 VRV327702:VRY327703 WBR327702:WBU327703 WLN327702:WLQ327703 WVJ327702:WVM327703 C393238:F393239 IX393238:JA393239 ST393238:SW393239 ACP393238:ACS393239 AML393238:AMO393239 AWH393238:AWK393239 BGD393238:BGG393239 BPZ393238:BQC393239 BZV393238:BZY393239 CJR393238:CJU393239 CTN393238:CTQ393239 DDJ393238:DDM393239 DNF393238:DNI393239 DXB393238:DXE393239 EGX393238:EHA393239 EQT393238:EQW393239 FAP393238:FAS393239 FKL393238:FKO393239 FUH393238:FUK393239 GED393238:GEG393239 GNZ393238:GOC393239 GXV393238:GXY393239 HHR393238:HHU393239 HRN393238:HRQ393239 IBJ393238:IBM393239 ILF393238:ILI393239 IVB393238:IVE393239 JEX393238:JFA393239 JOT393238:JOW393239 JYP393238:JYS393239 KIL393238:KIO393239 KSH393238:KSK393239 LCD393238:LCG393239 LLZ393238:LMC393239 LVV393238:LVY393239 MFR393238:MFU393239 MPN393238:MPQ393239 MZJ393238:MZM393239 NJF393238:NJI393239 NTB393238:NTE393239 OCX393238:ODA393239 OMT393238:OMW393239 OWP393238:OWS393239 PGL393238:PGO393239 PQH393238:PQK393239 QAD393238:QAG393239 QJZ393238:QKC393239 QTV393238:QTY393239 RDR393238:RDU393239 RNN393238:RNQ393239 RXJ393238:RXM393239 SHF393238:SHI393239 SRB393238:SRE393239 TAX393238:TBA393239 TKT393238:TKW393239 TUP393238:TUS393239 UEL393238:UEO393239 UOH393238:UOK393239 UYD393238:UYG393239 VHZ393238:VIC393239 VRV393238:VRY393239 WBR393238:WBU393239 WLN393238:WLQ393239 WVJ393238:WVM393239 C458774:F458775 IX458774:JA458775 ST458774:SW458775 ACP458774:ACS458775 AML458774:AMO458775 AWH458774:AWK458775 BGD458774:BGG458775 BPZ458774:BQC458775 BZV458774:BZY458775 CJR458774:CJU458775 CTN458774:CTQ458775 DDJ458774:DDM458775 DNF458774:DNI458775 DXB458774:DXE458775 EGX458774:EHA458775 EQT458774:EQW458775 FAP458774:FAS458775 FKL458774:FKO458775 FUH458774:FUK458775 GED458774:GEG458775 GNZ458774:GOC458775 GXV458774:GXY458775 HHR458774:HHU458775 HRN458774:HRQ458775 IBJ458774:IBM458775 ILF458774:ILI458775 IVB458774:IVE458775 JEX458774:JFA458775 JOT458774:JOW458775 JYP458774:JYS458775 KIL458774:KIO458775 KSH458774:KSK458775 LCD458774:LCG458775 LLZ458774:LMC458775 LVV458774:LVY458775 MFR458774:MFU458775 MPN458774:MPQ458775 MZJ458774:MZM458775 NJF458774:NJI458775 NTB458774:NTE458775 OCX458774:ODA458775 OMT458774:OMW458775 OWP458774:OWS458775 PGL458774:PGO458775 PQH458774:PQK458775 QAD458774:QAG458775 QJZ458774:QKC458775 QTV458774:QTY458775 RDR458774:RDU458775 RNN458774:RNQ458775 RXJ458774:RXM458775 SHF458774:SHI458775 SRB458774:SRE458775 TAX458774:TBA458775 TKT458774:TKW458775 TUP458774:TUS458775 UEL458774:UEO458775 UOH458774:UOK458775 UYD458774:UYG458775 VHZ458774:VIC458775 VRV458774:VRY458775 WBR458774:WBU458775 WLN458774:WLQ458775 WVJ458774:WVM458775 C524310:F524311 IX524310:JA524311 ST524310:SW524311 ACP524310:ACS524311 AML524310:AMO524311 AWH524310:AWK524311 BGD524310:BGG524311 BPZ524310:BQC524311 BZV524310:BZY524311 CJR524310:CJU524311 CTN524310:CTQ524311 DDJ524310:DDM524311 DNF524310:DNI524311 DXB524310:DXE524311 EGX524310:EHA524311 EQT524310:EQW524311 FAP524310:FAS524311 FKL524310:FKO524311 FUH524310:FUK524311 GED524310:GEG524311 GNZ524310:GOC524311 GXV524310:GXY524311 HHR524310:HHU524311 HRN524310:HRQ524311 IBJ524310:IBM524311 ILF524310:ILI524311 IVB524310:IVE524311 JEX524310:JFA524311 JOT524310:JOW524311 JYP524310:JYS524311 KIL524310:KIO524311 KSH524310:KSK524311 LCD524310:LCG524311 LLZ524310:LMC524311 LVV524310:LVY524311 MFR524310:MFU524311 MPN524310:MPQ524311 MZJ524310:MZM524311 NJF524310:NJI524311 NTB524310:NTE524311 OCX524310:ODA524311 OMT524310:OMW524311 OWP524310:OWS524311 PGL524310:PGO524311 PQH524310:PQK524311 QAD524310:QAG524311 QJZ524310:QKC524311 QTV524310:QTY524311 RDR524310:RDU524311 RNN524310:RNQ524311 RXJ524310:RXM524311 SHF524310:SHI524311 SRB524310:SRE524311 TAX524310:TBA524311 TKT524310:TKW524311 TUP524310:TUS524311 UEL524310:UEO524311 UOH524310:UOK524311 UYD524310:UYG524311 VHZ524310:VIC524311 VRV524310:VRY524311 WBR524310:WBU524311 WLN524310:WLQ524311 WVJ524310:WVM524311 C589846:F589847 IX589846:JA589847 ST589846:SW589847 ACP589846:ACS589847 AML589846:AMO589847 AWH589846:AWK589847 BGD589846:BGG589847 BPZ589846:BQC589847 BZV589846:BZY589847 CJR589846:CJU589847 CTN589846:CTQ589847 DDJ589846:DDM589847 DNF589846:DNI589847 DXB589846:DXE589847 EGX589846:EHA589847 EQT589846:EQW589847 FAP589846:FAS589847 FKL589846:FKO589847 FUH589846:FUK589847 GED589846:GEG589847 GNZ589846:GOC589847 GXV589846:GXY589847 HHR589846:HHU589847 HRN589846:HRQ589847 IBJ589846:IBM589847 ILF589846:ILI589847 IVB589846:IVE589847 JEX589846:JFA589847 JOT589846:JOW589847 JYP589846:JYS589847 KIL589846:KIO589847 KSH589846:KSK589847 LCD589846:LCG589847 LLZ589846:LMC589847 LVV589846:LVY589847 MFR589846:MFU589847 MPN589846:MPQ589847 MZJ589846:MZM589847 NJF589846:NJI589847 NTB589846:NTE589847 OCX589846:ODA589847 OMT589846:OMW589847 OWP589846:OWS589847 PGL589846:PGO589847 PQH589846:PQK589847 QAD589846:QAG589847 QJZ589846:QKC589847 QTV589846:QTY589847 RDR589846:RDU589847 RNN589846:RNQ589847 RXJ589846:RXM589847 SHF589846:SHI589847 SRB589846:SRE589847 TAX589846:TBA589847 TKT589846:TKW589847 TUP589846:TUS589847 UEL589846:UEO589847 UOH589846:UOK589847 UYD589846:UYG589847 VHZ589846:VIC589847 VRV589846:VRY589847 WBR589846:WBU589847 WLN589846:WLQ589847 WVJ589846:WVM589847 C655382:F655383 IX655382:JA655383 ST655382:SW655383 ACP655382:ACS655383 AML655382:AMO655383 AWH655382:AWK655383 BGD655382:BGG655383 BPZ655382:BQC655383 BZV655382:BZY655383 CJR655382:CJU655383 CTN655382:CTQ655383 DDJ655382:DDM655383 DNF655382:DNI655383 DXB655382:DXE655383 EGX655382:EHA655383 EQT655382:EQW655383 FAP655382:FAS655383 FKL655382:FKO655383 FUH655382:FUK655383 GED655382:GEG655383 GNZ655382:GOC655383 GXV655382:GXY655383 HHR655382:HHU655383 HRN655382:HRQ655383 IBJ655382:IBM655383 ILF655382:ILI655383 IVB655382:IVE655383 JEX655382:JFA655383 JOT655382:JOW655383 JYP655382:JYS655383 KIL655382:KIO655383 KSH655382:KSK655383 LCD655382:LCG655383 LLZ655382:LMC655383 LVV655382:LVY655383 MFR655382:MFU655383 MPN655382:MPQ655383 MZJ655382:MZM655383 NJF655382:NJI655383 NTB655382:NTE655383 OCX655382:ODA655383 OMT655382:OMW655383 OWP655382:OWS655383 PGL655382:PGO655383 PQH655382:PQK655383 QAD655382:QAG655383 QJZ655382:QKC655383 QTV655382:QTY655383 RDR655382:RDU655383 RNN655382:RNQ655383 RXJ655382:RXM655383 SHF655382:SHI655383 SRB655382:SRE655383 TAX655382:TBA655383 TKT655382:TKW655383 TUP655382:TUS655383 UEL655382:UEO655383 UOH655382:UOK655383 UYD655382:UYG655383 VHZ655382:VIC655383 VRV655382:VRY655383 WBR655382:WBU655383 WLN655382:WLQ655383 WVJ655382:WVM655383 C720918:F720919 IX720918:JA720919 ST720918:SW720919 ACP720918:ACS720919 AML720918:AMO720919 AWH720918:AWK720919 BGD720918:BGG720919 BPZ720918:BQC720919 BZV720918:BZY720919 CJR720918:CJU720919 CTN720918:CTQ720919 DDJ720918:DDM720919 DNF720918:DNI720919 DXB720918:DXE720919 EGX720918:EHA720919 EQT720918:EQW720919 FAP720918:FAS720919 FKL720918:FKO720919 FUH720918:FUK720919 GED720918:GEG720919 GNZ720918:GOC720919 GXV720918:GXY720919 HHR720918:HHU720919 HRN720918:HRQ720919 IBJ720918:IBM720919 ILF720918:ILI720919 IVB720918:IVE720919 JEX720918:JFA720919 JOT720918:JOW720919 JYP720918:JYS720919 KIL720918:KIO720919 KSH720918:KSK720919 LCD720918:LCG720919 LLZ720918:LMC720919 LVV720918:LVY720919 MFR720918:MFU720919 MPN720918:MPQ720919 MZJ720918:MZM720919 NJF720918:NJI720919 NTB720918:NTE720919 OCX720918:ODA720919 OMT720918:OMW720919 OWP720918:OWS720919 PGL720918:PGO720919 PQH720918:PQK720919 QAD720918:QAG720919 QJZ720918:QKC720919 QTV720918:QTY720919 RDR720918:RDU720919 RNN720918:RNQ720919 RXJ720918:RXM720919 SHF720918:SHI720919 SRB720918:SRE720919 TAX720918:TBA720919 TKT720918:TKW720919 TUP720918:TUS720919 UEL720918:UEO720919 UOH720918:UOK720919 UYD720918:UYG720919 VHZ720918:VIC720919 VRV720918:VRY720919 WBR720918:WBU720919 WLN720918:WLQ720919 WVJ720918:WVM720919 C786454:F786455 IX786454:JA786455 ST786454:SW786455 ACP786454:ACS786455 AML786454:AMO786455 AWH786454:AWK786455 BGD786454:BGG786455 BPZ786454:BQC786455 BZV786454:BZY786455 CJR786454:CJU786455 CTN786454:CTQ786455 DDJ786454:DDM786455 DNF786454:DNI786455 DXB786454:DXE786455 EGX786454:EHA786455 EQT786454:EQW786455 FAP786454:FAS786455 FKL786454:FKO786455 FUH786454:FUK786455 GED786454:GEG786455 GNZ786454:GOC786455 GXV786454:GXY786455 HHR786454:HHU786455 HRN786454:HRQ786455 IBJ786454:IBM786455 ILF786454:ILI786455 IVB786454:IVE786455 JEX786454:JFA786455 JOT786454:JOW786455 JYP786454:JYS786455 KIL786454:KIO786455 KSH786454:KSK786455 LCD786454:LCG786455 LLZ786454:LMC786455 LVV786454:LVY786455 MFR786454:MFU786455 MPN786454:MPQ786455 MZJ786454:MZM786455 NJF786454:NJI786455 NTB786454:NTE786455 OCX786454:ODA786455 OMT786454:OMW786455 OWP786454:OWS786455 PGL786454:PGO786455 PQH786454:PQK786455 QAD786454:QAG786455 QJZ786454:QKC786455 QTV786454:QTY786455 RDR786454:RDU786455 RNN786454:RNQ786455 RXJ786454:RXM786455 SHF786454:SHI786455 SRB786454:SRE786455 TAX786454:TBA786455 TKT786454:TKW786455 TUP786454:TUS786455 UEL786454:UEO786455 UOH786454:UOK786455 UYD786454:UYG786455 VHZ786454:VIC786455 VRV786454:VRY786455 WBR786454:WBU786455 WLN786454:WLQ786455 WVJ786454:WVM786455 C851990:F851991 IX851990:JA851991 ST851990:SW851991 ACP851990:ACS851991 AML851990:AMO851991 AWH851990:AWK851991 BGD851990:BGG851991 BPZ851990:BQC851991 BZV851990:BZY851991 CJR851990:CJU851991 CTN851990:CTQ851991 DDJ851990:DDM851991 DNF851990:DNI851991 DXB851990:DXE851991 EGX851990:EHA851991 EQT851990:EQW851991 FAP851990:FAS851991 FKL851990:FKO851991 FUH851990:FUK851991 GED851990:GEG851991 GNZ851990:GOC851991 GXV851990:GXY851991 HHR851990:HHU851991 HRN851990:HRQ851991 IBJ851990:IBM851991 ILF851990:ILI851991 IVB851990:IVE851991 JEX851990:JFA851991 JOT851990:JOW851991 JYP851990:JYS851991 KIL851990:KIO851991 KSH851990:KSK851991 LCD851990:LCG851991 LLZ851990:LMC851991 LVV851990:LVY851991 MFR851990:MFU851991 MPN851990:MPQ851991 MZJ851990:MZM851991 NJF851990:NJI851991 NTB851990:NTE851991 OCX851990:ODA851991 OMT851990:OMW851991 OWP851990:OWS851991 PGL851990:PGO851991 PQH851990:PQK851991 QAD851990:QAG851991 QJZ851990:QKC851991 QTV851990:QTY851991 RDR851990:RDU851991 RNN851990:RNQ851991 RXJ851990:RXM851991 SHF851990:SHI851991 SRB851990:SRE851991 TAX851990:TBA851991 TKT851990:TKW851991 TUP851990:TUS851991 UEL851990:UEO851991 UOH851990:UOK851991 UYD851990:UYG851991 VHZ851990:VIC851991 VRV851990:VRY851991 WBR851990:WBU851991 WLN851990:WLQ851991 WVJ851990:WVM851991 C917526:F917527 IX917526:JA917527 ST917526:SW917527 ACP917526:ACS917527 AML917526:AMO917527 AWH917526:AWK917527 BGD917526:BGG917527 BPZ917526:BQC917527 BZV917526:BZY917527 CJR917526:CJU917527 CTN917526:CTQ917527 DDJ917526:DDM917527 DNF917526:DNI917527 DXB917526:DXE917527 EGX917526:EHA917527 EQT917526:EQW917527 FAP917526:FAS917527 FKL917526:FKO917527 FUH917526:FUK917527 GED917526:GEG917527 GNZ917526:GOC917527 GXV917526:GXY917527 HHR917526:HHU917527 HRN917526:HRQ917527 IBJ917526:IBM917527 ILF917526:ILI917527 IVB917526:IVE917527 JEX917526:JFA917527 JOT917526:JOW917527 JYP917526:JYS917527 KIL917526:KIO917527 KSH917526:KSK917527 LCD917526:LCG917527 LLZ917526:LMC917527 LVV917526:LVY917527 MFR917526:MFU917527 MPN917526:MPQ917527 MZJ917526:MZM917527 NJF917526:NJI917527 NTB917526:NTE917527 OCX917526:ODA917527 OMT917526:OMW917527 OWP917526:OWS917527 PGL917526:PGO917527 PQH917526:PQK917527 QAD917526:QAG917527 QJZ917526:QKC917527 QTV917526:QTY917527 RDR917526:RDU917527 RNN917526:RNQ917527 RXJ917526:RXM917527 SHF917526:SHI917527 SRB917526:SRE917527 TAX917526:TBA917527 TKT917526:TKW917527 TUP917526:TUS917527 UEL917526:UEO917527 UOH917526:UOK917527 UYD917526:UYG917527 VHZ917526:VIC917527 VRV917526:VRY917527 WBR917526:WBU917527 WLN917526:WLQ917527 WVJ917526:WVM917527 C983062:F983063 IX983062:JA983063 ST983062:SW983063 ACP983062:ACS983063 AML983062:AMO983063 AWH983062:AWK983063 BGD983062:BGG983063 BPZ983062:BQC983063 BZV983062:BZY983063 CJR983062:CJU983063 CTN983062:CTQ983063 DDJ983062:DDM983063 DNF983062:DNI983063 DXB983062:DXE983063 EGX983062:EHA983063 EQT983062:EQW983063 FAP983062:FAS983063 FKL983062:FKO983063 FUH983062:FUK983063 GED983062:GEG983063 GNZ983062:GOC983063 GXV983062:GXY983063 HHR983062:HHU983063 HRN983062:HRQ983063 IBJ983062:IBM983063 ILF983062:ILI983063 IVB983062:IVE983063 JEX983062:JFA983063 JOT983062:JOW983063 JYP983062:JYS983063 KIL983062:KIO983063 KSH983062:KSK983063 LCD983062:LCG983063 LLZ983062:LMC983063 LVV983062:LVY983063 MFR983062:MFU983063 MPN983062:MPQ983063 MZJ983062:MZM983063 NJF983062:NJI983063 NTB983062:NTE983063 OCX983062:ODA983063 OMT983062:OMW983063 OWP983062:OWS983063 PGL983062:PGO983063 PQH983062:PQK983063 QAD983062:QAG983063 QJZ983062:QKC983063 QTV983062:QTY983063 RDR983062:RDU983063 RNN983062:RNQ983063 RXJ983062:RXM983063 SHF983062:SHI983063 SRB983062:SRE983063 TAX983062:TBA983063 TKT983062:TKW983063 TUP983062:TUS983063 UEL983062:UEO983063 UOH983062:UOK983063 UYD983062:UYG983063 VHZ983062:VIC983063 VRV983062:VRY983063 WBR983062:WBU983063 WLN983062:WLQ983063 WVJ983062:WVM983063 IX18:JA19 ST24:SW24 ACP24:ACS24 AML24:AMO24 AWH24:AWK24 BGD24:BGG24 BPZ24:BQC24 BZV24:BZY24 CJR24:CJU24 CTN24:CTQ24 DDJ24:DDM24 DNF24:DNI24 DXB24:DXE24 EGX24:EHA24 EQT24:EQW24 FAP24:FAS24 FKL24:FKO24 FUH24:FUK24 GED24:GEG24 GNZ24:GOC24 GXV24:GXY24 HHR24:HHU24 HRN24:HRQ24 IBJ24:IBM24 ILF24:ILI24 IVB24:IVE24 JEX24:JFA24 JOT24:JOW24 JYP24:JYS24 KIL24:KIO24 KSH24:KSK24 LCD24:LCG24 LLZ24:LMC24 LVV24:LVY24 MFR24:MFU24 MPN24:MPQ24 MZJ24:MZM24 NJF24:NJI24 NTB24:NTE24 OCX24:ODA24 OMT24:OMW24 OWP24:OWS24 PGL24:PGO24 PQH24:PQK24 QAD24:QAG24 QJZ24:QKC24 QTV24:QTY24 RDR24:RDU24 RNN24:RNQ24 RXJ24:RXM24 SHF24:SHI24 SRB24:SRE24 TAX24:TBA24 TKT24:TKW24 TUP24:TUS24 UEL24:UEO24 UOH24:UOK24 UYD24:UYG24 VHZ24:VIC24 VRV24:VRY24 WBR24:WBU24 WLN24:WLQ24 WVJ24:WVM24 C65564:F65564 IX65564:JA65564 ST65564:SW65564 ACP65564:ACS65564 AML65564:AMO65564 AWH65564:AWK65564 BGD65564:BGG65564 BPZ65564:BQC65564 BZV65564:BZY65564 CJR65564:CJU65564 CTN65564:CTQ65564 DDJ65564:DDM65564 DNF65564:DNI65564 DXB65564:DXE65564 EGX65564:EHA65564 EQT65564:EQW65564 FAP65564:FAS65564 FKL65564:FKO65564 FUH65564:FUK65564 GED65564:GEG65564 GNZ65564:GOC65564 GXV65564:GXY65564 HHR65564:HHU65564 HRN65564:HRQ65564 IBJ65564:IBM65564 ILF65564:ILI65564 IVB65564:IVE65564 JEX65564:JFA65564 JOT65564:JOW65564 JYP65564:JYS65564 KIL65564:KIO65564 KSH65564:KSK65564 LCD65564:LCG65564 LLZ65564:LMC65564 LVV65564:LVY65564 MFR65564:MFU65564 MPN65564:MPQ65564 MZJ65564:MZM65564 NJF65564:NJI65564 NTB65564:NTE65564 OCX65564:ODA65564 OMT65564:OMW65564 OWP65564:OWS65564 PGL65564:PGO65564 PQH65564:PQK65564 QAD65564:QAG65564 QJZ65564:QKC65564 QTV65564:QTY65564 RDR65564:RDU65564 RNN65564:RNQ65564 RXJ65564:RXM65564 SHF65564:SHI65564 SRB65564:SRE65564 TAX65564:TBA65564 TKT65564:TKW65564 TUP65564:TUS65564 UEL65564:UEO65564 UOH65564:UOK65564 UYD65564:UYG65564 VHZ65564:VIC65564 VRV65564:VRY65564 WBR65564:WBU65564 WLN65564:WLQ65564 WVJ65564:WVM65564 C131100:F131100 IX131100:JA131100 ST131100:SW131100 ACP131100:ACS131100 AML131100:AMO131100 AWH131100:AWK131100 BGD131100:BGG131100 BPZ131100:BQC131100 BZV131100:BZY131100 CJR131100:CJU131100 CTN131100:CTQ131100 DDJ131100:DDM131100 DNF131100:DNI131100 DXB131100:DXE131100 EGX131100:EHA131100 EQT131100:EQW131100 FAP131100:FAS131100 FKL131100:FKO131100 FUH131100:FUK131100 GED131100:GEG131100 GNZ131100:GOC131100 GXV131100:GXY131100 HHR131100:HHU131100 HRN131100:HRQ131100 IBJ131100:IBM131100 ILF131100:ILI131100 IVB131100:IVE131100 JEX131100:JFA131100 JOT131100:JOW131100 JYP131100:JYS131100 KIL131100:KIO131100 KSH131100:KSK131100 LCD131100:LCG131100 LLZ131100:LMC131100 LVV131100:LVY131100 MFR131100:MFU131100 MPN131100:MPQ131100 MZJ131100:MZM131100 NJF131100:NJI131100 NTB131100:NTE131100 OCX131100:ODA131100 OMT131100:OMW131100 OWP131100:OWS131100 PGL131100:PGO131100 PQH131100:PQK131100 QAD131100:QAG131100 QJZ131100:QKC131100 QTV131100:QTY131100 RDR131100:RDU131100 RNN131100:RNQ131100 RXJ131100:RXM131100 SHF131100:SHI131100 SRB131100:SRE131100 TAX131100:TBA131100 TKT131100:TKW131100 TUP131100:TUS131100 UEL131100:UEO131100 UOH131100:UOK131100 UYD131100:UYG131100 VHZ131100:VIC131100 VRV131100:VRY131100 WBR131100:WBU131100 WLN131100:WLQ131100 WVJ131100:WVM131100 C196636:F196636 IX196636:JA196636 ST196636:SW196636 ACP196636:ACS196636 AML196636:AMO196636 AWH196636:AWK196636 BGD196636:BGG196636 BPZ196636:BQC196636 BZV196636:BZY196636 CJR196636:CJU196636 CTN196636:CTQ196636 DDJ196636:DDM196636 DNF196636:DNI196636 DXB196636:DXE196636 EGX196636:EHA196636 EQT196636:EQW196636 FAP196636:FAS196636 FKL196636:FKO196636 FUH196636:FUK196636 GED196636:GEG196636 GNZ196636:GOC196636 GXV196636:GXY196636 HHR196636:HHU196636 HRN196636:HRQ196636 IBJ196636:IBM196636 ILF196636:ILI196636 IVB196636:IVE196636 JEX196636:JFA196636 JOT196636:JOW196636 JYP196636:JYS196636 KIL196636:KIO196636 KSH196636:KSK196636 LCD196636:LCG196636 LLZ196636:LMC196636 LVV196636:LVY196636 MFR196636:MFU196636 MPN196636:MPQ196636 MZJ196636:MZM196636 NJF196636:NJI196636 NTB196636:NTE196636 OCX196636:ODA196636 OMT196636:OMW196636 OWP196636:OWS196636 PGL196636:PGO196636 PQH196636:PQK196636 QAD196636:QAG196636 QJZ196636:QKC196636 QTV196636:QTY196636 RDR196636:RDU196636 RNN196636:RNQ196636 RXJ196636:RXM196636 SHF196636:SHI196636 SRB196636:SRE196636 TAX196636:TBA196636 TKT196636:TKW196636 TUP196636:TUS196636 UEL196636:UEO196636 UOH196636:UOK196636 UYD196636:UYG196636 VHZ196636:VIC196636 VRV196636:VRY196636 WBR196636:WBU196636 WLN196636:WLQ196636 WVJ196636:WVM196636 C262172:F262172 IX262172:JA262172 ST262172:SW262172 ACP262172:ACS262172 AML262172:AMO262172 AWH262172:AWK262172 BGD262172:BGG262172 BPZ262172:BQC262172 BZV262172:BZY262172 CJR262172:CJU262172 CTN262172:CTQ262172 DDJ262172:DDM262172 DNF262172:DNI262172 DXB262172:DXE262172 EGX262172:EHA262172 EQT262172:EQW262172 FAP262172:FAS262172 FKL262172:FKO262172 FUH262172:FUK262172 GED262172:GEG262172 GNZ262172:GOC262172 GXV262172:GXY262172 HHR262172:HHU262172 HRN262172:HRQ262172 IBJ262172:IBM262172 ILF262172:ILI262172 IVB262172:IVE262172 JEX262172:JFA262172 JOT262172:JOW262172 JYP262172:JYS262172 KIL262172:KIO262172 KSH262172:KSK262172 LCD262172:LCG262172 LLZ262172:LMC262172 LVV262172:LVY262172 MFR262172:MFU262172 MPN262172:MPQ262172 MZJ262172:MZM262172 NJF262172:NJI262172 NTB262172:NTE262172 OCX262172:ODA262172 OMT262172:OMW262172 OWP262172:OWS262172 PGL262172:PGO262172 PQH262172:PQK262172 QAD262172:QAG262172 QJZ262172:QKC262172 QTV262172:QTY262172 RDR262172:RDU262172 RNN262172:RNQ262172 RXJ262172:RXM262172 SHF262172:SHI262172 SRB262172:SRE262172 TAX262172:TBA262172 TKT262172:TKW262172 TUP262172:TUS262172 UEL262172:UEO262172 UOH262172:UOK262172 UYD262172:UYG262172 VHZ262172:VIC262172 VRV262172:VRY262172 WBR262172:WBU262172 WLN262172:WLQ262172 WVJ262172:WVM262172 C327708:F327708 IX327708:JA327708 ST327708:SW327708 ACP327708:ACS327708 AML327708:AMO327708 AWH327708:AWK327708 BGD327708:BGG327708 BPZ327708:BQC327708 BZV327708:BZY327708 CJR327708:CJU327708 CTN327708:CTQ327708 DDJ327708:DDM327708 DNF327708:DNI327708 DXB327708:DXE327708 EGX327708:EHA327708 EQT327708:EQW327708 FAP327708:FAS327708 FKL327708:FKO327708 FUH327708:FUK327708 GED327708:GEG327708 GNZ327708:GOC327708 GXV327708:GXY327708 HHR327708:HHU327708 HRN327708:HRQ327708 IBJ327708:IBM327708 ILF327708:ILI327708 IVB327708:IVE327708 JEX327708:JFA327708 JOT327708:JOW327708 JYP327708:JYS327708 KIL327708:KIO327708 KSH327708:KSK327708 LCD327708:LCG327708 LLZ327708:LMC327708 LVV327708:LVY327708 MFR327708:MFU327708 MPN327708:MPQ327708 MZJ327708:MZM327708 NJF327708:NJI327708 NTB327708:NTE327708 OCX327708:ODA327708 OMT327708:OMW327708 OWP327708:OWS327708 PGL327708:PGO327708 PQH327708:PQK327708 QAD327708:QAG327708 QJZ327708:QKC327708 QTV327708:QTY327708 RDR327708:RDU327708 RNN327708:RNQ327708 RXJ327708:RXM327708 SHF327708:SHI327708 SRB327708:SRE327708 TAX327708:TBA327708 TKT327708:TKW327708 TUP327708:TUS327708 UEL327708:UEO327708 UOH327708:UOK327708 UYD327708:UYG327708 VHZ327708:VIC327708 VRV327708:VRY327708 WBR327708:WBU327708 WLN327708:WLQ327708 WVJ327708:WVM327708 C393244:F393244 IX393244:JA393244 ST393244:SW393244 ACP393244:ACS393244 AML393244:AMO393244 AWH393244:AWK393244 BGD393244:BGG393244 BPZ393244:BQC393244 BZV393244:BZY393244 CJR393244:CJU393244 CTN393244:CTQ393244 DDJ393244:DDM393244 DNF393244:DNI393244 DXB393244:DXE393244 EGX393244:EHA393244 EQT393244:EQW393244 FAP393244:FAS393244 FKL393244:FKO393244 FUH393244:FUK393244 GED393244:GEG393244 GNZ393244:GOC393244 GXV393244:GXY393244 HHR393244:HHU393244 HRN393244:HRQ393244 IBJ393244:IBM393244 ILF393244:ILI393244 IVB393244:IVE393244 JEX393244:JFA393244 JOT393244:JOW393244 JYP393244:JYS393244 KIL393244:KIO393244 KSH393244:KSK393244 LCD393244:LCG393244 LLZ393244:LMC393244 LVV393244:LVY393244 MFR393244:MFU393244 MPN393244:MPQ393244 MZJ393244:MZM393244 NJF393244:NJI393244 NTB393244:NTE393244 OCX393244:ODA393244 OMT393244:OMW393244 OWP393244:OWS393244 PGL393244:PGO393244 PQH393244:PQK393244 QAD393244:QAG393244 QJZ393244:QKC393244 QTV393244:QTY393244 RDR393244:RDU393244 RNN393244:RNQ393244 RXJ393244:RXM393244 SHF393244:SHI393244 SRB393244:SRE393244 TAX393244:TBA393244 TKT393244:TKW393244 TUP393244:TUS393244 UEL393244:UEO393244 UOH393244:UOK393244 UYD393244:UYG393244 VHZ393244:VIC393244 VRV393244:VRY393244 WBR393244:WBU393244 WLN393244:WLQ393244 WVJ393244:WVM393244 C458780:F458780 IX458780:JA458780 ST458780:SW458780 ACP458780:ACS458780 AML458780:AMO458780 AWH458780:AWK458780 BGD458780:BGG458780 BPZ458780:BQC458780 BZV458780:BZY458780 CJR458780:CJU458780 CTN458780:CTQ458780 DDJ458780:DDM458780 DNF458780:DNI458780 DXB458780:DXE458780 EGX458780:EHA458780 EQT458780:EQW458780 FAP458780:FAS458780 FKL458780:FKO458780 FUH458780:FUK458780 GED458780:GEG458780 GNZ458780:GOC458780 GXV458780:GXY458780 HHR458780:HHU458780 HRN458780:HRQ458780 IBJ458780:IBM458780 ILF458780:ILI458780 IVB458780:IVE458780 JEX458780:JFA458780 JOT458780:JOW458780 JYP458780:JYS458780 KIL458780:KIO458780 KSH458780:KSK458780 LCD458780:LCG458780 LLZ458780:LMC458780 LVV458780:LVY458780 MFR458780:MFU458780 MPN458780:MPQ458780 MZJ458780:MZM458780 NJF458780:NJI458780 NTB458780:NTE458780 OCX458780:ODA458780 OMT458780:OMW458780 OWP458780:OWS458780 PGL458780:PGO458780 PQH458780:PQK458780 QAD458780:QAG458780 QJZ458780:QKC458780 QTV458780:QTY458780 RDR458780:RDU458780 RNN458780:RNQ458780 RXJ458780:RXM458780 SHF458780:SHI458780 SRB458780:SRE458780 TAX458780:TBA458780 TKT458780:TKW458780 TUP458780:TUS458780 UEL458780:UEO458780 UOH458780:UOK458780 UYD458780:UYG458780 VHZ458780:VIC458780 VRV458780:VRY458780 WBR458780:WBU458780 WLN458780:WLQ458780 WVJ458780:WVM458780 C524316:F524316 IX524316:JA524316 ST524316:SW524316 ACP524316:ACS524316 AML524316:AMO524316 AWH524316:AWK524316 BGD524316:BGG524316 BPZ524316:BQC524316 BZV524316:BZY524316 CJR524316:CJU524316 CTN524316:CTQ524316 DDJ524316:DDM524316 DNF524316:DNI524316 DXB524316:DXE524316 EGX524316:EHA524316 EQT524316:EQW524316 FAP524316:FAS524316 FKL524316:FKO524316 FUH524316:FUK524316 GED524316:GEG524316 GNZ524316:GOC524316 GXV524316:GXY524316 HHR524316:HHU524316 HRN524316:HRQ524316 IBJ524316:IBM524316 ILF524316:ILI524316 IVB524316:IVE524316 JEX524316:JFA524316 JOT524316:JOW524316 JYP524316:JYS524316 KIL524316:KIO524316 KSH524316:KSK524316 LCD524316:LCG524316 LLZ524316:LMC524316 LVV524316:LVY524316 MFR524316:MFU524316 MPN524316:MPQ524316 MZJ524316:MZM524316 NJF524316:NJI524316 NTB524316:NTE524316 OCX524316:ODA524316 OMT524316:OMW524316 OWP524316:OWS524316 PGL524316:PGO524316 PQH524316:PQK524316 QAD524316:QAG524316 QJZ524316:QKC524316 QTV524316:QTY524316 RDR524316:RDU524316 RNN524316:RNQ524316 RXJ524316:RXM524316 SHF524316:SHI524316 SRB524316:SRE524316 TAX524316:TBA524316 TKT524316:TKW524316 TUP524316:TUS524316 UEL524316:UEO524316 UOH524316:UOK524316 UYD524316:UYG524316 VHZ524316:VIC524316 VRV524316:VRY524316 WBR524316:WBU524316 WLN524316:WLQ524316 WVJ524316:WVM524316 C589852:F589852 IX589852:JA589852 ST589852:SW589852 ACP589852:ACS589852 AML589852:AMO589852 AWH589852:AWK589852 BGD589852:BGG589852 BPZ589852:BQC589852 BZV589852:BZY589852 CJR589852:CJU589852 CTN589852:CTQ589852 DDJ589852:DDM589852 DNF589852:DNI589852 DXB589852:DXE589852 EGX589852:EHA589852 EQT589852:EQW589852 FAP589852:FAS589852 FKL589852:FKO589852 FUH589852:FUK589852 GED589852:GEG589852 GNZ589852:GOC589852 GXV589852:GXY589852 HHR589852:HHU589852 HRN589852:HRQ589852 IBJ589852:IBM589852 ILF589852:ILI589852 IVB589852:IVE589852 JEX589852:JFA589852 JOT589852:JOW589852 JYP589852:JYS589852 KIL589852:KIO589852 KSH589852:KSK589852 LCD589852:LCG589852 LLZ589852:LMC589852 LVV589852:LVY589852 MFR589852:MFU589852 MPN589852:MPQ589852 MZJ589852:MZM589852 NJF589852:NJI589852 NTB589852:NTE589852 OCX589852:ODA589852 OMT589852:OMW589852 OWP589852:OWS589852 PGL589852:PGO589852 PQH589852:PQK589852 QAD589852:QAG589852 QJZ589852:QKC589852 QTV589852:QTY589852 RDR589852:RDU589852 RNN589852:RNQ589852 RXJ589852:RXM589852 SHF589852:SHI589852 SRB589852:SRE589852 TAX589852:TBA589852 TKT589852:TKW589852 TUP589852:TUS589852 UEL589852:UEO589852 UOH589852:UOK589852 UYD589852:UYG589852 VHZ589852:VIC589852 VRV589852:VRY589852 WBR589852:WBU589852 WLN589852:WLQ589852 WVJ589852:WVM589852 C655388:F655388 IX655388:JA655388 ST655388:SW655388 ACP655388:ACS655388 AML655388:AMO655388 AWH655388:AWK655388 BGD655388:BGG655388 BPZ655388:BQC655388 BZV655388:BZY655388 CJR655388:CJU655388 CTN655388:CTQ655388 DDJ655388:DDM655388 DNF655388:DNI655388 DXB655388:DXE655388 EGX655388:EHA655388 EQT655388:EQW655388 FAP655388:FAS655388 FKL655388:FKO655388 FUH655388:FUK655388 GED655388:GEG655388 GNZ655388:GOC655388 GXV655388:GXY655388 HHR655388:HHU655388 HRN655388:HRQ655388 IBJ655388:IBM655388 ILF655388:ILI655388 IVB655388:IVE655388 JEX655388:JFA655388 JOT655388:JOW655388 JYP655388:JYS655388 KIL655388:KIO655388 KSH655388:KSK655388 LCD655388:LCG655388 LLZ655388:LMC655388 LVV655388:LVY655388 MFR655388:MFU655388 MPN655388:MPQ655388 MZJ655388:MZM655388 NJF655388:NJI655388 NTB655388:NTE655388 OCX655388:ODA655388 OMT655388:OMW655388 OWP655388:OWS655388 PGL655388:PGO655388 PQH655388:PQK655388 QAD655388:QAG655388 QJZ655388:QKC655388 QTV655388:QTY655388 RDR655388:RDU655388 RNN655388:RNQ655388 RXJ655388:RXM655388 SHF655388:SHI655388 SRB655388:SRE655388 TAX655388:TBA655388 TKT655388:TKW655388 TUP655388:TUS655388 UEL655388:UEO655388 UOH655388:UOK655388 UYD655388:UYG655388 VHZ655388:VIC655388 VRV655388:VRY655388 WBR655388:WBU655388 WLN655388:WLQ655388 WVJ655388:WVM655388 C720924:F720924 IX720924:JA720924 ST720924:SW720924 ACP720924:ACS720924 AML720924:AMO720924 AWH720924:AWK720924 BGD720924:BGG720924 BPZ720924:BQC720924 BZV720924:BZY720924 CJR720924:CJU720924 CTN720924:CTQ720924 DDJ720924:DDM720924 DNF720924:DNI720924 DXB720924:DXE720924 EGX720924:EHA720924 EQT720924:EQW720924 FAP720924:FAS720924 FKL720924:FKO720924 FUH720924:FUK720924 GED720924:GEG720924 GNZ720924:GOC720924 GXV720924:GXY720924 HHR720924:HHU720924 HRN720924:HRQ720924 IBJ720924:IBM720924 ILF720924:ILI720924 IVB720924:IVE720924 JEX720924:JFA720924 JOT720924:JOW720924 JYP720924:JYS720924 KIL720924:KIO720924 KSH720924:KSK720924 LCD720924:LCG720924 LLZ720924:LMC720924 LVV720924:LVY720924 MFR720924:MFU720924 MPN720924:MPQ720924 MZJ720924:MZM720924 NJF720924:NJI720924 NTB720924:NTE720924 OCX720924:ODA720924 OMT720924:OMW720924 OWP720924:OWS720924 PGL720924:PGO720924 PQH720924:PQK720924 QAD720924:QAG720924 QJZ720924:QKC720924 QTV720924:QTY720924 RDR720924:RDU720924 RNN720924:RNQ720924 RXJ720924:RXM720924 SHF720924:SHI720924 SRB720924:SRE720924 TAX720924:TBA720924 TKT720924:TKW720924 TUP720924:TUS720924 UEL720924:UEO720924 UOH720924:UOK720924 UYD720924:UYG720924 VHZ720924:VIC720924 VRV720924:VRY720924 WBR720924:WBU720924 WLN720924:WLQ720924 WVJ720924:WVM720924 C786460:F786460 IX786460:JA786460 ST786460:SW786460 ACP786460:ACS786460 AML786460:AMO786460 AWH786460:AWK786460 BGD786460:BGG786460 BPZ786460:BQC786460 BZV786460:BZY786460 CJR786460:CJU786460 CTN786460:CTQ786460 DDJ786460:DDM786460 DNF786460:DNI786460 DXB786460:DXE786460 EGX786460:EHA786460 EQT786460:EQW786460 FAP786460:FAS786460 FKL786460:FKO786460 FUH786460:FUK786460 GED786460:GEG786460 GNZ786460:GOC786460 GXV786460:GXY786460 HHR786460:HHU786460 HRN786460:HRQ786460 IBJ786460:IBM786460 ILF786460:ILI786460 IVB786460:IVE786460 JEX786460:JFA786460 JOT786460:JOW786460 JYP786460:JYS786460 KIL786460:KIO786460 KSH786460:KSK786460 LCD786460:LCG786460 LLZ786460:LMC786460 LVV786460:LVY786460 MFR786460:MFU786460 MPN786460:MPQ786460 MZJ786460:MZM786460 NJF786460:NJI786460 NTB786460:NTE786460 OCX786460:ODA786460 OMT786460:OMW786460 OWP786460:OWS786460 PGL786460:PGO786460 PQH786460:PQK786460 QAD786460:QAG786460 QJZ786460:QKC786460 QTV786460:QTY786460 RDR786460:RDU786460 RNN786460:RNQ786460 RXJ786460:RXM786460 SHF786460:SHI786460 SRB786460:SRE786460 TAX786460:TBA786460 TKT786460:TKW786460 TUP786460:TUS786460 UEL786460:UEO786460 UOH786460:UOK786460 UYD786460:UYG786460 VHZ786460:VIC786460 VRV786460:VRY786460 WBR786460:WBU786460 WLN786460:WLQ786460 WVJ786460:WVM786460 C851996:F851996 IX851996:JA851996 ST851996:SW851996 ACP851996:ACS851996 AML851996:AMO851996 AWH851996:AWK851996 BGD851996:BGG851996 BPZ851996:BQC851996 BZV851996:BZY851996 CJR851996:CJU851996 CTN851996:CTQ851996 DDJ851996:DDM851996 DNF851996:DNI851996 DXB851996:DXE851996 EGX851996:EHA851996 EQT851996:EQW851996 FAP851996:FAS851996 FKL851996:FKO851996 FUH851996:FUK851996 GED851996:GEG851996 GNZ851996:GOC851996 GXV851996:GXY851996 HHR851996:HHU851996 HRN851996:HRQ851996 IBJ851996:IBM851996 ILF851996:ILI851996 IVB851996:IVE851996 JEX851996:JFA851996 JOT851996:JOW851996 JYP851996:JYS851996 KIL851996:KIO851996 KSH851996:KSK851996 LCD851996:LCG851996 LLZ851996:LMC851996 LVV851996:LVY851996 MFR851996:MFU851996 MPN851996:MPQ851996 MZJ851996:MZM851996 NJF851996:NJI851996 NTB851996:NTE851996 OCX851996:ODA851996 OMT851996:OMW851996 OWP851996:OWS851996 PGL851996:PGO851996 PQH851996:PQK851996 QAD851996:QAG851996 QJZ851996:QKC851996 QTV851996:QTY851996 RDR851996:RDU851996 RNN851996:RNQ851996 RXJ851996:RXM851996 SHF851996:SHI851996 SRB851996:SRE851996 TAX851996:TBA851996 TKT851996:TKW851996 TUP851996:TUS851996 UEL851996:UEO851996 UOH851996:UOK851996 UYD851996:UYG851996 VHZ851996:VIC851996 VRV851996:VRY851996 WBR851996:WBU851996 WLN851996:WLQ851996 WVJ851996:WVM851996 C917532:F917532 IX917532:JA917532 ST917532:SW917532 ACP917532:ACS917532 AML917532:AMO917532 AWH917532:AWK917532 BGD917532:BGG917532 BPZ917532:BQC917532 BZV917532:BZY917532 CJR917532:CJU917532 CTN917532:CTQ917532 DDJ917532:DDM917532 DNF917532:DNI917532 DXB917532:DXE917532 EGX917532:EHA917532 EQT917532:EQW917532 FAP917532:FAS917532 FKL917532:FKO917532 FUH917532:FUK917532 GED917532:GEG917532 GNZ917532:GOC917532 GXV917532:GXY917532 HHR917532:HHU917532 HRN917532:HRQ917532 IBJ917532:IBM917532 ILF917532:ILI917532 IVB917532:IVE917532 JEX917532:JFA917532 JOT917532:JOW917532 JYP917532:JYS917532 KIL917532:KIO917532 KSH917532:KSK917532 LCD917532:LCG917532 LLZ917532:LMC917532 LVV917532:LVY917532 MFR917532:MFU917532 MPN917532:MPQ917532 MZJ917532:MZM917532 NJF917532:NJI917532 NTB917532:NTE917532 OCX917532:ODA917532 OMT917532:OMW917532 OWP917532:OWS917532 PGL917532:PGO917532 PQH917532:PQK917532 QAD917532:QAG917532 QJZ917532:QKC917532 QTV917532:QTY917532 RDR917532:RDU917532 RNN917532:RNQ917532 RXJ917532:RXM917532 SHF917532:SHI917532 SRB917532:SRE917532 TAX917532:TBA917532 TKT917532:TKW917532 TUP917532:TUS917532 UEL917532:UEO917532 UOH917532:UOK917532 UYD917532:UYG917532 VHZ917532:VIC917532 VRV917532:VRY917532 WBR917532:WBU917532 WLN917532:WLQ917532 WVJ917532:WVM917532 C983068:F983068 IX983068:JA983068 ST983068:SW983068 ACP983068:ACS983068 AML983068:AMO983068 AWH983068:AWK983068 BGD983068:BGG983068 BPZ983068:BQC983068 BZV983068:BZY983068 CJR983068:CJU983068 CTN983068:CTQ983068 DDJ983068:DDM983068 DNF983068:DNI983068 DXB983068:DXE983068 EGX983068:EHA983068 EQT983068:EQW983068 FAP983068:FAS983068 FKL983068:FKO983068 FUH983068:FUK983068 GED983068:GEG983068 GNZ983068:GOC983068 GXV983068:GXY983068 HHR983068:HHU983068 HRN983068:HRQ983068 IBJ983068:IBM983068 ILF983068:ILI983068 IVB983068:IVE983068 JEX983068:JFA983068 JOT983068:JOW983068 JYP983068:JYS983068 KIL983068:KIO983068 KSH983068:KSK983068 LCD983068:LCG983068 LLZ983068:LMC983068 LVV983068:LVY983068 MFR983068:MFU983068 MPN983068:MPQ983068 MZJ983068:MZM983068 NJF983068:NJI983068 NTB983068:NTE983068 OCX983068:ODA983068 OMT983068:OMW983068 OWP983068:OWS983068 PGL983068:PGO983068 PQH983068:PQK983068 QAD983068:QAG983068 QJZ983068:QKC983068 QTV983068:QTY983068 RDR983068:RDU983068 RNN983068:RNQ983068 RXJ983068:RXM983068 SHF983068:SHI983068 SRB983068:SRE983068 TAX983068:TBA983068 TKT983068:TKW983068 TUP983068:TUS983068 UEL983068:UEO983068 UOH983068:UOK983068 UYD983068:UYG983068 VHZ983068:VIC983068 VRV983068:VRY983068 WBR983068:WBU983068 WLN983068:WLQ983068 WVJ983068:WVM983069 IX24:JA24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48</vt:i4>
      </vt:variant>
    </vt:vector>
  </HeadingPairs>
  <TitlesOfParts>
    <vt:vector size="58" baseType="lpstr">
      <vt:lpstr>SalesTracker</vt:lpstr>
      <vt:lpstr>BDC</vt:lpstr>
      <vt:lpstr>Salesforce Status</vt:lpstr>
      <vt:lpstr>Briefing TV 247</vt:lpstr>
      <vt:lpstr>Briefing Adops DISPLAY</vt:lpstr>
      <vt:lpstr>Interesses</vt:lpstr>
      <vt:lpstr>Briefing Adops TV</vt:lpstr>
      <vt:lpstr>Briefing Adops Mobile</vt:lpstr>
      <vt:lpstr>Mediaplan (2)</vt:lpstr>
      <vt:lpstr>Data</vt:lpstr>
      <vt:lpstr>AdExchange</vt:lpstr>
      <vt:lpstr>Adserver</vt:lpstr>
      <vt:lpstr>Agency</vt:lpstr>
      <vt:lpstr>AH</vt:lpstr>
      <vt:lpstr>CA</vt:lpstr>
      <vt:lpstr>CampaignPriority</vt:lpstr>
      <vt:lpstr>CH</vt:lpstr>
      <vt:lpstr>CO</vt:lpstr>
      <vt:lpstr>CreateComparison</vt:lpstr>
      <vt:lpstr>CreativeDimensions</vt:lpstr>
      <vt:lpstr>CU</vt:lpstr>
      <vt:lpstr>DeliveryTemplate</vt:lpstr>
      <vt:lpstr>EC</vt:lpstr>
      <vt:lpstr>Education</vt:lpstr>
      <vt:lpstr>Format</vt:lpstr>
      <vt:lpstr>FreqCapPeriode</vt:lpstr>
      <vt:lpstr>GA</vt:lpstr>
      <vt:lpstr>Geslacht</vt:lpstr>
      <vt:lpstr>HE</vt:lpstr>
      <vt:lpstr>Holidays</vt:lpstr>
      <vt:lpstr>IN</vt:lpstr>
      <vt:lpstr>Income</vt:lpstr>
      <vt:lpstr>IndustryTypeXaxisDE</vt:lpstr>
      <vt:lpstr>Interesses1</vt:lpstr>
      <vt:lpstr>Invoiced</vt:lpstr>
      <vt:lpstr>KN</vt:lpstr>
      <vt:lpstr>Leeftijd</vt:lpstr>
      <vt:lpstr>ME</vt:lpstr>
      <vt:lpstr>PixelRequest</vt:lpstr>
      <vt:lpstr>BDC!Print_Area</vt:lpstr>
      <vt:lpstr>'Briefing Adops DISPLAY'!Print_Area</vt:lpstr>
      <vt:lpstr>'Briefing Adops Mobile'!Print_Area</vt:lpstr>
      <vt:lpstr>'Briefing Adops TV'!Print_Area</vt:lpstr>
      <vt:lpstr>'Briefing TV 247'!Print_Area</vt:lpstr>
      <vt:lpstr>'Mediaplan (2)'!Print_Area</vt:lpstr>
      <vt:lpstr>ProductType</vt:lpstr>
      <vt:lpstr>Publisher</vt:lpstr>
      <vt:lpstr>PurchaseType</vt:lpstr>
      <vt:lpstr>SalesProduct</vt:lpstr>
      <vt:lpstr>SC</vt:lpstr>
      <vt:lpstr>Sector</vt:lpstr>
      <vt:lpstr>SH</vt:lpstr>
      <vt:lpstr>SO</vt:lpstr>
      <vt:lpstr>SP</vt:lpstr>
      <vt:lpstr>ST</vt:lpstr>
      <vt:lpstr>Status</vt:lpstr>
      <vt:lpstr>TE</vt:lpstr>
      <vt:lpstr>TrackingType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Salestracker 2014</dc:title>
  <dc:creator>Xaxis Belgium</dc:creator>
  <cp:lastModifiedBy>Oksana Khidko</cp:lastModifiedBy>
  <cp:lastPrinted>2016-01-25T13:52:47Z</cp:lastPrinted>
  <dcterms:created xsi:type="dcterms:W3CDTF">2009-04-13T21:29:43Z</dcterms:created>
  <dcterms:modified xsi:type="dcterms:W3CDTF">2016-09-21T14:09:11Z</dcterms:modified>
</cp:coreProperties>
</file>