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27 - TurkeyLR\"/>
    </mc:Choice>
  </mc:AlternateContent>
  <bookViews>
    <workbookView xWindow="0" yWindow="0" windowWidth="20220" windowHeight="7485" tabRatio="896"/>
  </bookViews>
  <sheets>
    <sheet name="Summary" sheetId="1" r:id="rId1"/>
    <sheet name="Update Sell Line" sheetId="160" r:id="rId2"/>
    <sheet name="Summary_Hidden" sheetId="159" state="hidden" r:id="rId3"/>
    <sheet name="New Company" sheetId="158" r:id="rId4"/>
    <sheet name="New Account" sheetId="157" r:id="rId5"/>
    <sheet name="New Sell Lines" sheetId="156" r:id="rId6"/>
    <sheet name="New Opps" sheetId="155" r:id="rId7"/>
    <sheet name="New Accounts" sheetId="153" r:id="rId8"/>
    <sheet name="New Buy Placement" sheetId="26" state="hidden" r:id="rId9"/>
    <sheet name="Updated Sell Lines" sheetId="27" state="hidden" r:id="rId10"/>
    <sheet name="Updated Buy Placement" sheetId="28" state="hidden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C14" i="1"/>
  <c r="E17" i="1"/>
  <c r="D3" i="1"/>
  <c r="C12" i="1"/>
  <c r="C16" i="1"/>
  <c r="E11" i="1"/>
  <c r="E12" i="1"/>
  <c r="E13" i="1"/>
  <c r="C11" i="1"/>
  <c r="E16" i="1"/>
  <c r="D5" i="1"/>
  <c r="C13" i="1"/>
  <c r="C10" i="1"/>
  <c r="E15" i="1"/>
  <c r="E10" i="1"/>
  <c r="C15" i="1"/>
  <c r="E14" i="1"/>
  <c r="E19" i="1"/>
  <c r="D6" i="1" l="1"/>
</calcChain>
</file>

<file path=xl/sharedStrings.xml><?xml version="1.0" encoding="utf-8"?>
<sst xmlns="http://schemas.openxmlformats.org/spreadsheetml/2006/main" count="128" uniqueCount="85">
  <si>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</si>
  <si>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</si>
  <si>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</si>
  <si>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</si>
  <si>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</si>
  <si>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</si>
  <si>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</si>
  <si>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</si>
  <si>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</si>
  <si>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</si>
  <si>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</si>
  <si>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</si>
  <si>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</si>
  <si>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</si>
  <si>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</si>
  <si>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</si>
  <si>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</si>
  <si>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</si>
  <si>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</si>
  <si>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</si>
  <si>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</si>
  <si>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</si>
  <si>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</si>
  <si>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</si>
  <si>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</si>
  <si>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</si>
  <si>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</si>
  <si>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</si>
  <si>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</si>
  <si>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</si>
  <si>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</si>
  <si>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</si>
  <si>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</si>
  <si>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</si>
  <si>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</si>
  <si>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</si>
  <si>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</si>
  <si>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</si>
  <si>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</si>
  <si>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</si>
  <si>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</si>
  <si>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</si>
  <si>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</si>
  <si>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</si>
  <si>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</si>
  <si>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</si>
  <si>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</si>
  <si>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</si>
  <si>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</si>
  <si>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</si>
  <si>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</si>
  <si>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</si>
  <si>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</si>
  <si>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</si>
  <si>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</si>
  <si>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</si>
  <si>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</si>
  <si>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</si>
  <si>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</si>
  <si>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</si>
  <si>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</si>
  <si>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</si>
  <si>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</si>
  <si>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</si>
  <si>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</si>
  <si>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</si>
  <si>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</si>
  <si>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</si>
  <si>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</si>
  <si>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</si>
  <si>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</si>
  <si>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</si>
  <si>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</si>
  <si>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Session ID:</t>
  </si>
  <si>
    <t>Session_Id</t>
  </si>
  <si>
    <t>TurkeyLR</t>
  </si>
  <si>
    <t>Tracker</t>
  </si>
  <si>
    <t>simge.gulhan@xaxis.com</t>
  </si>
  <si>
    <t>Session ID:1027</t>
  </si>
  <si>
    <t>https://na25.salesforce.com/0693100000307FZ</t>
  </si>
  <si>
    <t>Production_Turkey_LR.iok</t>
  </si>
  <si>
    <t>Current_Margin__c</t>
  </si>
  <si>
    <t>Current_Margin_Explanation__c</t>
  </si>
  <si>
    <t>Formats__c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</si>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</sst>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0" fillId="3" borderId="2" xfId="0" applyFill="1" applyBorder="1" applyAlignment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3"/>
      <c r="B1" s="33"/>
      <c r="C1" s="33"/>
      <c r="D1" s="33"/>
      <c r="E1" s="33"/>
      <c r="F1" s="33"/>
      <c r="Z1" s="6" t="s">
        <v>23</v>
      </c>
    </row>
    <row r="2" spans="1:26" ht="21" thickBot="1" x14ac:dyDescent="0.35">
      <c r="A2" s="9"/>
      <c r="B2" s="30" t="s">
        <v>11</v>
      </c>
      <c r="C2" s="31"/>
      <c r="D2" s="31"/>
      <c r="E2" s="32"/>
      <c r="F2" s="8"/>
      <c r="Z2" s="6" t="s">
        <v>71</v>
      </c>
    </row>
    <row r="3" spans="1:26" x14ac:dyDescent="0.25">
      <c r="A3" s="9"/>
      <c r="B3" s="40" t="s">
        <v>8</v>
      </c>
      <c r="C3" s="41"/>
      <c r="D3" s="41" t="str">
        <f ca="1">HLOOKUP(B3,INDIRECT($Z$1&amp;"!$1:$2"),2,FALSE)</f>
        <v>TurkeyLR</v>
      </c>
      <c r="E3" s="46"/>
      <c r="F3" s="8"/>
      <c r="Z3" s="6" t="s">
        <v>72</v>
      </c>
    </row>
    <row r="4" spans="1:26" x14ac:dyDescent="0.25">
      <c r="A4" s="9"/>
      <c r="B4" s="42" t="s">
        <v>9</v>
      </c>
      <c r="C4" s="43"/>
      <c r="D4" s="47">
        <f ca="1">HLOOKUP(B4,INDIRECT($Z$1&amp;"!$1:$2"),2,FALSE)</f>
        <v>42800.498923611114</v>
      </c>
      <c r="E4" s="48"/>
      <c r="F4" s="8"/>
      <c r="Z4" s="6" t="s">
        <v>24</v>
      </c>
    </row>
    <row r="5" spans="1:26" x14ac:dyDescent="0.25">
      <c r="A5" s="9"/>
      <c r="B5" s="42" t="s">
        <v>10</v>
      </c>
      <c r="C5" s="43"/>
      <c r="D5" s="47">
        <f ca="1">HLOOKUP(B5,INDIRECT($Z$1&amp;"!$1:$2"),2,FALSE)</f>
        <v>42800.508634259262</v>
      </c>
      <c r="E5" s="48"/>
      <c r="F5" s="8"/>
      <c r="Z5" s="6" t="s">
        <v>25</v>
      </c>
    </row>
    <row r="6" spans="1:26" ht="15.75" thickBot="1" x14ac:dyDescent="0.3">
      <c r="A6" s="9"/>
      <c r="B6" s="44" t="s">
        <v>12</v>
      </c>
      <c r="C6" s="45"/>
      <c r="D6" s="38" t="str">
        <f ca="1">TEXT(D5-D4,"d") &amp;" Day and " &amp;TEXT(D5-D4,"h:mm")&amp;" h:mm"</f>
        <v>0 Day and 0:13 h:mm</v>
      </c>
      <c r="E6" s="39"/>
      <c r="F6" s="8"/>
      <c r="Z6" s="6" t="s">
        <v>26</v>
      </c>
    </row>
    <row r="7" spans="1:26" ht="15.75" thickBot="1" x14ac:dyDescent="0.3">
      <c r="A7" s="9"/>
      <c r="B7" s="34"/>
      <c r="C7" s="34"/>
      <c r="D7" s="34"/>
      <c r="E7" s="34"/>
      <c r="F7" s="8"/>
      <c r="Z7" s="6" t="s">
        <v>27</v>
      </c>
    </row>
    <row r="8" spans="1:26" ht="21" thickBot="1" x14ac:dyDescent="0.35">
      <c r="A8" s="9"/>
      <c r="B8" s="30" t="s">
        <v>19</v>
      </c>
      <c r="C8" s="31"/>
      <c r="D8" s="31"/>
      <c r="E8" s="32"/>
      <c r="F8" s="8"/>
      <c r="Z8" s="6" t="s">
        <v>28</v>
      </c>
    </row>
    <row r="9" spans="1:26" ht="19.5" thickBot="1" x14ac:dyDescent="0.35">
      <c r="A9" s="9"/>
      <c r="B9" s="36" t="s">
        <v>7</v>
      </c>
      <c r="C9" s="37"/>
      <c r="D9" s="36" t="s">
        <v>5</v>
      </c>
      <c r="E9" s="37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Tracker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2348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8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simge.gulhan@xaxis.com</v>
      </c>
      <c r="D13" s="12" t="s">
        <v>16</v>
      </c>
      <c r="E13" s="24">
        <f ca="1">COUNTA(INDIRECT("'"&amp;Z3&amp;"'!A:A"))-1</f>
        <v>0</v>
      </c>
    </row>
    <row r="14" spans="1:26" x14ac:dyDescent="0.25">
      <c r="A14" s="9"/>
      <c r="B14" s="16" t="s">
        <v>4</v>
      </c>
      <c r="C14" s="18">
        <f ca="1">HLOOKUP(B14,INDIRECT($Z$1&amp;"!$1:$2"),2,FALSE)</f>
        <v>42733.416666666664</v>
      </c>
      <c r="D14" s="12" t="s">
        <v>21</v>
      </c>
      <c r="E14" s="24">
        <f ca="1">COUNTA(INDIRECT("'"&amp;Z2&amp;"'!A:A"))-1</f>
        <v>0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Production_Turkey_LR.iok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5" t="str">
        <f>IF(B21="No Validations Found","Validations: 0","Validations: "&amp;COUNTA(B21:E1048576))</f>
        <v>Validations: 0</v>
      </c>
      <c r="C19" s="35"/>
      <c r="D19" s="35"/>
      <c r="E19" s="28" t="str">
        <f ca="1">HLOOKUP("Session Id:",INDIRECT($Z$1&amp;"!$1:$2"),2,FALSE)</f>
        <v>Session ID:1027</v>
      </c>
      <c r="F19" s="8"/>
    </row>
    <row r="20" spans="1:6" ht="21" thickBot="1" x14ac:dyDescent="0.35">
      <c r="A20" s="9"/>
      <c r="B20" s="30" t="s">
        <v>6</v>
      </c>
      <c r="C20" s="31"/>
      <c r="D20" s="31"/>
      <c r="E20" s="32"/>
      <c r="F20" s="8"/>
    </row>
    <row r="21" spans="1:6" x14ac:dyDescent="0.25">
      <c r="A21" s="9"/>
      <c r="B21" s="27"/>
      <c r="C21" s="27"/>
      <c r="D21" s="27"/>
      <c r="E21" s="27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9"/>
      <c r="C1365" s="29"/>
      <c r="D1365" s="29"/>
      <c r="E1365" s="29"/>
    </row>
    <row r="1366" spans="2:5" x14ac:dyDescent="0.25">
      <c r="B1366" s="29"/>
      <c r="C1366" s="29"/>
      <c r="D1366" s="29"/>
      <c r="E1366" s="29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8">
    <mergeCell ref="D4:E4"/>
    <mergeCell ref="D5:E5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81</v>
      </c>
      <c r="Q1" s="3" t="s">
        <v>82</v>
      </c>
      <c r="R1" s="3" t="s">
        <v>83</v>
      </c>
      <c r="S1" s="3" t="s">
        <v>68</v>
      </c>
      <c r="T1" s="3" t="s">
        <v>60</v>
      </c>
      <c r="U1" s="3" t="s">
        <v>84</v>
      </c>
      <c r="V1" s="3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9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.85546875" bestFit="1" customWidth="1"/>
    <col min="10" max="10" width="14.7109375" bestFit="1" customWidth="1"/>
    <col min="11" max="11" width="10.42578125" bestFit="1" customWidth="1"/>
    <col min="12" max="12" width="42.85546875" bestFit="1" customWidth="1"/>
    <col min="13" max="13" width="24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73</v>
      </c>
      <c r="K1" s="4" t="s">
        <v>74</v>
      </c>
      <c r="L1" s="3" t="s">
        <v>20</v>
      </c>
      <c r="M1" s="3" t="s">
        <v>29</v>
      </c>
    </row>
    <row r="2" spans="1:13" x14ac:dyDescent="0.25">
      <c r="A2" s="1" t="s">
        <v>75</v>
      </c>
      <c r="B2" s="49">
        <v>42800.498923611114</v>
      </c>
      <c r="C2" s="49">
        <v>42800.508634259262</v>
      </c>
      <c r="D2" s="50">
        <v>25569.009722222221</v>
      </c>
      <c r="E2" s="1" t="s">
        <v>76</v>
      </c>
      <c r="F2" s="51">
        <v>2348</v>
      </c>
      <c r="G2">
        <v>8</v>
      </c>
      <c r="H2" s="1" t="s">
        <v>77</v>
      </c>
      <c r="I2" s="49">
        <v>42733.416666666664</v>
      </c>
      <c r="J2" s="1" t="s">
        <v>78</v>
      </c>
      <c r="K2" s="51">
        <v>1027</v>
      </c>
      <c r="L2" s="1" t="s">
        <v>79</v>
      </c>
      <c r="M2" s="1" t="s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Update Sell Line</vt:lpstr>
      <vt:lpstr>Summary_Hidden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2017-03-06T17:16:24Z</dcterms:modified>
</cp:coreProperties>
</file>